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2213\Desktop\"/>
    </mc:Choice>
  </mc:AlternateContent>
  <workbookProtection workbookPassword="B319" lockStructure="1"/>
  <bookViews>
    <workbookView xWindow="240" yWindow="60" windowWidth="14940" windowHeight="7872"/>
  </bookViews>
  <sheets>
    <sheet name="法適用_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I85" i="4"/>
  <c r="H85" i="4"/>
  <c r="BB10" i="4"/>
  <c r="AT10" i="4"/>
  <c r="I10" i="4"/>
  <c r="B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<sst xmlns="http://schemas.openxmlformats.org/spreadsheetml/2006/main" count="232" uniqueCount="120">
  <si>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</si>
  <si>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</si>
  <si>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</si>
  <si>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</si>
  <si>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</si>
  <si>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</si>
  <si>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</si>
  <si>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</si>
  <si>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</si>
  <si>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</si>
  <si>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</si>
  <si>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</si>
  <si>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</si>
  <si>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</si>
  <si>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</si>
  <si>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</si>
  <si>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</si>
  <si>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</si>
  <si>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</si>
  <si>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</si>
  <si>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</si>
  <si>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</si>
  <si>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</si>
  <si>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</si>
  <si>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</si>
  <si>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</si>
  <si>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</si>
  <si>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</si>
  <si>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</si>
  <si>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</si>
  <si>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</si>
  <si>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</si>
  <si>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</si>
  <si>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</si>
  <si>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</si>
  <si>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</si>
  <si>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</si>
  <si>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</si>
  <si>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</si>
  <si>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</si>
  <si>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</si>
  <si>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</si>
  <si>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</si>
  <si>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</si>
  <si>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</si>
  <si>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</si>
  <si>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</si>
  <si>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</si>
  <si>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</si>
  <si>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</si>
  <si>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</si>
  <si>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</si>
  <si>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</si>
  <si>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</si>
  <si>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</si>
  <si>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</si>
  <si>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</si>
  <si>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</si>
  <si>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</si>
  <si>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</si>
  <si>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</si>
  <si>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</si>
  <si>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</si>
  <si>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</si>
  <si>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</si>
  <si>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</si>
  <si>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</si>
  <si>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</si>
  <si>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</si>
  <si>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</si>
  <si>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</si>
  <si>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</si>
  <si>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</si>
  <si>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</si>
  <si>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</si>
  <si>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</si>
  <si>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</si>
  <si>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</si>
  <si>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</si>
  <si>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</si>
  <si>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</si>
  <si>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</si>
  <si>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</si>
  <si>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</si>
  <si>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</si>
  <si>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</si>
  <si>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</si>
  <si>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</si>
  <si>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</si>
  <si>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</si>
  <si>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</si>
  <si>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</si>
  <si>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</si>
  <si>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</si>
  <si>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</si>
  <si>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</si>
  <si>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</si>
  <si>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</si>
  <si>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</si>
  <si>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</si>
  <si>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</si>
  <si>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</si>
  <si>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</si>
  <si>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</si>
  <si>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</si>
  <si>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宮崎県　高鍋町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</si>
  <si>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</si>
  <si>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</si>
  <si>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</si>
  <si>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</si>
  <si>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</si>
  <si>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</si>
  <si>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</si>
  <si>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</si>
  <si>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</si>
  <si>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</si>
  <si>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①有形固定資産減価償却率
　平均値を若干下回っており、定期的な施設の更新が必要となる。
②管路経年化率
　適正に管路更新が実施できている。
③管路更新率
　平均値を下回っているが、定期的な管路更新を実施できている。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18" eb="20">
      <t>ジャッカン</t>
    </rPh>
    <rPh sb="20" eb="22">
      <t>シタマワ</t>
    </rPh>
    <rPh sb="27" eb="30">
      <t>テイキテキ</t>
    </rPh>
    <rPh sb="31" eb="33">
      <t>シセツ</t>
    </rPh>
    <rPh sb="34" eb="36">
      <t>コウシン</t>
    </rPh>
    <rPh sb="37" eb="39">
      <t>ヒツヨウ</t>
    </rPh>
    <rPh sb="45" eb="47">
      <t>カンロ</t>
    </rPh>
    <rPh sb="47" eb="50">
      <t>ケイネンカ</t>
    </rPh>
    <rPh sb="50" eb="51">
      <t>リツ</t>
    </rPh>
    <rPh sb="53" eb="55">
      <t>テキセイ</t>
    </rPh>
    <rPh sb="56" eb="58">
      <t>カンロ</t>
    </rPh>
    <rPh sb="58" eb="60">
      <t>コウシン</t>
    </rPh>
    <rPh sb="71" eb="73">
      <t>カンロ</t>
    </rPh>
    <rPh sb="73" eb="75">
      <t>コウシン</t>
    </rPh>
    <rPh sb="75" eb="76">
      <t>リツ</t>
    </rPh>
    <rPh sb="82" eb="84">
      <t>シタマワ</t>
    </rPh>
    <rPh sb="90" eb="92">
      <t>テイキ</t>
    </rPh>
    <rPh sb="92" eb="93">
      <t>テキ</t>
    </rPh>
    <rPh sb="94" eb="96">
      <t>カンロ</t>
    </rPh>
    <rPh sb="96" eb="98">
      <t>コウシン</t>
    </rPh>
    <rPh sb="99" eb="101">
      <t>ジッシ</t>
    </rPh>
    <phoneticPr fontId="4"/>
  </si>
  <si>
    <t>非設置</t>
    <rPh sb="0" eb="1">
      <t>ヒ</t>
    </rPh>
    <rPh sb="1" eb="3">
      <t>セッチ</t>
    </rPh>
    <phoneticPr fontId="4"/>
  </si>
  <si>
    <t>　計画的に管路の更新を実施しているため、企業債残高対給水収益比率は高いが、概ね健全な経営状況にある。今後も、健全かつ効率的な経営を継続しながら、施設等の整備を実施していく。
　なお、経営戦略については、平成30年度に策定する予定。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50" eb="52">
      <t>コンゴ</t>
    </rPh>
    <rPh sb="54" eb="56">
      <t>ケンゼン</t>
    </rPh>
    <rPh sb="58" eb="61">
      <t>コウリツテキ</t>
    </rPh>
    <rPh sb="62" eb="64">
      <t>ケイエイ</t>
    </rPh>
    <rPh sb="65" eb="67">
      <t>ケイゾク</t>
    </rPh>
    <rPh sb="72" eb="74">
      <t>シセツ</t>
    </rPh>
    <rPh sb="74" eb="75">
      <t>トウ</t>
    </rPh>
    <rPh sb="76" eb="78">
      <t>セイビ</t>
    </rPh>
    <rPh sb="79" eb="81">
      <t>ジッシ</t>
    </rPh>
    <rPh sb="91" eb="93">
      <t>ケイエイ</t>
    </rPh>
    <rPh sb="93" eb="95">
      <t>センリャク</t>
    </rPh>
    <rPh sb="101" eb="103">
      <t>ヘイセイ</t>
    </rPh>
    <rPh sb="105" eb="107">
      <t>ネンド</t>
    </rPh>
    <rPh sb="108" eb="110">
      <t>サクテイ</t>
    </rPh>
    <rPh sb="112" eb="114">
      <t>ヨテイ</t>
    </rPh>
    <phoneticPr fontId="4"/>
  </si>
  <si>
    <t>①経常収支比率
　100%を超えており、健全な水準にある。
②累積欠損比率
　欠損金がないため、健全な状態にある。
③流動比率
　平成26年度において、会計基準見直しの影響により低下しているが、100%を超えており、健全な水準にある。
④企業債残高対給水収益比率
　高い水準ではあるが、年々減少傾向にある。
⑤料金回収率
　平均値を下回っているが、100%で健全な状態にある。
⑥給水原価
　類似団体と比較して高い水準にあるが、年々減少傾向にあり、改善されてきている。
⑦施設利用率
　類似団体と比較して高い水準にあり、良い状態を維持できている。
⑧有収率
　類似団体と比較して高い水準にあり、良い状態を維持できている。</t>
    <rPh sb="1" eb="3">
      <t>ケイジョウ</t>
    </rPh>
    <rPh sb="3" eb="5">
      <t>シュウシ</t>
    </rPh>
    <rPh sb="5" eb="7">
      <t>ヒリツ</t>
    </rPh>
    <rPh sb="14" eb="15">
      <t>コ</t>
    </rPh>
    <rPh sb="20" eb="22">
      <t>ケンゼン</t>
    </rPh>
    <rPh sb="23" eb="25">
      <t>スイジュン</t>
    </rPh>
    <rPh sb="31" eb="33">
      <t>ルイセキ</t>
    </rPh>
    <rPh sb="33" eb="35">
      <t>ケッソン</t>
    </rPh>
    <rPh sb="35" eb="37">
      <t>ヒリツ</t>
    </rPh>
    <rPh sb="39" eb="41">
      <t>ケッソン</t>
    </rPh>
    <rPh sb="41" eb="42">
      <t>キン</t>
    </rPh>
    <rPh sb="48" eb="50">
      <t>ケンゼン</t>
    </rPh>
    <rPh sb="51" eb="53">
      <t>ジョウタイ</t>
    </rPh>
    <rPh sb="59" eb="61">
      <t>リュウドウ</t>
    </rPh>
    <rPh sb="61" eb="63">
      <t>ヒリツ</t>
    </rPh>
    <rPh sb="65" eb="67">
      <t>ヘイセイ</t>
    </rPh>
    <rPh sb="69" eb="71">
      <t>ネンド</t>
    </rPh>
    <rPh sb="76" eb="78">
      <t>カイケイ</t>
    </rPh>
    <rPh sb="78" eb="80">
      <t>キジュン</t>
    </rPh>
    <rPh sb="80" eb="82">
      <t>ミナオ</t>
    </rPh>
    <rPh sb="84" eb="86">
      <t>エイキョウ</t>
    </rPh>
    <rPh sb="89" eb="91">
      <t>テイカ</t>
    </rPh>
    <rPh sb="119" eb="121">
      <t>キギョウ</t>
    </rPh>
    <rPh sb="121" eb="122">
      <t>サイ</t>
    </rPh>
    <rPh sb="122" eb="124">
      <t>ザンダカ</t>
    </rPh>
    <rPh sb="124" eb="125">
      <t>タイ</t>
    </rPh>
    <rPh sb="125" eb="127">
      <t>キュウスイ</t>
    </rPh>
    <rPh sb="127" eb="129">
      <t>シュウエキ</t>
    </rPh>
    <rPh sb="129" eb="131">
      <t>ヒリツ</t>
    </rPh>
    <rPh sb="133" eb="134">
      <t>タカ</t>
    </rPh>
    <rPh sb="135" eb="137">
      <t>スイジュン</t>
    </rPh>
    <rPh sb="143" eb="145">
      <t>ネンネン</t>
    </rPh>
    <rPh sb="145" eb="147">
      <t>ゲンショウ</t>
    </rPh>
    <rPh sb="147" eb="149">
      <t>ケイコウ</t>
    </rPh>
    <rPh sb="155" eb="157">
      <t>リョウキン</t>
    </rPh>
    <rPh sb="157" eb="159">
      <t>カイシュウ</t>
    </rPh>
    <rPh sb="159" eb="160">
      <t>リツ</t>
    </rPh>
    <rPh sb="162" eb="165">
      <t>ヘイキンチ</t>
    </rPh>
    <rPh sb="166" eb="168">
      <t>シタマワ</t>
    </rPh>
    <rPh sb="179" eb="181">
      <t>ケンゼン</t>
    </rPh>
    <rPh sb="182" eb="184">
      <t>ジョウタイ</t>
    </rPh>
    <rPh sb="190" eb="192">
      <t>キュウスイ</t>
    </rPh>
    <rPh sb="192" eb="194">
      <t>ゲンカ</t>
    </rPh>
    <rPh sb="196" eb="198">
      <t>ルイジ</t>
    </rPh>
    <rPh sb="198" eb="200">
      <t>ダンタイ</t>
    </rPh>
    <rPh sb="201" eb="203">
      <t>ヒカク</t>
    </rPh>
    <rPh sb="205" eb="206">
      <t>タカ</t>
    </rPh>
    <rPh sb="207" eb="209">
      <t>スイジュン</t>
    </rPh>
    <rPh sb="214" eb="216">
      <t>ネンネン</t>
    </rPh>
    <rPh sb="216" eb="218">
      <t>ゲンショウ</t>
    </rPh>
    <rPh sb="218" eb="220">
      <t>ケイコウ</t>
    </rPh>
    <rPh sb="224" eb="226">
      <t>カイゼン</t>
    </rPh>
    <rPh sb="236" eb="238">
      <t>シセツ</t>
    </rPh>
    <rPh sb="238" eb="241">
      <t>リヨウリツ</t>
    </rPh>
    <rPh sb="243" eb="245">
      <t>ルイジ</t>
    </rPh>
    <rPh sb="245" eb="247">
      <t>ダンタイ</t>
    </rPh>
    <rPh sb="248" eb="250">
      <t>ヒカク</t>
    </rPh>
    <rPh sb="252" eb="253">
      <t>タカ</t>
    </rPh>
    <rPh sb="254" eb="256">
      <t>スイジュン</t>
    </rPh>
    <rPh sb="275" eb="277">
      <t>ユウシュウ</t>
    </rPh>
    <rPh sb="277" eb="278">
      <t>リツ</t>
    </rPh>
    <rPh sb="280" eb="282">
      <t>ルイジ</t>
    </rPh>
    <rPh sb="282" eb="284">
      <t>ダンタイ</t>
    </rPh>
    <rPh sb="285" eb="287">
      <t>ヒカク</t>
    </rPh>
    <rPh sb="289" eb="290">
      <t>タカ</t>
    </rPh>
    <rPh sb="291" eb="293">
      <t>スイジュン</t>
    </rPh>
    <rPh sb="297" eb="298">
      <t>ヨ</t>
    </rPh>
    <rPh sb="299" eb="301">
      <t>ジョウタイ</t>
    </rPh>
    <rPh sb="302" eb="304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</si>
</sst>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6" fillId="0" borderId="9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  <xf numFmtId="0" fontId="16" fillId="0" borderId="11" xfId="1" applyFont="1" applyBorder="1" applyAlignment="1" applyProtection="1">
      <alignment horizontal="left" vertical="top" wrapText="1"/>
      <protection locked="0"/>
    </xf>
    <xf numFmtId="0" fontId="16" fillId="0" borderId="1" xfId="1" applyFont="1" applyBorder="1" applyAlignment="1" applyProtection="1">
      <alignment horizontal="left" vertical="top" wrapText="1"/>
      <protection locked="0"/>
    </xf>
    <xf numFmtId="0" fontId="16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1.1299999999999999</c:v>
                </c:pt>
                <c:pt idx="2">
                  <c:v>1.05</c:v>
                </c:pt>
                <c:pt idx="3">
                  <c:v>0.79</c:v>
                </c:pt>
                <c:pt idx="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112-901B-BD1213BB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4800"/>
        <c:axId val="4821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7B-4112-901B-BD1213BB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4800"/>
        <c:axId val="48219264"/>
      </c:lineChart>
      <c:dateAx>
        <c:axId val="4820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219264"/>
        <c:crosses val="autoZero"/>
        <c:auto val="1"/>
        <c:lblOffset val="100"/>
        <c:baseTimeUnit val="years"/>
      </c:dateAx>
      <c:valAx>
        <c:axId val="4821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20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67.22</c:v>
                </c:pt>
                <c:pt idx="1">
                  <c:v>69.47</c:v>
                </c:pt>
                <c:pt idx="2">
                  <c:v>69.680000000000007</c:v>
                </c:pt>
                <c:pt idx="3">
                  <c:v>68.58</c:v>
                </c:pt>
                <c:pt idx="4">
                  <c:v>69.17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C-4713-8A6A-C8CDC70A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3232"/>
        <c:axId val="8639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C-4713-8A6A-C8CDC70A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3232"/>
        <c:axId val="86393600"/>
      </c:lineChart>
      <c:dateAx>
        <c:axId val="8638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93600"/>
        <c:crosses val="autoZero"/>
        <c:auto val="1"/>
        <c:lblOffset val="100"/>
        <c:baseTimeUnit val="years"/>
      </c:dateAx>
      <c:valAx>
        <c:axId val="8639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8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91.7</c:v>
                </c:pt>
                <c:pt idx="1">
                  <c:v>88.18</c:v>
                </c:pt>
                <c:pt idx="2">
                  <c:v>87.2</c:v>
                </c:pt>
                <c:pt idx="3">
                  <c:v>87.64</c:v>
                </c:pt>
                <c:pt idx="4">
                  <c:v>88.04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4-4725-B79F-849A17A8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12288"/>
        <c:axId val="864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4-4725-B79F-849A17A8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12288"/>
        <c:axId val="86439040"/>
      </c:lineChart>
      <c:dateAx>
        <c:axId val="864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39040"/>
        <c:crosses val="autoZero"/>
        <c:auto val="1"/>
        <c:lblOffset val="100"/>
        <c:baseTimeUnit val="years"/>
      </c:dateAx>
      <c:valAx>
        <c:axId val="864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104.81</c:v>
                </c:pt>
                <c:pt idx="2">
                  <c:v>110.07</c:v>
                </c:pt>
                <c:pt idx="3">
                  <c:v>106.47</c:v>
                </c:pt>
                <c:pt idx="4">
                  <c:v>110.43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0-4618-B7F0-CFB1F2F6E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1152"/>
        <c:axId val="8594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0-4618-B7F0-CFB1F2F6E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21152"/>
        <c:axId val="85943808"/>
      </c:lineChart>
      <c:dateAx>
        <c:axId val="859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43808"/>
        <c:crosses val="autoZero"/>
        <c:auto val="1"/>
        <c:lblOffset val="100"/>
        <c:baseTimeUnit val="years"/>
      </c:dateAx>
      <c:valAx>
        <c:axId val="85943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38.119999999999997</c:v>
                </c:pt>
                <c:pt idx="1">
                  <c:v>39.409999999999997</c:v>
                </c:pt>
                <c:pt idx="2">
                  <c:v>44.22</c:v>
                </c:pt>
                <c:pt idx="3">
                  <c:v>45.72</c:v>
                </c:pt>
                <c:pt idx="4">
                  <c:v>47.46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0-427A-97BF-BD86E074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79136"/>
        <c:axId val="8598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0-427A-97BF-BD86E074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79136"/>
        <c:axId val="85981056"/>
      </c:lineChart>
      <c:dateAx>
        <c:axId val="8597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81056"/>
        <c:crosses val="autoZero"/>
        <c:auto val="1"/>
        <c:lblOffset val="100"/>
        <c:baseTimeUnit val="years"/>
      </c:dateAx>
      <c:valAx>
        <c:axId val="8598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7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2-4115-8684-170B36D2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87552"/>
        <c:axId val="8609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2-4115-8684-170B36D2A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87552"/>
        <c:axId val="86093824"/>
      </c:lineChart>
      <c:dateAx>
        <c:axId val="8608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93824"/>
        <c:crosses val="autoZero"/>
        <c:auto val="1"/>
        <c:lblOffset val="100"/>
        <c:baseTimeUnit val="years"/>
      </c:dateAx>
      <c:valAx>
        <c:axId val="8609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 formatCode="#,##0.00;&quot;△&quot;#,##0.00;&quot;-&quot;">
                  <c:v>0.35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F-42FB-8084-C4FB3717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29664"/>
        <c:axId val="8613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F-42FB-8084-C4FB37175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29664"/>
        <c:axId val="86131840"/>
      </c:lineChart>
      <c:dateAx>
        <c:axId val="8612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31840"/>
        <c:crosses val="autoZero"/>
        <c:auto val="1"/>
        <c:lblOffset val="100"/>
        <c:baseTimeUnit val="years"/>
      </c:dateAx>
      <c:valAx>
        <c:axId val="8613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2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866.1</c:v>
                </c:pt>
                <c:pt idx="1">
                  <c:v>1184.52</c:v>
                </c:pt>
                <c:pt idx="2">
                  <c:v>163.79</c:v>
                </c:pt>
                <c:pt idx="3">
                  <c:v>136.6</c:v>
                </c:pt>
                <c:pt idx="4">
                  <c:v>129.25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8-4302-9DC8-8E87EFB33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69472"/>
        <c:axId val="8617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8-4302-9DC8-8E87EFB33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69472"/>
        <c:axId val="86179840"/>
      </c:lineChart>
      <c:dateAx>
        <c:axId val="8616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79840"/>
        <c:crosses val="autoZero"/>
        <c:auto val="1"/>
        <c:lblOffset val="100"/>
        <c:baseTimeUnit val="years"/>
      </c:dateAx>
      <c:valAx>
        <c:axId val="8617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6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827.76</c:v>
                </c:pt>
                <c:pt idx="1">
                  <c:v>802.2</c:v>
                </c:pt>
                <c:pt idx="2">
                  <c:v>783.9</c:v>
                </c:pt>
                <c:pt idx="3">
                  <c:v>758</c:v>
                </c:pt>
                <c:pt idx="4">
                  <c:v>722.65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E-4B23-9D99-B02117E66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18624"/>
        <c:axId val="8622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BE-4B23-9D99-B02117E66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18624"/>
        <c:axId val="86220800"/>
      </c:lineChart>
      <c:dateAx>
        <c:axId val="8621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20800"/>
        <c:crosses val="autoZero"/>
        <c:auto val="1"/>
        <c:lblOffset val="100"/>
        <c:baseTimeUnit val="years"/>
      </c:dateAx>
      <c:valAx>
        <c:axId val="86220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1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90.5</c:v>
                </c:pt>
                <c:pt idx="1">
                  <c:v>96.04</c:v>
                </c:pt>
                <c:pt idx="2">
                  <c:v>100.04</c:v>
                </c:pt>
                <c:pt idx="3">
                  <c:v>97.2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9-4A47-8B5C-84CC5713B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39488"/>
        <c:axId val="863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9-4A47-8B5C-84CC5713B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39488"/>
        <c:axId val="86311296"/>
      </c:lineChart>
      <c:dateAx>
        <c:axId val="8623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11296"/>
        <c:crosses val="autoZero"/>
        <c:auto val="1"/>
        <c:lblOffset val="100"/>
        <c:baseTimeUnit val="years"/>
      </c:dateAx>
      <c:valAx>
        <c:axId val="8631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3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208.71</c:v>
                </c:pt>
                <c:pt idx="1">
                  <c:v>196.83</c:v>
                </c:pt>
                <c:pt idx="2">
                  <c:v>189.73</c:v>
                </c:pt>
                <c:pt idx="3">
                  <c:v>195.14</c:v>
                </c:pt>
                <c:pt idx="4">
                  <c:v>189.72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CA0-B96A-C25A9A444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54176"/>
        <c:axId val="863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D-4CA0-B96A-C25A9A444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4176"/>
        <c:axId val="86356352"/>
      </c:lineChart>
      <c:dateAx>
        <c:axId val="8635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56352"/>
        <c:crosses val="autoZero"/>
        <c:auto val="1"/>
        <c:lblOffset val="100"/>
        <c:baseTimeUnit val="years"/>
      </c:dateAx>
      <c:valAx>
        <c:axId val="863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5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Q1" zoomScale="85" zoomScaleNormal="85" workbookViewId="0">
      <selection activeCell="Q1" sqref="Q1"/>
    </sheetView>
  </sheetViews>
  <sheetFormatPr defaultColWidth="2.6640625" defaultRowHeight="13.2" x14ac:dyDescent="0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</row>
    <row r="3" spans="1:78" ht="9.75" customHeight="1" x14ac:dyDescent="0.2">
      <c r="A3" s="2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</row>
    <row r="4" spans="1:78" ht="9.75" customHeight="1" x14ac:dyDescent="0.2">
      <c r="A4" s="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</row>
    <row r="5" spans="1:78" ht="9.7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2">
      <c r="A6" s="2"/>
      <c r="B6" s="89" t="str">
        <f>データ!H6</f>
        <v>宮崎県　高鍋町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90"/>
      <c r="AE6" s="90"/>
      <c r="AF6" s="90"/>
      <c r="AG6" s="90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2">
      <c r="A7" s="2"/>
      <c r="B7" s="79" t="s">
        <v>1</v>
      </c>
      <c r="C7" s="80"/>
      <c r="D7" s="80"/>
      <c r="E7" s="80"/>
      <c r="F7" s="80"/>
      <c r="G7" s="80"/>
      <c r="H7" s="80"/>
      <c r="I7" s="79" t="s">
        <v>2</v>
      </c>
      <c r="J7" s="80"/>
      <c r="K7" s="80"/>
      <c r="L7" s="80"/>
      <c r="M7" s="80"/>
      <c r="N7" s="80"/>
      <c r="O7" s="81"/>
      <c r="P7" s="82" t="s">
        <v>3</v>
      </c>
      <c r="Q7" s="82"/>
      <c r="R7" s="82"/>
      <c r="S7" s="82"/>
      <c r="T7" s="82"/>
      <c r="U7" s="82"/>
      <c r="V7" s="82"/>
      <c r="W7" s="82" t="s">
        <v>4</v>
      </c>
      <c r="X7" s="82"/>
      <c r="Y7" s="82"/>
      <c r="Z7" s="82"/>
      <c r="AA7" s="82"/>
      <c r="AB7" s="82"/>
      <c r="AC7" s="82"/>
      <c r="AD7" s="82" t="s">
        <v>5</v>
      </c>
      <c r="AE7" s="82"/>
      <c r="AF7" s="82"/>
      <c r="AG7" s="82"/>
      <c r="AH7" s="82"/>
      <c r="AI7" s="82"/>
      <c r="AJ7" s="82"/>
      <c r="AK7" s="5"/>
      <c r="AL7" s="82" t="s">
        <v>6</v>
      </c>
      <c r="AM7" s="82"/>
      <c r="AN7" s="82"/>
      <c r="AO7" s="82"/>
      <c r="AP7" s="82"/>
      <c r="AQ7" s="82"/>
      <c r="AR7" s="82"/>
      <c r="AS7" s="82"/>
      <c r="AT7" s="79" t="s">
        <v>7</v>
      </c>
      <c r="AU7" s="80"/>
      <c r="AV7" s="80"/>
      <c r="AW7" s="80"/>
      <c r="AX7" s="80"/>
      <c r="AY7" s="80"/>
      <c r="AZ7" s="80"/>
      <c r="BA7" s="80"/>
      <c r="BB7" s="82" t="s">
        <v>8</v>
      </c>
      <c r="BC7" s="82"/>
      <c r="BD7" s="82"/>
      <c r="BE7" s="82"/>
      <c r="BF7" s="82"/>
      <c r="BG7" s="82"/>
      <c r="BH7" s="82"/>
      <c r="BI7" s="82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2">
      <c r="A8" s="2"/>
      <c r="B8" s="83" t="str">
        <f>データ!$I$6</f>
        <v>法適用</v>
      </c>
      <c r="C8" s="84"/>
      <c r="D8" s="84"/>
      <c r="E8" s="84"/>
      <c r="F8" s="84"/>
      <c r="G8" s="84"/>
      <c r="H8" s="84"/>
      <c r="I8" s="83" t="str">
        <f>データ!$J$6</f>
        <v>水道事業</v>
      </c>
      <c r="J8" s="84"/>
      <c r="K8" s="84"/>
      <c r="L8" s="84"/>
      <c r="M8" s="84"/>
      <c r="N8" s="84"/>
      <c r="O8" s="85"/>
      <c r="P8" s="86" t="str">
        <f>データ!$K$6</f>
        <v>末端給水事業</v>
      </c>
      <c r="Q8" s="86"/>
      <c r="R8" s="86"/>
      <c r="S8" s="86"/>
      <c r="T8" s="86"/>
      <c r="U8" s="86"/>
      <c r="V8" s="86"/>
      <c r="W8" s="86" t="str">
        <f>データ!$L$6</f>
        <v>A6</v>
      </c>
      <c r="X8" s="86"/>
      <c r="Y8" s="86"/>
      <c r="Z8" s="86"/>
      <c r="AA8" s="86"/>
      <c r="AB8" s="86"/>
      <c r="AC8" s="86"/>
      <c r="AD8" s="87" t="s">
        <v>117</v>
      </c>
      <c r="AE8" s="87"/>
      <c r="AF8" s="87"/>
      <c r="AG8" s="87"/>
      <c r="AH8" s="87"/>
      <c r="AI8" s="87"/>
      <c r="AJ8" s="87"/>
      <c r="AK8" s="5"/>
      <c r="AL8" s="74">
        <f>データ!$R$6</f>
        <v>20919</v>
      </c>
      <c r="AM8" s="74"/>
      <c r="AN8" s="74"/>
      <c r="AO8" s="74"/>
      <c r="AP8" s="74"/>
      <c r="AQ8" s="74"/>
      <c r="AR8" s="74"/>
      <c r="AS8" s="74"/>
      <c r="AT8" s="70">
        <f>データ!$S$6</f>
        <v>43.8</v>
      </c>
      <c r="AU8" s="71"/>
      <c r="AV8" s="71"/>
      <c r="AW8" s="71"/>
      <c r="AX8" s="71"/>
      <c r="AY8" s="71"/>
      <c r="AZ8" s="71"/>
      <c r="BA8" s="71"/>
      <c r="BB8" s="73">
        <f>データ!$T$6</f>
        <v>477.6</v>
      </c>
      <c r="BC8" s="73"/>
      <c r="BD8" s="73"/>
      <c r="BE8" s="73"/>
      <c r="BF8" s="73"/>
      <c r="BG8" s="73"/>
      <c r="BH8" s="73"/>
      <c r="BI8" s="73"/>
      <c r="BJ8" s="4"/>
      <c r="BK8" s="4"/>
      <c r="BL8" s="77" t="s">
        <v>10</v>
      </c>
      <c r="BM8" s="78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2">
      <c r="A9" s="2"/>
      <c r="B9" s="79" t="s">
        <v>12</v>
      </c>
      <c r="C9" s="80"/>
      <c r="D9" s="80"/>
      <c r="E9" s="80"/>
      <c r="F9" s="80"/>
      <c r="G9" s="80"/>
      <c r="H9" s="80"/>
      <c r="I9" s="79" t="s">
        <v>13</v>
      </c>
      <c r="J9" s="80"/>
      <c r="K9" s="80"/>
      <c r="L9" s="80"/>
      <c r="M9" s="80"/>
      <c r="N9" s="80"/>
      <c r="O9" s="81"/>
      <c r="P9" s="82" t="s">
        <v>14</v>
      </c>
      <c r="Q9" s="82"/>
      <c r="R9" s="82"/>
      <c r="S9" s="82"/>
      <c r="T9" s="82"/>
      <c r="U9" s="82"/>
      <c r="V9" s="82"/>
      <c r="W9" s="82" t="s">
        <v>15</v>
      </c>
      <c r="X9" s="82"/>
      <c r="Y9" s="82"/>
      <c r="Z9" s="82"/>
      <c r="AA9" s="82"/>
      <c r="AB9" s="82"/>
      <c r="AC9" s="82"/>
      <c r="AD9" s="2"/>
      <c r="AE9" s="2"/>
      <c r="AF9" s="2"/>
      <c r="AG9" s="2"/>
      <c r="AH9" s="5"/>
      <c r="AI9" s="5"/>
      <c r="AJ9" s="5"/>
      <c r="AK9" s="5"/>
      <c r="AL9" s="82" t="s">
        <v>16</v>
      </c>
      <c r="AM9" s="82"/>
      <c r="AN9" s="82"/>
      <c r="AO9" s="82"/>
      <c r="AP9" s="82"/>
      <c r="AQ9" s="82"/>
      <c r="AR9" s="82"/>
      <c r="AS9" s="82"/>
      <c r="AT9" s="79" t="s">
        <v>17</v>
      </c>
      <c r="AU9" s="80"/>
      <c r="AV9" s="80"/>
      <c r="AW9" s="80"/>
      <c r="AX9" s="80"/>
      <c r="AY9" s="80"/>
      <c r="AZ9" s="80"/>
      <c r="BA9" s="80"/>
      <c r="BB9" s="82" t="s">
        <v>18</v>
      </c>
      <c r="BC9" s="82"/>
      <c r="BD9" s="82"/>
      <c r="BE9" s="82"/>
      <c r="BF9" s="82"/>
      <c r="BG9" s="82"/>
      <c r="BH9" s="82"/>
      <c r="BI9" s="82"/>
      <c r="BJ9" s="4"/>
      <c r="BK9" s="4"/>
      <c r="BL9" s="68" t="s">
        <v>19</v>
      </c>
      <c r="BM9" s="69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2">
      <c r="A10" s="2"/>
      <c r="B10" s="70" t="str">
        <f>データ!$N$6</f>
        <v>-</v>
      </c>
      <c r="C10" s="71"/>
      <c r="D10" s="71"/>
      <c r="E10" s="71"/>
      <c r="F10" s="71"/>
      <c r="G10" s="71"/>
      <c r="H10" s="71"/>
      <c r="I10" s="70">
        <f>データ!$O$6</f>
        <v>44</v>
      </c>
      <c r="J10" s="71"/>
      <c r="K10" s="71"/>
      <c r="L10" s="71"/>
      <c r="M10" s="71"/>
      <c r="N10" s="71"/>
      <c r="O10" s="72"/>
      <c r="P10" s="73">
        <f>データ!$P$6</f>
        <v>89.32</v>
      </c>
      <c r="Q10" s="73"/>
      <c r="R10" s="73"/>
      <c r="S10" s="73"/>
      <c r="T10" s="73"/>
      <c r="U10" s="73"/>
      <c r="V10" s="73"/>
      <c r="W10" s="74">
        <f>データ!$Q$6</f>
        <v>3250</v>
      </c>
      <c r="X10" s="74"/>
      <c r="Y10" s="74"/>
      <c r="Z10" s="74"/>
      <c r="AA10" s="74"/>
      <c r="AB10" s="74"/>
      <c r="AC10" s="74"/>
      <c r="AD10" s="2"/>
      <c r="AE10" s="2"/>
      <c r="AF10" s="2"/>
      <c r="AG10" s="2"/>
      <c r="AH10" s="5"/>
      <c r="AI10" s="5"/>
      <c r="AJ10" s="5"/>
      <c r="AK10" s="5"/>
      <c r="AL10" s="74">
        <f>データ!$U$6</f>
        <v>18568</v>
      </c>
      <c r="AM10" s="74"/>
      <c r="AN10" s="74"/>
      <c r="AO10" s="74"/>
      <c r="AP10" s="74"/>
      <c r="AQ10" s="74"/>
      <c r="AR10" s="74"/>
      <c r="AS10" s="74"/>
      <c r="AT10" s="70">
        <f>データ!$V$6</f>
        <v>10.28</v>
      </c>
      <c r="AU10" s="71"/>
      <c r="AV10" s="71"/>
      <c r="AW10" s="71"/>
      <c r="AX10" s="71"/>
      <c r="AY10" s="71"/>
      <c r="AZ10" s="71"/>
      <c r="BA10" s="71"/>
      <c r="BB10" s="73">
        <f>データ!$W$6</f>
        <v>1806.23</v>
      </c>
      <c r="BC10" s="73"/>
      <c r="BD10" s="73"/>
      <c r="BE10" s="73"/>
      <c r="BF10" s="73"/>
      <c r="BG10" s="73"/>
      <c r="BH10" s="73"/>
      <c r="BI10" s="73"/>
      <c r="BJ10" s="2"/>
      <c r="BK10" s="2"/>
      <c r="BL10" s="75" t="s">
        <v>21</v>
      </c>
      <c r="BM10" s="7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2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7" t="s">
        <v>119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7" t="s">
        <v>116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60" t="s">
        <v>35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2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2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2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2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2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2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2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2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2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2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2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2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2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2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2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2">
      <c r="C83" s="26" t="s">
        <v>40</v>
      </c>
    </row>
    <row r="84" spans="1:78" hidden="1" x14ac:dyDescent="0.2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2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2" x14ac:dyDescent="0.2"/>
  <cols>
    <col min="1" max="1" width="9" style="3"/>
    <col min="2" max="144" width="11.88671875" style="3" customWidth="1"/>
    <col min="145" max="16384" width="9" style="3"/>
  </cols>
  <sheetData>
    <row r="1" spans="1:144" x14ac:dyDescent="0.2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92" t="s">
        <v>62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8" t="s">
        <v>63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 t="s">
        <v>64</v>
      </c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</row>
    <row r="4" spans="1:144" x14ac:dyDescent="0.2">
      <c r="A4" s="29" t="s">
        <v>65</v>
      </c>
      <c r="B4" s="31"/>
      <c r="C4" s="31"/>
      <c r="D4" s="31"/>
      <c r="E4" s="31"/>
      <c r="F4" s="31"/>
      <c r="G4" s="31"/>
      <c r="H4" s="95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7"/>
      <c r="X4" s="91" t="s">
        <v>66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 t="s">
        <v>67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 t="s">
        <v>68</v>
      </c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 t="s">
        <v>69</v>
      </c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 t="s">
        <v>70</v>
      </c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 t="s">
        <v>71</v>
      </c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 t="s">
        <v>72</v>
      </c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 t="s">
        <v>73</v>
      </c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 t="s">
        <v>74</v>
      </c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 t="s">
        <v>75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 t="s">
        <v>76</v>
      </c>
      <c r="EE4" s="91"/>
      <c r="EF4" s="91"/>
      <c r="EG4" s="91"/>
      <c r="EH4" s="91"/>
      <c r="EI4" s="91"/>
      <c r="EJ4" s="91"/>
      <c r="EK4" s="91"/>
      <c r="EL4" s="91"/>
      <c r="EM4" s="91"/>
      <c r="EN4" s="91"/>
    </row>
    <row r="5" spans="1:144" x14ac:dyDescent="0.2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2">
      <c r="A6" s="29" t="s">
        <v>104</v>
      </c>
      <c r="B6" s="34">
        <f>B7</f>
        <v>2016</v>
      </c>
      <c r="C6" s="34">
        <f t="shared" ref="C6:W6" si="3">C7</f>
        <v>454010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高鍋町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44</v>
      </c>
      <c r="P6" s="35">
        <f t="shared" si="3"/>
        <v>89.32</v>
      </c>
      <c r="Q6" s="35">
        <f t="shared" si="3"/>
        <v>3250</v>
      </c>
      <c r="R6" s="35">
        <f t="shared" si="3"/>
        <v>20919</v>
      </c>
      <c r="S6" s="35">
        <f t="shared" si="3"/>
        <v>43.8</v>
      </c>
      <c r="T6" s="35">
        <f t="shared" si="3"/>
        <v>477.6</v>
      </c>
      <c r="U6" s="35">
        <f t="shared" si="3"/>
        <v>18568</v>
      </c>
      <c r="V6" s="35">
        <f t="shared" si="3"/>
        <v>10.28</v>
      </c>
      <c r="W6" s="35">
        <f t="shared" si="3"/>
        <v>1806.23</v>
      </c>
      <c r="X6" s="36">
        <f>IF(X7="",NA(),X7)</f>
        <v>99.66</v>
      </c>
      <c r="Y6" s="36">
        <f t="shared" ref="Y6:AG6" si="4">IF(Y7="",NA(),Y7)</f>
        <v>104.81</v>
      </c>
      <c r="Z6" s="36">
        <f t="shared" si="4"/>
        <v>110.07</v>
      </c>
      <c r="AA6" s="36">
        <f t="shared" si="4"/>
        <v>106.47</v>
      </c>
      <c r="AB6" s="36">
        <f t="shared" si="4"/>
        <v>110.43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6">
        <f>IF(AI7="",NA(),AI7)</f>
        <v>0.35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866.1</v>
      </c>
      <c r="AU6" s="36">
        <f t="shared" ref="AU6:BC6" si="6">IF(AU7="",NA(),AU7)</f>
        <v>1184.52</v>
      </c>
      <c r="AV6" s="36">
        <f t="shared" si="6"/>
        <v>163.79</v>
      </c>
      <c r="AW6" s="36">
        <f t="shared" si="6"/>
        <v>136.6</v>
      </c>
      <c r="AX6" s="36">
        <f t="shared" si="6"/>
        <v>129.25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827.76</v>
      </c>
      <c r="BF6" s="36">
        <f t="shared" ref="BF6:BN6" si="7">IF(BF7="",NA(),BF7)</f>
        <v>802.2</v>
      </c>
      <c r="BG6" s="36">
        <f t="shared" si="7"/>
        <v>783.9</v>
      </c>
      <c r="BH6" s="36">
        <f t="shared" si="7"/>
        <v>758</v>
      </c>
      <c r="BI6" s="36">
        <f t="shared" si="7"/>
        <v>722.65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90.5</v>
      </c>
      <c r="BQ6" s="36">
        <f t="shared" ref="BQ6:BY6" si="8">IF(BQ7="",NA(),BQ7)</f>
        <v>96.04</v>
      </c>
      <c r="BR6" s="36">
        <f t="shared" si="8"/>
        <v>100.04</v>
      </c>
      <c r="BS6" s="36">
        <f t="shared" si="8"/>
        <v>97.2</v>
      </c>
      <c r="BT6" s="36">
        <f t="shared" si="8"/>
        <v>100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208.71</v>
      </c>
      <c r="CB6" s="36">
        <f t="shared" ref="CB6:CJ6" si="9">IF(CB7="",NA(),CB7)</f>
        <v>196.83</v>
      </c>
      <c r="CC6" s="36">
        <f t="shared" si="9"/>
        <v>189.73</v>
      </c>
      <c r="CD6" s="36">
        <f t="shared" si="9"/>
        <v>195.14</v>
      </c>
      <c r="CE6" s="36">
        <f t="shared" si="9"/>
        <v>189.72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67.22</v>
      </c>
      <c r="CM6" s="36">
        <f t="shared" ref="CM6:CU6" si="10">IF(CM7="",NA(),CM7)</f>
        <v>69.47</v>
      </c>
      <c r="CN6" s="36">
        <f t="shared" si="10"/>
        <v>69.680000000000007</v>
      </c>
      <c r="CO6" s="36">
        <f t="shared" si="10"/>
        <v>68.58</v>
      </c>
      <c r="CP6" s="36">
        <f t="shared" si="10"/>
        <v>69.17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91.7</v>
      </c>
      <c r="CX6" s="36">
        <f t="shared" ref="CX6:DF6" si="11">IF(CX7="",NA(),CX7)</f>
        <v>88.18</v>
      </c>
      <c r="CY6" s="36">
        <f t="shared" si="11"/>
        <v>87.2</v>
      </c>
      <c r="CZ6" s="36">
        <f t="shared" si="11"/>
        <v>87.64</v>
      </c>
      <c r="DA6" s="36">
        <f t="shared" si="11"/>
        <v>88.04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38.119999999999997</v>
      </c>
      <c r="DI6" s="36">
        <f t="shared" ref="DI6:DQ6" si="12">IF(DI7="",NA(),DI7)</f>
        <v>39.409999999999997</v>
      </c>
      <c r="DJ6" s="36">
        <f t="shared" si="12"/>
        <v>44.22</v>
      </c>
      <c r="DK6" s="36">
        <f t="shared" si="12"/>
        <v>45.72</v>
      </c>
      <c r="DL6" s="36">
        <f t="shared" si="12"/>
        <v>47.46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0.67</v>
      </c>
      <c r="EE6" s="36">
        <f t="shared" ref="EE6:EM6" si="14">IF(EE7="",NA(),EE7)</f>
        <v>1.1299999999999999</v>
      </c>
      <c r="EF6" s="36">
        <f t="shared" si="14"/>
        <v>1.05</v>
      </c>
      <c r="EG6" s="36">
        <f t="shared" si="14"/>
        <v>0.79</v>
      </c>
      <c r="EH6" s="36">
        <f t="shared" si="14"/>
        <v>0.28999999999999998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2">
      <c r="A7" s="29"/>
      <c r="B7" s="38">
        <v>2016</v>
      </c>
      <c r="C7" s="38">
        <v>454010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44</v>
      </c>
      <c r="P7" s="39">
        <v>89.32</v>
      </c>
      <c r="Q7" s="39">
        <v>3250</v>
      </c>
      <c r="R7" s="39">
        <v>20919</v>
      </c>
      <c r="S7" s="39">
        <v>43.8</v>
      </c>
      <c r="T7" s="39">
        <v>477.6</v>
      </c>
      <c r="U7" s="39">
        <v>18568</v>
      </c>
      <c r="V7" s="39">
        <v>10.28</v>
      </c>
      <c r="W7" s="39">
        <v>1806.23</v>
      </c>
      <c r="X7" s="39">
        <v>99.66</v>
      </c>
      <c r="Y7" s="39">
        <v>104.81</v>
      </c>
      <c r="Z7" s="39">
        <v>110.07</v>
      </c>
      <c r="AA7" s="39">
        <v>106.47</v>
      </c>
      <c r="AB7" s="39">
        <v>110.43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0.35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866.1</v>
      </c>
      <c r="AU7" s="39">
        <v>1184.52</v>
      </c>
      <c r="AV7" s="39">
        <v>163.79</v>
      </c>
      <c r="AW7" s="39">
        <v>136.6</v>
      </c>
      <c r="AX7" s="39">
        <v>129.25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827.76</v>
      </c>
      <c r="BF7" s="39">
        <v>802.2</v>
      </c>
      <c r="BG7" s="39">
        <v>783.9</v>
      </c>
      <c r="BH7" s="39">
        <v>758</v>
      </c>
      <c r="BI7" s="39">
        <v>722.65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90.5</v>
      </c>
      <c r="BQ7" s="39">
        <v>96.04</v>
      </c>
      <c r="BR7" s="39">
        <v>100.04</v>
      </c>
      <c r="BS7" s="39">
        <v>97.2</v>
      </c>
      <c r="BT7" s="39">
        <v>100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208.71</v>
      </c>
      <c r="CB7" s="39">
        <v>196.83</v>
      </c>
      <c r="CC7" s="39">
        <v>189.73</v>
      </c>
      <c r="CD7" s="39">
        <v>195.14</v>
      </c>
      <c r="CE7" s="39">
        <v>189.72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67.22</v>
      </c>
      <c r="CM7" s="39">
        <v>69.47</v>
      </c>
      <c r="CN7" s="39">
        <v>69.680000000000007</v>
      </c>
      <c r="CO7" s="39">
        <v>68.58</v>
      </c>
      <c r="CP7" s="39">
        <v>69.17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91.7</v>
      </c>
      <c r="CX7" s="39">
        <v>88.18</v>
      </c>
      <c r="CY7" s="39">
        <v>87.2</v>
      </c>
      <c r="CZ7" s="39">
        <v>87.64</v>
      </c>
      <c r="DA7" s="39">
        <v>88.04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38.119999999999997</v>
      </c>
      <c r="DI7" s="39">
        <v>39.409999999999997</v>
      </c>
      <c r="DJ7" s="39">
        <v>44.22</v>
      </c>
      <c r="DK7" s="39">
        <v>45.72</v>
      </c>
      <c r="DL7" s="39">
        <v>47.46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0.67</v>
      </c>
      <c r="EE7" s="39">
        <v>1.1299999999999999</v>
      </c>
      <c r="EF7" s="39">
        <v>1.05</v>
      </c>
      <c r="EG7" s="39">
        <v>0.79</v>
      </c>
      <c r="EH7" s="39">
        <v>0.28999999999999998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2018-02-22T00:14:13Z</cp:lastPrinted>
  <dcterms:created xsi:type="dcterms:W3CDTF">2017-12-25T01:38:18Z</dcterms:created>
  <dcterms:modified xsi:type="dcterms:W3CDTF">2018-02-27T05:58:40Z</dcterms:modified>
</cp:coreProperties>
</file>