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<sst xmlns="http://schemas.openxmlformats.org/spreadsheetml/2006/main" count="291" uniqueCount="148">
  <si>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</si>
  <si>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</si>
  <si>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</si>
  <si>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</si>
  <si>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</si>
  <si>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</si>
  <si>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</si>
  <si>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</si>
  <si>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</si>
  <si>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</si>
  <si>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</si>
  <si>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</si>
  <si>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</si>
  <si>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</si>
  <si>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</si>
  <si>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</si>
  <si>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</si>
  <si>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</si>
  <si>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</si>
  <si>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</si>
  <si>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</si>
  <si>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</si>
  <si>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</si>
  <si>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</si>
  <si>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</si>
  <si>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</si>
  <si>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</si>
  <si>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</si>
  <si>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</si>
  <si>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</si>
  <si>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</si>
  <si>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</si>
  <si>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</si>
  <si>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</si>
  <si>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</si>
  <si>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</si>
  <si>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</si>
  <si>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</si>
  <si>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</si>
  <si>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</si>
  <si>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</si>
  <si>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</si>
  <si>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</si>
  <si>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</si>
  <si>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</si>
  <si>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</si>
  <si>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</si>
  <si>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</si>
  <si>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</si>
  <si>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</si>
  <si>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</si>
  <si>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</si>
  <si>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</si>
  <si>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</si>
  <si>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</si>
  <si>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</si>
  <si>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</si>
  <si>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</si>
  <si>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</si>
  <si>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</si>
  <si>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</si>
  <si>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</si>
  <si>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</si>
  <si>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</si>
  <si>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</si>
  <si>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</si>
  <si>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</si>
  <si>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</si>
  <si>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</si>
  <si>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</si>
  <si>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</si>
  <si>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</si>
  <si>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</si>
  <si>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</si>
  <si>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</si>
  <si>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</si>
  <si>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</si>
  <si>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</si>
  <si>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</si>
  <si>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</si>
  <si>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</si>
  <si>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</si>
  <si>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</si>
  <si>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</si>
  <si>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</si>
  <si>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</si>
  <si>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</si>
  <si>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</si>
  <si>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</si>
  <si>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</si>
  <si>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</si>
  <si>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</si>
  <si>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</si>
  <si>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</si>
  <si>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</si>
  <si>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</si>
  <si>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</si>
  <si>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</si>
  <si>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</si>
  <si>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</si>
  <si>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</si>
  <si>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</si>
  <si>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</si>
  <si>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</si>
  <si>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</si>
  <si>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</si>
  <si>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</si>
  <si>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</si>
  <si>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</si>
  <si>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</si>
  <si>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</si>
  <si>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</si>
  <si>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</si>
  <si>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</si>
  <si>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</si>
  <si>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</si>
  <si>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</si>
  <si>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</si>
  <si>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</si>
  <si>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</si>
  <si>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</si>
  <si>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</si>
  <si>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</si>
  <si>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</si>
  <si>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高千穂町</t>
  </si>
  <si>
    <t>国保病院</t>
  </si>
  <si>
    <t>当然財務</t>
  </si>
  <si>
    <t>病院事業</t>
  </si>
  <si>
    <t>一般病院</t>
  </si>
  <si>
    <t>100床以上～200床未満</t>
  </si>
  <si>
    <t>直営</t>
  </si>
  <si>
    <t>-</t>
  </si>
  <si>
    <t>ド 透 訓</t>
  </si>
  <si>
    <t>救 臨</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</si>
  <si>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</si>
  <si>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</si>
  <si>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</si>
  <si>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</si>
  <si>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</si>
  <si>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</si>
  <si>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</si>
  <si>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</si>
  <si>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</si>
  <si>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民間企業出身</t>
    <rPh sb="0" eb="3">
      <t>ジチタイ</t>
    </rPh>
    <rPh sb="3" eb="5">
      <t>ショクイン</t>
    </rPh>
    <rPh sb="6" eb="8">
      <t>ミンカン</t>
    </rPh>
    <rPh sb="8" eb="10">
      <t>キギョウ</t>
    </rPh>
    <rPh sb="10" eb="12">
      <t>シュッシン</t>
    </rPh>
    <phoneticPr fontId="5"/>
  </si>
  <si>
    <t>経常収支比率について、平成28年度までの5年間連続して、100を下回っている。経営健全化のために、一般会計側との繰入金額の協議を継続して行っていく必要がある。
また、入院・外来ともに一人当たり収益が全国平均を下回っているため、適切な診療報酬の請求等が行えているか確認し、収益の確保に努める必要がある。</t>
    <rPh sb="0" eb="2">
      <t>ケイジョウ</t>
    </rPh>
    <rPh sb="2" eb="4">
      <t>シュウシ</t>
    </rPh>
    <rPh sb="4" eb="6">
      <t>ヒリツ</t>
    </rPh>
    <rPh sb="11" eb="13">
      <t>ヘイセイ</t>
    </rPh>
    <rPh sb="15" eb="17">
      <t>ネンド</t>
    </rPh>
    <rPh sb="21" eb="22">
      <t>ネン</t>
    </rPh>
    <rPh sb="22" eb="23">
      <t>カン</t>
    </rPh>
    <rPh sb="23" eb="25">
      <t>レンゾク</t>
    </rPh>
    <rPh sb="32" eb="34">
      <t>シタマワ</t>
    </rPh>
    <rPh sb="39" eb="41">
      <t>ケイエイ</t>
    </rPh>
    <rPh sb="41" eb="44">
      <t>ケンゼンカ</t>
    </rPh>
    <rPh sb="49" eb="51">
      <t>イッパン</t>
    </rPh>
    <rPh sb="51" eb="53">
      <t>カイケイ</t>
    </rPh>
    <rPh sb="53" eb="54">
      <t>ガワ</t>
    </rPh>
    <rPh sb="56" eb="58">
      <t>クリイレ</t>
    </rPh>
    <rPh sb="58" eb="59">
      <t>キン</t>
    </rPh>
    <rPh sb="59" eb="60">
      <t>ガク</t>
    </rPh>
    <rPh sb="61" eb="63">
      <t>キョウギ</t>
    </rPh>
    <rPh sb="64" eb="66">
      <t>ケイゾク</t>
    </rPh>
    <rPh sb="68" eb="69">
      <t>オコナ</t>
    </rPh>
    <rPh sb="73" eb="75">
      <t>ヒツヨウ</t>
    </rPh>
    <rPh sb="83" eb="85">
      <t>ニュウイン</t>
    </rPh>
    <rPh sb="86" eb="88">
      <t>ガイライ</t>
    </rPh>
    <rPh sb="91" eb="93">
      <t>ヒトリ</t>
    </rPh>
    <rPh sb="93" eb="94">
      <t>ア</t>
    </rPh>
    <rPh sb="96" eb="98">
      <t>シュウエキ</t>
    </rPh>
    <rPh sb="99" eb="101">
      <t>ゼンコク</t>
    </rPh>
    <rPh sb="101" eb="103">
      <t>ヘイキン</t>
    </rPh>
    <rPh sb="104" eb="106">
      <t>シタマワ</t>
    </rPh>
    <rPh sb="113" eb="115">
      <t>テキセツ</t>
    </rPh>
    <rPh sb="116" eb="118">
      <t>シンリョウ</t>
    </rPh>
    <rPh sb="118" eb="120">
      <t>ホウシュウ</t>
    </rPh>
    <rPh sb="121" eb="123">
      <t>セイキュウ</t>
    </rPh>
    <rPh sb="123" eb="124">
      <t>トウ</t>
    </rPh>
    <rPh sb="125" eb="126">
      <t>オコナ</t>
    </rPh>
    <rPh sb="131" eb="133">
      <t>カクニン</t>
    </rPh>
    <rPh sb="135" eb="137">
      <t>シュウエキ</t>
    </rPh>
    <rPh sb="138" eb="140">
      <t>カクホ</t>
    </rPh>
    <rPh sb="141" eb="142">
      <t>ツト</t>
    </rPh>
    <rPh sb="144" eb="146">
      <t>ヒツヨウ</t>
    </rPh>
    <phoneticPr fontId="5"/>
  </si>
  <si>
    <t>医療機器等の老朽化が進んでいる中で、経常収支比率等が100を下回っているため、今後必要な器械備品等の更新が出来なくなってしまう恐れがあるため、一般会計側と繰入金の金額について協議を行う必要がある。
また、診療体制についても今後見直しを行っていく必要がある。</t>
    <rPh sb="0" eb="2">
      <t>イリョウ</t>
    </rPh>
    <rPh sb="2" eb="4">
      <t>キキ</t>
    </rPh>
    <rPh sb="4" eb="5">
      <t>トウ</t>
    </rPh>
    <rPh sb="6" eb="9">
      <t>ロウキュウカ</t>
    </rPh>
    <rPh sb="10" eb="11">
      <t>スス</t>
    </rPh>
    <rPh sb="15" eb="16">
      <t>ナカ</t>
    </rPh>
    <rPh sb="18" eb="20">
      <t>ケイジョウ</t>
    </rPh>
    <rPh sb="20" eb="22">
      <t>シュウシ</t>
    </rPh>
    <rPh sb="22" eb="24">
      <t>ヒリツ</t>
    </rPh>
    <rPh sb="24" eb="25">
      <t>トウ</t>
    </rPh>
    <rPh sb="30" eb="32">
      <t>シタマワ</t>
    </rPh>
    <rPh sb="39" eb="41">
      <t>コンゴ</t>
    </rPh>
    <rPh sb="41" eb="43">
      <t>ヒツヨウ</t>
    </rPh>
    <rPh sb="44" eb="46">
      <t>キカイ</t>
    </rPh>
    <rPh sb="46" eb="48">
      <t>ビヒン</t>
    </rPh>
    <rPh sb="48" eb="49">
      <t>トウ</t>
    </rPh>
    <rPh sb="50" eb="52">
      <t>コウシン</t>
    </rPh>
    <rPh sb="53" eb="55">
      <t>デキ</t>
    </rPh>
    <rPh sb="63" eb="64">
      <t>オソ</t>
    </rPh>
    <rPh sb="71" eb="73">
      <t>イッパン</t>
    </rPh>
    <rPh sb="73" eb="75">
      <t>カイケイ</t>
    </rPh>
    <rPh sb="75" eb="76">
      <t>ガワ</t>
    </rPh>
    <rPh sb="77" eb="79">
      <t>クリイレ</t>
    </rPh>
    <rPh sb="79" eb="80">
      <t>キン</t>
    </rPh>
    <rPh sb="81" eb="83">
      <t>キンガク</t>
    </rPh>
    <rPh sb="87" eb="89">
      <t>キョウギ</t>
    </rPh>
    <rPh sb="90" eb="91">
      <t>オコナ</t>
    </rPh>
    <rPh sb="92" eb="94">
      <t>ヒツヨウ</t>
    </rPh>
    <rPh sb="102" eb="104">
      <t>シンリョウ</t>
    </rPh>
    <rPh sb="104" eb="106">
      <t>タイセイ</t>
    </rPh>
    <rPh sb="111" eb="113">
      <t>コンゴ</t>
    </rPh>
    <rPh sb="113" eb="115">
      <t>ミナオ</t>
    </rPh>
    <rPh sb="117" eb="118">
      <t>オコナ</t>
    </rPh>
    <rPh sb="122" eb="124">
      <t>ヒツヨウ</t>
    </rPh>
    <phoneticPr fontId="5"/>
  </si>
  <si>
    <t xml:space="preserve">本病院は、二次救急病院として高千穂町はもとより西臼杵の中核病院として診療を担ってきたが、近年は開業医の高齢化や後継者不足による閉院等により一次救急患者の診療や「かかりつけ医」の役割も担わざるを得ない状況が続いている。また、高千穂町は糖尿病患者数が県内でも上位を占め透析患者予備軍が多い地域でもあり郡内では唯一人工透析を行っている。
　更に、郡内で唯一訪問看護ステーションを病院内に設置し在宅復帰後の支援を積極的に行っている。
</t>
    <phoneticPr fontId="5"/>
  </si>
  <si>
    <t>機械備品減価償却率が、平均を上回っており、機械備品の老朽化が進んでいるが、1床あたり有形固定資産も平均を上回っているため、過大に投資を行ってしまっていることも挙げられる。
機械備品が老朽化している中で、更新する必要の有無についてより協議を行い、不必要な投資を控えていく必要がある。</t>
    <rPh sb="0" eb="2">
      <t>キカイ</t>
    </rPh>
    <rPh sb="2" eb="4">
      <t>ビヒン</t>
    </rPh>
    <rPh sb="4" eb="6">
      <t>ゲンカ</t>
    </rPh>
    <rPh sb="6" eb="8">
      <t>ショウキャク</t>
    </rPh>
    <rPh sb="8" eb="9">
      <t>リツ</t>
    </rPh>
    <rPh sb="11" eb="13">
      <t>ヘイキン</t>
    </rPh>
    <rPh sb="14" eb="16">
      <t>ウワマワ</t>
    </rPh>
    <rPh sb="23" eb="25">
      <t>ビヒン</t>
    </rPh>
    <rPh sb="26" eb="28">
      <t>ロウキュウ</t>
    </rPh>
    <rPh sb="28" eb="29">
      <t>カ</t>
    </rPh>
    <rPh sb="30" eb="31">
      <t>スス</t>
    </rPh>
    <rPh sb="38" eb="39">
      <t>ショウ</t>
    </rPh>
    <rPh sb="42" eb="44">
      <t>ユウケイ</t>
    </rPh>
    <rPh sb="44" eb="46">
      <t>コテイ</t>
    </rPh>
    <rPh sb="46" eb="48">
      <t>シサン</t>
    </rPh>
    <rPh sb="49" eb="51">
      <t>ヘイキン</t>
    </rPh>
    <rPh sb="52" eb="54">
      <t>ウワマワ</t>
    </rPh>
    <rPh sb="61" eb="63">
      <t>カダイ</t>
    </rPh>
    <rPh sb="64" eb="66">
      <t>トウシ</t>
    </rPh>
    <rPh sb="67" eb="68">
      <t>オコナ</t>
    </rPh>
    <rPh sb="79" eb="80">
      <t>ア</t>
    </rPh>
    <rPh sb="88" eb="90">
      <t>ビヒン</t>
    </rPh>
    <rPh sb="91" eb="94">
      <t>ロウキュウカ</t>
    </rPh>
    <rPh sb="98" eb="99">
      <t>ナカ</t>
    </rPh>
    <rPh sb="101" eb="103">
      <t>コウシン</t>
    </rPh>
    <rPh sb="105" eb="107">
      <t>ヒツヨウ</t>
    </rPh>
    <rPh sb="108" eb="110">
      <t>ウム</t>
    </rPh>
    <rPh sb="116" eb="118">
      <t>キョウギ</t>
    </rPh>
    <rPh sb="119" eb="120">
      <t>オコナ</t>
    </rPh>
    <rPh sb="122" eb="125">
      <t>フヒツヨウ</t>
    </rPh>
    <rPh sb="126" eb="128">
      <t>トウシ</t>
    </rPh>
    <rPh sb="129" eb="130">
      <t>ヒカ</t>
    </rPh>
    <rPh sb="134" eb="13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</si>
</sst>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73.599999999999994</c:v>
                </c:pt>
                <c:pt idx="1">
                  <c:v>69.599999999999994</c:v>
                </c:pt>
                <c:pt idx="2">
                  <c:v>71.099999999999994</c:v>
                </c:pt>
                <c:pt idx="3">
                  <c:v>85.5</c:v>
                </c:pt>
                <c:pt idx="4">
                  <c:v>79.8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02211584"/>
        <c:axId val="4022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02211584"/>
        <c:axId val="402213504"/>
      </c:lineChart>
      <c:dateAx>
        <c:axId val="402211584"/>
        <c:scaling>
          <c:orientation val="minMax"/>
        </c:scaling>
        <c:delete val="1"/>
        <c:axPos val="b"/>
        <c:numFmt formatCode="ge" sourceLinked="1"/>
        <c:majorTickMark val="none"/>
        <c:minorTickMark val="none"/>
        <c:tickLblPos val="none"/>
        <c:crossAx val="402213504"/>
        <c:crosses val="autoZero"/>
        <c:auto val="1"/>
        <c:lblOffset val="100"/>
        <c:baseTimeUnit val="years"/>
      </c:dateAx>
      <c:valAx>
        <c:axId val="40221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221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7842</c:v>
                </c:pt>
                <c:pt idx="1">
                  <c:v>8561</c:v>
                </c:pt>
                <c:pt idx="2">
                  <c:v>8587</c:v>
                </c:pt>
                <c:pt idx="3">
                  <c:v>8588</c:v>
                </c:pt>
                <c:pt idx="4">
                  <c:v>8420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4539648"/>
        <c:axId val="4245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4539648"/>
        <c:axId val="424541568"/>
      </c:lineChart>
      <c:dateAx>
        <c:axId val="424539648"/>
        <c:scaling>
          <c:orientation val="minMax"/>
        </c:scaling>
        <c:delete val="1"/>
        <c:axPos val="b"/>
        <c:numFmt formatCode="ge" sourceLinked="1"/>
        <c:majorTickMark val="none"/>
        <c:minorTickMark val="none"/>
        <c:tickLblPos val="none"/>
        <c:crossAx val="424541568"/>
        <c:crosses val="autoZero"/>
        <c:auto val="1"/>
        <c:lblOffset val="100"/>
        <c:baseTimeUnit val="years"/>
      </c:dateAx>
      <c:valAx>
        <c:axId val="42454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53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28528</c:v>
                </c:pt>
                <c:pt idx="1">
                  <c:v>31681</c:v>
                </c:pt>
                <c:pt idx="2">
                  <c:v>30352</c:v>
                </c:pt>
                <c:pt idx="3">
                  <c:v>27345</c:v>
                </c:pt>
                <c:pt idx="4">
                  <c:v>27733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4666240"/>
        <c:axId val="4246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4666240"/>
        <c:axId val="424668160"/>
      </c:lineChart>
      <c:dateAx>
        <c:axId val="424666240"/>
        <c:scaling>
          <c:orientation val="minMax"/>
        </c:scaling>
        <c:delete val="1"/>
        <c:axPos val="b"/>
        <c:numFmt formatCode="ge" sourceLinked="1"/>
        <c:majorTickMark val="none"/>
        <c:minorTickMark val="none"/>
        <c:tickLblPos val="none"/>
        <c:crossAx val="424668160"/>
        <c:crosses val="autoZero"/>
        <c:auto val="1"/>
        <c:lblOffset val="100"/>
        <c:baseTimeUnit val="years"/>
      </c:dateAx>
      <c:valAx>
        <c:axId val="42466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66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3133952"/>
        <c:axId val="4231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3133952"/>
        <c:axId val="423135872"/>
      </c:lineChart>
      <c:dateAx>
        <c:axId val="423133952"/>
        <c:scaling>
          <c:orientation val="minMax"/>
        </c:scaling>
        <c:delete val="1"/>
        <c:axPos val="b"/>
        <c:numFmt formatCode="ge" sourceLinked="1"/>
        <c:majorTickMark val="none"/>
        <c:minorTickMark val="none"/>
        <c:tickLblPos val="none"/>
        <c:crossAx val="423135872"/>
        <c:crosses val="autoZero"/>
        <c:auto val="1"/>
        <c:lblOffset val="100"/>
        <c:baseTimeUnit val="years"/>
      </c:dateAx>
      <c:valAx>
        <c:axId val="42313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31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93.9</c:v>
                </c:pt>
                <c:pt idx="1">
                  <c:v>97.7</c:v>
                </c:pt>
                <c:pt idx="2">
                  <c:v>95.7</c:v>
                </c:pt>
                <c:pt idx="3">
                  <c:v>96.3</c:v>
                </c:pt>
                <c:pt idx="4">
                  <c:v>95.9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24227200"/>
        <c:axId val="42422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24227200"/>
        <c:axId val="424229120"/>
      </c:lineChart>
      <c:dateAx>
        <c:axId val="424227200"/>
        <c:scaling>
          <c:orientation val="minMax"/>
        </c:scaling>
        <c:delete val="1"/>
        <c:axPos val="b"/>
        <c:numFmt formatCode="ge" sourceLinked="1"/>
        <c:majorTickMark val="none"/>
        <c:minorTickMark val="none"/>
        <c:tickLblPos val="none"/>
        <c:crossAx val="424229120"/>
        <c:crosses val="autoZero"/>
        <c:auto val="1"/>
        <c:lblOffset val="100"/>
        <c:baseTimeUnit val="years"/>
      </c:dateAx>
      <c:valAx>
        <c:axId val="42422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22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95.1</c:v>
                </c:pt>
                <c:pt idx="1">
                  <c:v>98.8</c:v>
                </c:pt>
                <c:pt idx="2">
                  <c:v>98</c:v>
                </c:pt>
                <c:pt idx="3">
                  <c:v>98.5</c:v>
                </c:pt>
                <c:pt idx="4">
                  <c:v>98.6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24280064"/>
        <c:axId val="42428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24280064"/>
        <c:axId val="424281984"/>
      </c:lineChart>
      <c:dateAx>
        <c:axId val="424280064"/>
        <c:scaling>
          <c:orientation val="minMax"/>
        </c:scaling>
        <c:delete val="1"/>
        <c:axPos val="b"/>
        <c:numFmt formatCode="ge" sourceLinked="1"/>
        <c:majorTickMark val="none"/>
        <c:minorTickMark val="none"/>
        <c:tickLblPos val="none"/>
        <c:crossAx val="424281984"/>
        <c:crosses val="autoZero"/>
        <c:auto val="1"/>
        <c:lblOffset val="100"/>
        <c:baseTimeUnit val="years"/>
      </c:dateAx>
      <c:valAx>
        <c:axId val="424281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428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38</c:v>
                </c:pt>
                <c:pt idx="1">
                  <c:v>40.700000000000003</c:v>
                </c:pt>
                <c:pt idx="2">
                  <c:v>44.9</c:v>
                </c:pt>
                <c:pt idx="3">
                  <c:v>46.9</c:v>
                </c:pt>
                <c:pt idx="4">
                  <c:v>46.1</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24308096"/>
        <c:axId val="4243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24308096"/>
        <c:axId val="424310272"/>
      </c:lineChart>
      <c:dateAx>
        <c:axId val="424308096"/>
        <c:scaling>
          <c:orientation val="minMax"/>
        </c:scaling>
        <c:delete val="1"/>
        <c:axPos val="b"/>
        <c:numFmt formatCode="ge" sourceLinked="1"/>
        <c:majorTickMark val="none"/>
        <c:minorTickMark val="none"/>
        <c:tickLblPos val="none"/>
        <c:crossAx val="424310272"/>
        <c:crosses val="autoZero"/>
        <c:auto val="1"/>
        <c:lblOffset val="100"/>
        <c:baseTimeUnit val="years"/>
      </c:dateAx>
      <c:valAx>
        <c:axId val="42431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30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69.900000000000006</c:v>
                </c:pt>
                <c:pt idx="1">
                  <c:v>74.2</c:v>
                </c:pt>
                <c:pt idx="2">
                  <c:v>81</c:v>
                </c:pt>
                <c:pt idx="3">
                  <c:v>82.6</c:v>
                </c:pt>
                <c:pt idx="4">
                  <c:v>81.900000000000006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24371328"/>
        <c:axId val="4243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24371328"/>
        <c:axId val="424373248"/>
      </c:lineChart>
      <c:dateAx>
        <c:axId val="424371328"/>
        <c:scaling>
          <c:orientation val="minMax"/>
        </c:scaling>
        <c:delete val="1"/>
        <c:axPos val="b"/>
        <c:numFmt formatCode="ge" sourceLinked="1"/>
        <c:majorTickMark val="none"/>
        <c:minorTickMark val="none"/>
        <c:tickLblPos val="none"/>
        <c:crossAx val="424373248"/>
        <c:crosses val="autoZero"/>
        <c:auto val="1"/>
        <c:lblOffset val="100"/>
        <c:baseTimeUnit val="years"/>
      </c:dateAx>
      <c:valAx>
        <c:axId val="42437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37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40975500</c:v>
                </c:pt>
                <c:pt idx="1">
                  <c:v>41196458</c:v>
                </c:pt>
                <c:pt idx="2">
                  <c:v>41668958</c:v>
                </c:pt>
                <c:pt idx="3">
                  <c:v>42116317</c:v>
                </c:pt>
                <c:pt idx="4">
                  <c:v>42246825</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24393344"/>
        <c:axId val="4244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24393344"/>
        <c:axId val="424403712"/>
      </c:lineChart>
      <c:dateAx>
        <c:axId val="424393344"/>
        <c:scaling>
          <c:orientation val="minMax"/>
        </c:scaling>
        <c:delete val="1"/>
        <c:axPos val="b"/>
        <c:numFmt formatCode="ge" sourceLinked="1"/>
        <c:majorTickMark val="none"/>
        <c:minorTickMark val="none"/>
        <c:tickLblPos val="none"/>
        <c:crossAx val="424403712"/>
        <c:crosses val="autoZero"/>
        <c:auto val="1"/>
        <c:lblOffset val="100"/>
        <c:baseTimeUnit val="years"/>
      </c:dateAx>
      <c:valAx>
        <c:axId val="424403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39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17.100000000000001</c:v>
                </c:pt>
                <c:pt idx="1">
                  <c:v>16.2</c:v>
                </c:pt>
                <c:pt idx="2">
                  <c:v>15.5</c:v>
                </c:pt>
                <c:pt idx="3">
                  <c:v>15.7</c:v>
                </c:pt>
                <c:pt idx="4">
                  <c:v>15.4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24454400"/>
        <c:axId val="4244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24454400"/>
        <c:axId val="424468864"/>
      </c:lineChart>
      <c:dateAx>
        <c:axId val="424454400"/>
        <c:scaling>
          <c:orientation val="minMax"/>
        </c:scaling>
        <c:delete val="1"/>
        <c:axPos val="b"/>
        <c:numFmt formatCode="ge" sourceLinked="1"/>
        <c:majorTickMark val="none"/>
        <c:minorTickMark val="none"/>
        <c:tickLblPos val="none"/>
        <c:crossAx val="424468864"/>
        <c:crosses val="autoZero"/>
        <c:auto val="1"/>
        <c:lblOffset val="100"/>
        <c:baseTimeUnit val="years"/>
      </c:dateAx>
      <c:valAx>
        <c:axId val="42446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5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50.9</c:v>
                </c:pt>
                <c:pt idx="1">
                  <c:v>49.1</c:v>
                </c:pt>
                <c:pt idx="2">
                  <c:v>50.2</c:v>
                </c:pt>
                <c:pt idx="3">
                  <c:v>48.6</c:v>
                </c:pt>
                <c:pt idx="4">
                  <c:v>48.9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24494976"/>
        <c:axId val="4245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24494976"/>
        <c:axId val="424501248"/>
      </c:lineChart>
      <c:dateAx>
        <c:axId val="424494976"/>
        <c:scaling>
          <c:orientation val="minMax"/>
        </c:scaling>
        <c:delete val="1"/>
        <c:axPos val="b"/>
        <c:numFmt formatCode="ge" sourceLinked="1"/>
        <c:majorTickMark val="none"/>
        <c:minorTickMark val="none"/>
        <c:tickLblPos val="none"/>
        <c:crossAx val="424501248"/>
        <c:crosses val="autoZero"/>
        <c:auto val="1"/>
        <c:lblOffset val="100"/>
        <c:baseTimeUnit val="years"/>
      </c:dateAx>
      <c:valAx>
        <c:axId val="42450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49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29" zoomScale="85" zoomScaleNormal="85" zoomScaleSheetLayoutView="70" workbookViewId="0">
      <selection activeCell="OB55" sqref="OB5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宮崎県高千穂町　国保病院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60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120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12771</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8351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60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60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120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146</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95.1</v>
      </c>
      <c r="Q33" s="101"/>
      <c r="R33" s="101"/>
      <c r="S33" s="101"/>
      <c r="T33" s="101"/>
      <c r="U33" s="101"/>
      <c r="V33" s="101"/>
      <c r="W33" s="101"/>
      <c r="X33" s="101"/>
      <c r="Y33" s="101"/>
      <c r="Z33" s="101"/>
      <c r="AA33" s="101"/>
      <c r="AB33" s="101"/>
      <c r="AC33" s="101"/>
      <c r="AD33" s="102"/>
      <c r="AE33" s="100">
        <f>データ!AI7</f>
        <v>98.8</v>
      </c>
      <c r="AF33" s="101"/>
      <c r="AG33" s="101"/>
      <c r="AH33" s="101"/>
      <c r="AI33" s="101"/>
      <c r="AJ33" s="101"/>
      <c r="AK33" s="101"/>
      <c r="AL33" s="101"/>
      <c r="AM33" s="101"/>
      <c r="AN33" s="101"/>
      <c r="AO33" s="101"/>
      <c r="AP33" s="101"/>
      <c r="AQ33" s="101"/>
      <c r="AR33" s="101"/>
      <c r="AS33" s="102"/>
      <c r="AT33" s="100">
        <f>データ!AJ7</f>
        <v>98</v>
      </c>
      <c r="AU33" s="101"/>
      <c r="AV33" s="101"/>
      <c r="AW33" s="101"/>
      <c r="AX33" s="101"/>
      <c r="AY33" s="101"/>
      <c r="AZ33" s="101"/>
      <c r="BA33" s="101"/>
      <c r="BB33" s="101"/>
      <c r="BC33" s="101"/>
      <c r="BD33" s="101"/>
      <c r="BE33" s="101"/>
      <c r="BF33" s="101"/>
      <c r="BG33" s="101"/>
      <c r="BH33" s="102"/>
      <c r="BI33" s="100">
        <f>データ!AK7</f>
        <v>98.5</v>
      </c>
      <c r="BJ33" s="101"/>
      <c r="BK33" s="101"/>
      <c r="BL33" s="101"/>
      <c r="BM33" s="101"/>
      <c r="BN33" s="101"/>
      <c r="BO33" s="101"/>
      <c r="BP33" s="101"/>
      <c r="BQ33" s="101"/>
      <c r="BR33" s="101"/>
      <c r="BS33" s="101"/>
      <c r="BT33" s="101"/>
      <c r="BU33" s="101"/>
      <c r="BV33" s="101"/>
      <c r="BW33" s="102"/>
      <c r="BX33" s="100">
        <f>データ!AL7</f>
        <v>98.6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93.9</v>
      </c>
      <c r="DE33" s="101"/>
      <c r="DF33" s="101"/>
      <c r="DG33" s="101"/>
      <c r="DH33" s="101"/>
      <c r="DI33" s="101"/>
      <c r="DJ33" s="101"/>
      <c r="DK33" s="101"/>
      <c r="DL33" s="101"/>
      <c r="DM33" s="101"/>
      <c r="DN33" s="101"/>
      <c r="DO33" s="101"/>
      <c r="DP33" s="101"/>
      <c r="DQ33" s="101"/>
      <c r="DR33" s="102"/>
      <c r="DS33" s="100">
        <f>データ!AT7</f>
        <v>97.7</v>
      </c>
      <c r="DT33" s="101"/>
      <c r="DU33" s="101"/>
      <c r="DV33" s="101"/>
      <c r="DW33" s="101"/>
      <c r="DX33" s="101"/>
      <c r="DY33" s="101"/>
      <c r="DZ33" s="101"/>
      <c r="EA33" s="101"/>
      <c r="EB33" s="101"/>
      <c r="EC33" s="101"/>
      <c r="ED33" s="101"/>
      <c r="EE33" s="101"/>
      <c r="EF33" s="101"/>
      <c r="EG33" s="102"/>
      <c r="EH33" s="100">
        <f>データ!AU7</f>
        <v>95.7</v>
      </c>
      <c r="EI33" s="101"/>
      <c r="EJ33" s="101"/>
      <c r="EK33" s="101"/>
      <c r="EL33" s="101"/>
      <c r="EM33" s="101"/>
      <c r="EN33" s="101"/>
      <c r="EO33" s="101"/>
      <c r="EP33" s="101"/>
      <c r="EQ33" s="101"/>
      <c r="ER33" s="101"/>
      <c r="ES33" s="101"/>
      <c r="ET33" s="101"/>
      <c r="EU33" s="101"/>
      <c r="EV33" s="102"/>
      <c r="EW33" s="100">
        <f>データ!AV7</f>
        <v>96.3</v>
      </c>
      <c r="EX33" s="101"/>
      <c r="EY33" s="101"/>
      <c r="EZ33" s="101"/>
      <c r="FA33" s="101"/>
      <c r="FB33" s="101"/>
      <c r="FC33" s="101"/>
      <c r="FD33" s="101"/>
      <c r="FE33" s="101"/>
      <c r="FF33" s="101"/>
      <c r="FG33" s="101"/>
      <c r="FH33" s="101"/>
      <c r="FI33" s="101"/>
      <c r="FJ33" s="101"/>
      <c r="FK33" s="102"/>
      <c r="FL33" s="100">
        <f>データ!AW7</f>
        <v>95.9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73.599999999999994</v>
      </c>
      <c r="KG33" s="101"/>
      <c r="KH33" s="101"/>
      <c r="KI33" s="101"/>
      <c r="KJ33" s="101"/>
      <c r="KK33" s="101"/>
      <c r="KL33" s="101"/>
      <c r="KM33" s="101"/>
      <c r="KN33" s="101"/>
      <c r="KO33" s="101"/>
      <c r="KP33" s="101"/>
      <c r="KQ33" s="101"/>
      <c r="KR33" s="101"/>
      <c r="KS33" s="101"/>
      <c r="KT33" s="102"/>
      <c r="KU33" s="100">
        <f>データ!BP7</f>
        <v>69.599999999999994</v>
      </c>
      <c r="KV33" s="101"/>
      <c r="KW33" s="101"/>
      <c r="KX33" s="101"/>
      <c r="KY33" s="101"/>
      <c r="KZ33" s="101"/>
      <c r="LA33" s="101"/>
      <c r="LB33" s="101"/>
      <c r="LC33" s="101"/>
      <c r="LD33" s="101"/>
      <c r="LE33" s="101"/>
      <c r="LF33" s="101"/>
      <c r="LG33" s="101"/>
      <c r="LH33" s="101"/>
      <c r="LI33" s="102"/>
      <c r="LJ33" s="100">
        <f>データ!BQ7</f>
        <v>71.099999999999994</v>
      </c>
      <c r="LK33" s="101"/>
      <c r="LL33" s="101"/>
      <c r="LM33" s="101"/>
      <c r="LN33" s="101"/>
      <c r="LO33" s="101"/>
      <c r="LP33" s="101"/>
      <c r="LQ33" s="101"/>
      <c r="LR33" s="101"/>
      <c r="LS33" s="101"/>
      <c r="LT33" s="101"/>
      <c r="LU33" s="101"/>
      <c r="LV33" s="101"/>
      <c r="LW33" s="101"/>
      <c r="LX33" s="102"/>
      <c r="LY33" s="100">
        <f>データ!BR7</f>
        <v>85.5</v>
      </c>
      <c r="LZ33" s="101"/>
      <c r="MA33" s="101"/>
      <c r="MB33" s="101"/>
      <c r="MC33" s="101"/>
      <c r="MD33" s="101"/>
      <c r="ME33" s="101"/>
      <c r="MF33" s="101"/>
      <c r="MG33" s="101"/>
      <c r="MH33" s="101"/>
      <c r="MI33" s="101"/>
      <c r="MJ33" s="101"/>
      <c r="MK33" s="101"/>
      <c r="ML33" s="101"/>
      <c r="MM33" s="102"/>
      <c r="MN33" s="100">
        <f>データ!BS7</f>
        <v>79.8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147</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28528</v>
      </c>
      <c r="Q55" s="104"/>
      <c r="R55" s="104"/>
      <c r="S55" s="104"/>
      <c r="T55" s="104"/>
      <c r="U55" s="104"/>
      <c r="V55" s="104"/>
      <c r="W55" s="104"/>
      <c r="X55" s="104"/>
      <c r="Y55" s="104"/>
      <c r="Z55" s="104"/>
      <c r="AA55" s="104"/>
      <c r="AB55" s="104"/>
      <c r="AC55" s="104"/>
      <c r="AD55" s="105"/>
      <c r="AE55" s="103">
        <f>データ!CA7</f>
        <v>31681</v>
      </c>
      <c r="AF55" s="104"/>
      <c r="AG55" s="104"/>
      <c r="AH55" s="104"/>
      <c r="AI55" s="104"/>
      <c r="AJ55" s="104"/>
      <c r="AK55" s="104"/>
      <c r="AL55" s="104"/>
      <c r="AM55" s="104"/>
      <c r="AN55" s="104"/>
      <c r="AO55" s="104"/>
      <c r="AP55" s="104"/>
      <c r="AQ55" s="104"/>
      <c r="AR55" s="104"/>
      <c r="AS55" s="105"/>
      <c r="AT55" s="103">
        <f>データ!CB7</f>
        <v>30352</v>
      </c>
      <c r="AU55" s="104"/>
      <c r="AV55" s="104"/>
      <c r="AW55" s="104"/>
      <c r="AX55" s="104"/>
      <c r="AY55" s="104"/>
      <c r="AZ55" s="104"/>
      <c r="BA55" s="104"/>
      <c r="BB55" s="104"/>
      <c r="BC55" s="104"/>
      <c r="BD55" s="104"/>
      <c r="BE55" s="104"/>
      <c r="BF55" s="104"/>
      <c r="BG55" s="104"/>
      <c r="BH55" s="105"/>
      <c r="BI55" s="103">
        <f>データ!CC7</f>
        <v>27345</v>
      </c>
      <c r="BJ55" s="104"/>
      <c r="BK55" s="104"/>
      <c r="BL55" s="104"/>
      <c r="BM55" s="104"/>
      <c r="BN55" s="104"/>
      <c r="BO55" s="104"/>
      <c r="BP55" s="104"/>
      <c r="BQ55" s="104"/>
      <c r="BR55" s="104"/>
      <c r="BS55" s="104"/>
      <c r="BT55" s="104"/>
      <c r="BU55" s="104"/>
      <c r="BV55" s="104"/>
      <c r="BW55" s="105"/>
      <c r="BX55" s="103">
        <f>データ!CD7</f>
        <v>27733</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7842</v>
      </c>
      <c r="DE55" s="104"/>
      <c r="DF55" s="104"/>
      <c r="DG55" s="104"/>
      <c r="DH55" s="104"/>
      <c r="DI55" s="104"/>
      <c r="DJ55" s="104"/>
      <c r="DK55" s="104"/>
      <c r="DL55" s="104"/>
      <c r="DM55" s="104"/>
      <c r="DN55" s="104"/>
      <c r="DO55" s="104"/>
      <c r="DP55" s="104"/>
      <c r="DQ55" s="104"/>
      <c r="DR55" s="105"/>
      <c r="DS55" s="103">
        <f>データ!CL7</f>
        <v>8561</v>
      </c>
      <c r="DT55" s="104"/>
      <c r="DU55" s="104"/>
      <c r="DV55" s="104"/>
      <c r="DW55" s="104"/>
      <c r="DX55" s="104"/>
      <c r="DY55" s="104"/>
      <c r="DZ55" s="104"/>
      <c r="EA55" s="104"/>
      <c r="EB55" s="104"/>
      <c r="EC55" s="104"/>
      <c r="ED55" s="104"/>
      <c r="EE55" s="104"/>
      <c r="EF55" s="104"/>
      <c r="EG55" s="105"/>
      <c r="EH55" s="103">
        <f>データ!CM7</f>
        <v>8587</v>
      </c>
      <c r="EI55" s="104"/>
      <c r="EJ55" s="104"/>
      <c r="EK55" s="104"/>
      <c r="EL55" s="104"/>
      <c r="EM55" s="104"/>
      <c r="EN55" s="104"/>
      <c r="EO55" s="104"/>
      <c r="EP55" s="104"/>
      <c r="EQ55" s="104"/>
      <c r="ER55" s="104"/>
      <c r="ES55" s="104"/>
      <c r="ET55" s="104"/>
      <c r="EU55" s="104"/>
      <c r="EV55" s="105"/>
      <c r="EW55" s="103">
        <f>データ!CN7</f>
        <v>8588</v>
      </c>
      <c r="EX55" s="104"/>
      <c r="EY55" s="104"/>
      <c r="EZ55" s="104"/>
      <c r="FA55" s="104"/>
      <c r="FB55" s="104"/>
      <c r="FC55" s="104"/>
      <c r="FD55" s="104"/>
      <c r="FE55" s="104"/>
      <c r="FF55" s="104"/>
      <c r="FG55" s="104"/>
      <c r="FH55" s="104"/>
      <c r="FI55" s="104"/>
      <c r="FJ55" s="104"/>
      <c r="FK55" s="105"/>
      <c r="FL55" s="103">
        <f>データ!CO7</f>
        <v>8420</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50.9</v>
      </c>
      <c r="GS55" s="101"/>
      <c r="GT55" s="101"/>
      <c r="GU55" s="101"/>
      <c r="GV55" s="101"/>
      <c r="GW55" s="101"/>
      <c r="GX55" s="101"/>
      <c r="GY55" s="101"/>
      <c r="GZ55" s="101"/>
      <c r="HA55" s="101"/>
      <c r="HB55" s="101"/>
      <c r="HC55" s="101"/>
      <c r="HD55" s="101"/>
      <c r="HE55" s="101"/>
      <c r="HF55" s="102"/>
      <c r="HG55" s="100">
        <f>データ!CW7</f>
        <v>49.1</v>
      </c>
      <c r="HH55" s="101"/>
      <c r="HI55" s="101"/>
      <c r="HJ55" s="101"/>
      <c r="HK55" s="101"/>
      <c r="HL55" s="101"/>
      <c r="HM55" s="101"/>
      <c r="HN55" s="101"/>
      <c r="HO55" s="101"/>
      <c r="HP55" s="101"/>
      <c r="HQ55" s="101"/>
      <c r="HR55" s="101"/>
      <c r="HS55" s="101"/>
      <c r="HT55" s="101"/>
      <c r="HU55" s="102"/>
      <c r="HV55" s="100">
        <f>データ!CX7</f>
        <v>50.2</v>
      </c>
      <c r="HW55" s="101"/>
      <c r="HX55" s="101"/>
      <c r="HY55" s="101"/>
      <c r="HZ55" s="101"/>
      <c r="IA55" s="101"/>
      <c r="IB55" s="101"/>
      <c r="IC55" s="101"/>
      <c r="ID55" s="101"/>
      <c r="IE55" s="101"/>
      <c r="IF55" s="101"/>
      <c r="IG55" s="101"/>
      <c r="IH55" s="101"/>
      <c r="II55" s="101"/>
      <c r="IJ55" s="102"/>
      <c r="IK55" s="100">
        <f>データ!CY7</f>
        <v>48.6</v>
      </c>
      <c r="IL55" s="101"/>
      <c r="IM55" s="101"/>
      <c r="IN55" s="101"/>
      <c r="IO55" s="101"/>
      <c r="IP55" s="101"/>
      <c r="IQ55" s="101"/>
      <c r="IR55" s="101"/>
      <c r="IS55" s="101"/>
      <c r="IT55" s="101"/>
      <c r="IU55" s="101"/>
      <c r="IV55" s="101"/>
      <c r="IW55" s="101"/>
      <c r="IX55" s="101"/>
      <c r="IY55" s="102"/>
      <c r="IZ55" s="100">
        <f>データ!CZ7</f>
        <v>48.9</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17.100000000000001</v>
      </c>
      <c r="KG55" s="101"/>
      <c r="KH55" s="101"/>
      <c r="KI55" s="101"/>
      <c r="KJ55" s="101"/>
      <c r="KK55" s="101"/>
      <c r="KL55" s="101"/>
      <c r="KM55" s="101"/>
      <c r="KN55" s="101"/>
      <c r="KO55" s="101"/>
      <c r="KP55" s="101"/>
      <c r="KQ55" s="101"/>
      <c r="KR55" s="101"/>
      <c r="KS55" s="101"/>
      <c r="KT55" s="102"/>
      <c r="KU55" s="100">
        <f>データ!DH7</f>
        <v>16.2</v>
      </c>
      <c r="KV55" s="101"/>
      <c r="KW55" s="101"/>
      <c r="KX55" s="101"/>
      <c r="KY55" s="101"/>
      <c r="KZ55" s="101"/>
      <c r="LA55" s="101"/>
      <c r="LB55" s="101"/>
      <c r="LC55" s="101"/>
      <c r="LD55" s="101"/>
      <c r="LE55" s="101"/>
      <c r="LF55" s="101"/>
      <c r="LG55" s="101"/>
      <c r="LH55" s="101"/>
      <c r="LI55" s="102"/>
      <c r="LJ55" s="100">
        <f>データ!DI7</f>
        <v>15.5</v>
      </c>
      <c r="LK55" s="101"/>
      <c r="LL55" s="101"/>
      <c r="LM55" s="101"/>
      <c r="LN55" s="101"/>
      <c r="LO55" s="101"/>
      <c r="LP55" s="101"/>
      <c r="LQ55" s="101"/>
      <c r="LR55" s="101"/>
      <c r="LS55" s="101"/>
      <c r="LT55" s="101"/>
      <c r="LU55" s="101"/>
      <c r="LV55" s="101"/>
      <c r="LW55" s="101"/>
      <c r="LX55" s="102"/>
      <c r="LY55" s="100">
        <f>データ!DJ7</f>
        <v>15.7</v>
      </c>
      <c r="LZ55" s="101"/>
      <c r="MA55" s="101"/>
      <c r="MB55" s="101"/>
      <c r="MC55" s="101"/>
      <c r="MD55" s="101"/>
      <c r="ME55" s="101"/>
      <c r="MF55" s="101"/>
      <c r="MG55" s="101"/>
      <c r="MH55" s="101"/>
      <c r="MI55" s="101"/>
      <c r="MJ55" s="101"/>
      <c r="MK55" s="101"/>
      <c r="ML55" s="101"/>
      <c r="MM55" s="102"/>
      <c r="MN55" s="100">
        <f>データ!DK7</f>
        <v>15.4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38</v>
      </c>
      <c r="V79" s="83"/>
      <c r="W79" s="83"/>
      <c r="X79" s="83"/>
      <c r="Y79" s="83"/>
      <c r="Z79" s="83"/>
      <c r="AA79" s="83"/>
      <c r="AB79" s="83"/>
      <c r="AC79" s="83"/>
      <c r="AD79" s="83"/>
      <c r="AE79" s="83"/>
      <c r="AF79" s="83"/>
      <c r="AG79" s="83"/>
      <c r="AH79" s="83"/>
      <c r="AI79" s="83"/>
      <c r="AJ79" s="83"/>
      <c r="AK79" s="83"/>
      <c r="AL79" s="83"/>
      <c r="AM79" s="83"/>
      <c r="AN79" s="83">
        <f>データ!DS7</f>
        <v>40.700000000000003</v>
      </c>
      <c r="AO79" s="83"/>
      <c r="AP79" s="83"/>
      <c r="AQ79" s="83"/>
      <c r="AR79" s="83"/>
      <c r="AS79" s="83"/>
      <c r="AT79" s="83"/>
      <c r="AU79" s="83"/>
      <c r="AV79" s="83"/>
      <c r="AW79" s="83"/>
      <c r="AX79" s="83"/>
      <c r="AY79" s="83"/>
      <c r="AZ79" s="83"/>
      <c r="BA79" s="83"/>
      <c r="BB79" s="83"/>
      <c r="BC79" s="83"/>
      <c r="BD79" s="83"/>
      <c r="BE79" s="83"/>
      <c r="BF79" s="83"/>
      <c r="BG79" s="83">
        <f>データ!DT7</f>
        <v>44.9</v>
      </c>
      <c r="BH79" s="83"/>
      <c r="BI79" s="83"/>
      <c r="BJ79" s="83"/>
      <c r="BK79" s="83"/>
      <c r="BL79" s="83"/>
      <c r="BM79" s="83"/>
      <c r="BN79" s="83"/>
      <c r="BO79" s="83"/>
      <c r="BP79" s="83"/>
      <c r="BQ79" s="83"/>
      <c r="BR79" s="83"/>
      <c r="BS79" s="83"/>
      <c r="BT79" s="83"/>
      <c r="BU79" s="83"/>
      <c r="BV79" s="83"/>
      <c r="BW79" s="83"/>
      <c r="BX79" s="83"/>
      <c r="BY79" s="83"/>
      <c r="BZ79" s="83">
        <f>データ!DU7</f>
        <v>46.9</v>
      </c>
      <c r="CA79" s="83"/>
      <c r="CB79" s="83"/>
      <c r="CC79" s="83"/>
      <c r="CD79" s="83"/>
      <c r="CE79" s="83"/>
      <c r="CF79" s="83"/>
      <c r="CG79" s="83"/>
      <c r="CH79" s="83"/>
      <c r="CI79" s="83"/>
      <c r="CJ79" s="83"/>
      <c r="CK79" s="83"/>
      <c r="CL79" s="83"/>
      <c r="CM79" s="83"/>
      <c r="CN79" s="83"/>
      <c r="CO79" s="83"/>
      <c r="CP79" s="83"/>
      <c r="CQ79" s="83"/>
      <c r="CR79" s="83"/>
      <c r="CS79" s="83">
        <f>データ!DV7</f>
        <v>46.1</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69.900000000000006</v>
      </c>
      <c r="EP79" s="83"/>
      <c r="EQ79" s="83"/>
      <c r="ER79" s="83"/>
      <c r="ES79" s="83"/>
      <c r="ET79" s="83"/>
      <c r="EU79" s="83"/>
      <c r="EV79" s="83"/>
      <c r="EW79" s="83"/>
      <c r="EX79" s="83"/>
      <c r="EY79" s="83"/>
      <c r="EZ79" s="83"/>
      <c r="FA79" s="83"/>
      <c r="FB79" s="83"/>
      <c r="FC79" s="83"/>
      <c r="FD79" s="83"/>
      <c r="FE79" s="83"/>
      <c r="FF79" s="83"/>
      <c r="FG79" s="83"/>
      <c r="FH79" s="83">
        <f>データ!ED7</f>
        <v>74.2</v>
      </c>
      <c r="FI79" s="83"/>
      <c r="FJ79" s="83"/>
      <c r="FK79" s="83"/>
      <c r="FL79" s="83"/>
      <c r="FM79" s="83"/>
      <c r="FN79" s="83"/>
      <c r="FO79" s="83"/>
      <c r="FP79" s="83"/>
      <c r="FQ79" s="83"/>
      <c r="FR79" s="83"/>
      <c r="FS79" s="83"/>
      <c r="FT79" s="83"/>
      <c r="FU79" s="83"/>
      <c r="FV79" s="83"/>
      <c r="FW79" s="83"/>
      <c r="FX79" s="83"/>
      <c r="FY79" s="83"/>
      <c r="FZ79" s="83"/>
      <c r="GA79" s="83">
        <f>データ!EE7</f>
        <v>81</v>
      </c>
      <c r="GB79" s="83"/>
      <c r="GC79" s="83"/>
      <c r="GD79" s="83"/>
      <c r="GE79" s="83"/>
      <c r="GF79" s="83"/>
      <c r="GG79" s="83"/>
      <c r="GH79" s="83"/>
      <c r="GI79" s="83"/>
      <c r="GJ79" s="83"/>
      <c r="GK79" s="83"/>
      <c r="GL79" s="83"/>
      <c r="GM79" s="83"/>
      <c r="GN79" s="83"/>
      <c r="GO79" s="83"/>
      <c r="GP79" s="83"/>
      <c r="GQ79" s="83"/>
      <c r="GR79" s="83"/>
      <c r="GS79" s="83"/>
      <c r="GT79" s="83">
        <f>データ!EF7</f>
        <v>82.6</v>
      </c>
      <c r="GU79" s="83"/>
      <c r="GV79" s="83"/>
      <c r="GW79" s="83"/>
      <c r="GX79" s="83"/>
      <c r="GY79" s="83"/>
      <c r="GZ79" s="83"/>
      <c r="HA79" s="83"/>
      <c r="HB79" s="83"/>
      <c r="HC79" s="83"/>
      <c r="HD79" s="83"/>
      <c r="HE79" s="83"/>
      <c r="HF79" s="83"/>
      <c r="HG79" s="83"/>
      <c r="HH79" s="83"/>
      <c r="HI79" s="83"/>
      <c r="HJ79" s="83"/>
      <c r="HK79" s="83"/>
      <c r="HL79" s="83"/>
      <c r="HM79" s="83">
        <f>データ!EG7</f>
        <v>81.900000000000006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40975500</v>
      </c>
      <c r="JK79" s="79"/>
      <c r="JL79" s="79"/>
      <c r="JM79" s="79"/>
      <c r="JN79" s="79"/>
      <c r="JO79" s="79"/>
      <c r="JP79" s="79"/>
      <c r="JQ79" s="79"/>
      <c r="JR79" s="79"/>
      <c r="JS79" s="79"/>
      <c r="JT79" s="79"/>
      <c r="JU79" s="79"/>
      <c r="JV79" s="79"/>
      <c r="JW79" s="79"/>
      <c r="JX79" s="79"/>
      <c r="JY79" s="79"/>
      <c r="JZ79" s="79"/>
      <c r="KA79" s="79"/>
      <c r="KB79" s="79"/>
      <c r="KC79" s="79">
        <f>データ!EO7</f>
        <v>41196458</v>
      </c>
      <c r="KD79" s="79"/>
      <c r="KE79" s="79"/>
      <c r="KF79" s="79"/>
      <c r="KG79" s="79"/>
      <c r="KH79" s="79"/>
      <c r="KI79" s="79"/>
      <c r="KJ79" s="79"/>
      <c r="KK79" s="79"/>
      <c r="KL79" s="79"/>
      <c r="KM79" s="79"/>
      <c r="KN79" s="79"/>
      <c r="KO79" s="79"/>
      <c r="KP79" s="79"/>
      <c r="KQ79" s="79"/>
      <c r="KR79" s="79"/>
      <c r="KS79" s="79"/>
      <c r="KT79" s="79"/>
      <c r="KU79" s="79"/>
      <c r="KV79" s="79">
        <f>データ!EP7</f>
        <v>41668958</v>
      </c>
      <c r="KW79" s="79"/>
      <c r="KX79" s="79"/>
      <c r="KY79" s="79"/>
      <c r="KZ79" s="79"/>
      <c r="LA79" s="79"/>
      <c r="LB79" s="79"/>
      <c r="LC79" s="79"/>
      <c r="LD79" s="79"/>
      <c r="LE79" s="79"/>
      <c r="LF79" s="79"/>
      <c r="LG79" s="79"/>
      <c r="LH79" s="79"/>
      <c r="LI79" s="79"/>
      <c r="LJ79" s="79"/>
      <c r="LK79" s="79"/>
      <c r="LL79" s="79"/>
      <c r="LM79" s="79"/>
      <c r="LN79" s="79"/>
      <c r="LO79" s="79">
        <f>データ!EQ7</f>
        <v>42116317</v>
      </c>
      <c r="LP79" s="79"/>
      <c r="LQ79" s="79"/>
      <c r="LR79" s="79"/>
      <c r="LS79" s="79"/>
      <c r="LT79" s="79"/>
      <c r="LU79" s="79"/>
      <c r="LV79" s="79"/>
      <c r="LW79" s="79"/>
      <c r="LX79" s="79"/>
      <c r="LY79" s="79"/>
      <c r="LZ79" s="79"/>
      <c r="MA79" s="79"/>
      <c r="MB79" s="79"/>
      <c r="MC79" s="79"/>
      <c r="MD79" s="79"/>
      <c r="ME79" s="79"/>
      <c r="MF79" s="79"/>
      <c r="MG79" s="79"/>
      <c r="MH79" s="79">
        <f>データ!ER7</f>
        <v>42246825</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454419</v>
      </c>
      <c r="D6" s="63">
        <f t="shared" si="2"/>
        <v>46</v>
      </c>
      <c r="E6" s="63">
        <f t="shared" si="2"/>
        <v>6</v>
      </c>
      <c r="F6" s="63">
        <f t="shared" si="2"/>
        <v>0</v>
      </c>
      <c r="G6" s="63">
        <f t="shared" si="2"/>
        <v>1</v>
      </c>
      <c r="H6" s="142" t="str">
        <f>IF(H8&lt;&gt;I8,H8,"")&amp;IF(I8&lt;&gt;J8,I8,"")&amp;"　"&amp;J8</f>
        <v>宮崎県高千穂町　国保病院</v>
      </c>
      <c r="I6" s="143"/>
      <c r="J6" s="144"/>
      <c r="K6" s="63" t="str">
        <f t="shared" si="2"/>
        <v>当然財務</v>
      </c>
      <c r="L6" s="63" t="str">
        <f t="shared" si="2"/>
        <v>病院事業</v>
      </c>
      <c r="M6" s="63" t="str">
        <f t="shared" si="2"/>
        <v>一般病院</v>
      </c>
      <c r="N6" s="63" t="str">
        <f>N8</f>
        <v>100床以上～200床未満</v>
      </c>
      <c r="O6" s="63"/>
      <c r="P6" s="63" t="str">
        <f>P8</f>
        <v>直営</v>
      </c>
      <c r="Q6" s="64">
        <f t="shared" ref="Q6:AG6" si="3">Q8</f>
        <v>9</v>
      </c>
      <c r="R6" s="63" t="str">
        <f t="shared" si="3"/>
        <v>-</v>
      </c>
      <c r="S6" s="63" t="str">
        <f t="shared" si="3"/>
        <v>ド 透 訓</v>
      </c>
      <c r="T6" s="63" t="str">
        <f t="shared" si="3"/>
        <v>救 臨</v>
      </c>
      <c r="U6" s="64">
        <f>U8</f>
        <v>12771</v>
      </c>
      <c r="V6" s="64">
        <f>V8</f>
        <v>8351</v>
      </c>
      <c r="W6" s="63" t="str">
        <f>W8</f>
        <v>第２種該当</v>
      </c>
      <c r="X6" s="63" t="str">
        <f t="shared" si="3"/>
        <v>１０：１</v>
      </c>
      <c r="Y6" s="64">
        <f t="shared" si="3"/>
        <v>60</v>
      </c>
      <c r="Z6" s="64">
        <f t="shared" si="3"/>
        <v>60</v>
      </c>
      <c r="AA6" s="64" t="str">
        <f t="shared" si="3"/>
        <v>-</v>
      </c>
      <c r="AB6" s="64" t="str">
        <f t="shared" si="3"/>
        <v>-</v>
      </c>
      <c r="AC6" s="64" t="str">
        <f t="shared" si="3"/>
        <v>-</v>
      </c>
      <c r="AD6" s="64">
        <f t="shared" si="3"/>
        <v>120</v>
      </c>
      <c r="AE6" s="64">
        <f t="shared" si="3"/>
        <v>60</v>
      </c>
      <c r="AF6" s="64">
        <f t="shared" si="3"/>
        <v>60</v>
      </c>
      <c r="AG6" s="64">
        <f t="shared" si="3"/>
        <v>120</v>
      </c>
      <c r="AH6" s="65">
        <f>IF(AH8="-",NA(),AH8)</f>
        <v>95.1</v>
      </c>
      <c r="AI6" s="65">
        <f t="shared" ref="AI6:AQ6" si="4">IF(AI8="-",NA(),AI8)</f>
        <v>98.8</v>
      </c>
      <c r="AJ6" s="65">
        <f t="shared" si="4"/>
        <v>98</v>
      </c>
      <c r="AK6" s="65">
        <f t="shared" si="4"/>
        <v>98.5</v>
      </c>
      <c r="AL6" s="65">
        <f t="shared" si="4"/>
        <v>98.6</v>
      </c>
      <c r="AM6" s="65">
        <f t="shared" si="4"/>
        <v>97.1</v>
      </c>
      <c r="AN6" s="65">
        <f t="shared" si="4"/>
        <v>96.3</v>
      </c>
      <c r="AO6" s="65">
        <f t="shared" si="4"/>
        <v>96.9</v>
      </c>
      <c r="AP6" s="65">
        <f t="shared" si="4"/>
        <v>98.3</v>
      </c>
      <c r="AQ6" s="65">
        <f t="shared" si="4"/>
        <v>96.7</v>
      </c>
      <c r="AR6" s="65" t="str">
        <f>IF(AR8="-","【-】","【"&amp;SUBSTITUTE(TEXT(AR8,"#,##0.0"),"-","△")&amp;"】")</f>
        <v>【98.4】</v>
      </c>
      <c r="AS6" s="65">
        <f>IF(AS8="-",NA(),AS8)</f>
        <v>93.9</v>
      </c>
      <c r="AT6" s="65">
        <f t="shared" ref="AT6:BB6" si="5">IF(AT8="-",NA(),AT8)</f>
        <v>97.7</v>
      </c>
      <c r="AU6" s="65">
        <f t="shared" si="5"/>
        <v>95.7</v>
      </c>
      <c r="AV6" s="65">
        <f t="shared" si="5"/>
        <v>96.3</v>
      </c>
      <c r="AW6" s="65">
        <f t="shared" si="5"/>
        <v>95.9</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73.599999999999994</v>
      </c>
      <c r="BP6" s="65">
        <f t="shared" ref="BP6:BX6" si="7">IF(BP8="-",NA(),BP8)</f>
        <v>69.599999999999994</v>
      </c>
      <c r="BQ6" s="65">
        <f t="shared" si="7"/>
        <v>71.099999999999994</v>
      </c>
      <c r="BR6" s="65">
        <f t="shared" si="7"/>
        <v>85.5</v>
      </c>
      <c r="BS6" s="65">
        <f t="shared" si="7"/>
        <v>79.8</v>
      </c>
      <c r="BT6" s="65">
        <f t="shared" si="7"/>
        <v>69</v>
      </c>
      <c r="BU6" s="65">
        <f t="shared" si="7"/>
        <v>68.5</v>
      </c>
      <c r="BV6" s="65">
        <f t="shared" si="7"/>
        <v>68.3</v>
      </c>
      <c r="BW6" s="65">
        <f t="shared" si="7"/>
        <v>67.900000000000006</v>
      </c>
      <c r="BX6" s="65">
        <f t="shared" si="7"/>
        <v>69.8</v>
      </c>
      <c r="BY6" s="65" t="str">
        <f>IF(BY8="-","【-】","【"&amp;SUBSTITUTE(TEXT(BY8,"#,##0.0"),"-","△")&amp;"】")</f>
        <v>【74.2】</v>
      </c>
      <c r="BZ6" s="66">
        <f>IF(BZ8="-",NA(),BZ8)</f>
        <v>28528</v>
      </c>
      <c r="CA6" s="66">
        <f t="shared" ref="CA6:CI6" si="8">IF(CA8="-",NA(),CA8)</f>
        <v>31681</v>
      </c>
      <c r="CB6" s="66">
        <f t="shared" si="8"/>
        <v>30352</v>
      </c>
      <c r="CC6" s="66">
        <f t="shared" si="8"/>
        <v>27345</v>
      </c>
      <c r="CD6" s="66">
        <f t="shared" si="8"/>
        <v>27733</v>
      </c>
      <c r="CE6" s="66">
        <f t="shared" si="8"/>
        <v>31111</v>
      </c>
      <c r="CF6" s="66">
        <f t="shared" si="8"/>
        <v>31585</v>
      </c>
      <c r="CG6" s="66">
        <f t="shared" si="8"/>
        <v>32431</v>
      </c>
      <c r="CH6" s="66">
        <f t="shared" si="8"/>
        <v>32532</v>
      </c>
      <c r="CI6" s="66">
        <f t="shared" si="8"/>
        <v>33492</v>
      </c>
      <c r="CJ6" s="65" t="str">
        <f>IF(CJ8="-","【-】","【"&amp;SUBSTITUTE(TEXT(CJ8,"#,##0"),"-","△")&amp;"】")</f>
        <v>【49,667】</v>
      </c>
      <c r="CK6" s="66">
        <f>IF(CK8="-",NA(),CK8)</f>
        <v>7842</v>
      </c>
      <c r="CL6" s="66">
        <f t="shared" ref="CL6:CT6" si="9">IF(CL8="-",NA(),CL8)</f>
        <v>8561</v>
      </c>
      <c r="CM6" s="66">
        <f t="shared" si="9"/>
        <v>8587</v>
      </c>
      <c r="CN6" s="66">
        <f t="shared" si="9"/>
        <v>8588</v>
      </c>
      <c r="CO6" s="66">
        <f t="shared" si="9"/>
        <v>8420</v>
      </c>
      <c r="CP6" s="66">
        <f t="shared" si="9"/>
        <v>9205</v>
      </c>
      <c r="CQ6" s="66">
        <f t="shared" si="9"/>
        <v>9437</v>
      </c>
      <c r="CR6" s="66">
        <f t="shared" si="9"/>
        <v>9726</v>
      </c>
      <c r="CS6" s="66">
        <f t="shared" si="9"/>
        <v>10037</v>
      </c>
      <c r="CT6" s="66">
        <f t="shared" si="9"/>
        <v>9976</v>
      </c>
      <c r="CU6" s="65" t="str">
        <f>IF(CU8="-","【-】","【"&amp;SUBSTITUTE(TEXT(CU8,"#,##0"),"-","△")&amp;"】")</f>
        <v>【13,758】</v>
      </c>
      <c r="CV6" s="65">
        <f>IF(CV8="-",NA(),CV8)</f>
        <v>50.9</v>
      </c>
      <c r="CW6" s="65">
        <f t="shared" ref="CW6:DE6" si="10">IF(CW8="-",NA(),CW8)</f>
        <v>49.1</v>
      </c>
      <c r="CX6" s="65">
        <f t="shared" si="10"/>
        <v>50.2</v>
      </c>
      <c r="CY6" s="65">
        <f t="shared" si="10"/>
        <v>48.6</v>
      </c>
      <c r="CZ6" s="65">
        <f t="shared" si="10"/>
        <v>48.9</v>
      </c>
      <c r="DA6" s="65">
        <f t="shared" si="10"/>
        <v>60.6</v>
      </c>
      <c r="DB6" s="65">
        <f t="shared" si="10"/>
        <v>61.2</v>
      </c>
      <c r="DC6" s="65">
        <f t="shared" si="10"/>
        <v>62.1</v>
      </c>
      <c r="DD6" s="65">
        <f t="shared" si="10"/>
        <v>62.5</v>
      </c>
      <c r="DE6" s="65">
        <f t="shared" si="10"/>
        <v>63.4</v>
      </c>
      <c r="DF6" s="65" t="str">
        <f>IF(DF8="-","【-】","【"&amp;SUBSTITUTE(TEXT(DF8,"#,##0.0"),"-","△")&amp;"】")</f>
        <v>【55.2】</v>
      </c>
      <c r="DG6" s="65">
        <f>IF(DG8="-",NA(),DG8)</f>
        <v>17.100000000000001</v>
      </c>
      <c r="DH6" s="65">
        <f t="shared" ref="DH6:DP6" si="11">IF(DH8="-",NA(),DH8)</f>
        <v>16.2</v>
      </c>
      <c r="DI6" s="65">
        <f t="shared" si="11"/>
        <v>15.5</v>
      </c>
      <c r="DJ6" s="65">
        <f t="shared" si="11"/>
        <v>15.7</v>
      </c>
      <c r="DK6" s="65">
        <f t="shared" si="11"/>
        <v>15.4</v>
      </c>
      <c r="DL6" s="65">
        <f t="shared" si="11"/>
        <v>19.2</v>
      </c>
      <c r="DM6" s="65">
        <f t="shared" si="11"/>
        <v>19.3</v>
      </c>
      <c r="DN6" s="65">
        <f t="shared" si="11"/>
        <v>18.899999999999999</v>
      </c>
      <c r="DO6" s="65">
        <f t="shared" si="11"/>
        <v>19</v>
      </c>
      <c r="DP6" s="65">
        <f t="shared" si="11"/>
        <v>18.7</v>
      </c>
      <c r="DQ6" s="65" t="str">
        <f>IF(DQ8="-","【-】","【"&amp;SUBSTITUTE(TEXT(DQ8,"#,##0.0"),"-","△")&amp;"】")</f>
        <v>【24.1】</v>
      </c>
      <c r="DR6" s="65">
        <f>IF(DR8="-",NA(),DR8)</f>
        <v>38</v>
      </c>
      <c r="DS6" s="65">
        <f t="shared" ref="DS6:EA6" si="12">IF(DS8="-",NA(),DS8)</f>
        <v>40.700000000000003</v>
      </c>
      <c r="DT6" s="65">
        <f t="shared" si="12"/>
        <v>44.9</v>
      </c>
      <c r="DU6" s="65">
        <f t="shared" si="12"/>
        <v>46.9</v>
      </c>
      <c r="DV6" s="65">
        <f t="shared" si="12"/>
        <v>46.1</v>
      </c>
      <c r="DW6" s="65">
        <f t="shared" si="12"/>
        <v>48.3</v>
      </c>
      <c r="DX6" s="65">
        <f t="shared" si="12"/>
        <v>48</v>
      </c>
      <c r="DY6" s="65">
        <f t="shared" si="12"/>
        <v>52.2</v>
      </c>
      <c r="DZ6" s="65">
        <f t="shared" si="12"/>
        <v>52.4</v>
      </c>
      <c r="EA6" s="65">
        <f t="shared" si="12"/>
        <v>52.5</v>
      </c>
      <c r="EB6" s="65" t="str">
        <f>IF(EB8="-","【-】","【"&amp;SUBSTITUTE(TEXT(EB8,"#,##0.0"),"-","△")&amp;"】")</f>
        <v>【50.7】</v>
      </c>
      <c r="EC6" s="65">
        <f>IF(EC8="-",NA(),EC8)</f>
        <v>69.900000000000006</v>
      </c>
      <c r="ED6" s="65">
        <f t="shared" ref="ED6:EL6" si="13">IF(ED8="-",NA(),ED8)</f>
        <v>74.2</v>
      </c>
      <c r="EE6" s="65">
        <f t="shared" si="13"/>
        <v>81</v>
      </c>
      <c r="EF6" s="65">
        <f t="shared" si="13"/>
        <v>82.6</v>
      </c>
      <c r="EG6" s="65">
        <f t="shared" si="13"/>
        <v>81.900000000000006</v>
      </c>
      <c r="EH6" s="65">
        <f t="shared" si="13"/>
        <v>64.2</v>
      </c>
      <c r="EI6" s="65">
        <f t="shared" si="13"/>
        <v>63.3</v>
      </c>
      <c r="EJ6" s="65">
        <f t="shared" si="13"/>
        <v>69.599999999999994</v>
      </c>
      <c r="EK6" s="65">
        <f t="shared" si="13"/>
        <v>69.2</v>
      </c>
      <c r="EL6" s="65">
        <f t="shared" si="13"/>
        <v>69.7</v>
      </c>
      <c r="EM6" s="65" t="str">
        <f>IF(EM8="-","【-】","【"&amp;SUBSTITUTE(TEXT(EM8,"#,##0.0"),"-","△")&amp;"】")</f>
        <v>【65.7】</v>
      </c>
      <c r="EN6" s="66">
        <f>IF(EN8="-",NA(),EN8)</f>
        <v>40975500</v>
      </c>
      <c r="EO6" s="66">
        <f t="shared" ref="EO6:EW6" si="14">IF(EO8="-",NA(),EO8)</f>
        <v>41196458</v>
      </c>
      <c r="EP6" s="66">
        <f t="shared" si="14"/>
        <v>41668958</v>
      </c>
      <c r="EQ6" s="66">
        <f t="shared" si="14"/>
        <v>42116317</v>
      </c>
      <c r="ER6" s="66">
        <f t="shared" si="14"/>
        <v>42246825</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454419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9</v>
      </c>
      <c r="R7" s="63" t="str">
        <f t="shared" si="15"/>
        <v>-</v>
      </c>
      <c r="S7" s="63" t="str">
        <f t="shared" si="15"/>
        <v>ド 透 訓</v>
      </c>
      <c r="T7" s="63" t="str">
        <f t="shared" si="15"/>
        <v>救 臨</v>
      </c>
      <c r="U7" s="64">
        <f>U8</f>
        <v>12771</v>
      </c>
      <c r="V7" s="64">
        <f>V8</f>
        <v>8351</v>
      </c>
      <c r="W7" s="63" t="str">
        <f>W8</f>
        <v>第２種該当</v>
      </c>
      <c r="X7" s="63" t="str">
        <f t="shared" si="15"/>
        <v>１０：１</v>
      </c>
      <c r="Y7" s="64">
        <f t="shared" si="15"/>
        <v>60</v>
      </c>
      <c r="Z7" s="64">
        <f t="shared" si="15"/>
        <v>60</v>
      </c>
      <c r="AA7" s="64" t="str">
        <f t="shared" si="15"/>
        <v>-</v>
      </c>
      <c r="AB7" s="64" t="str">
        <f t="shared" si="15"/>
        <v>-</v>
      </c>
      <c r="AC7" s="64" t="str">
        <f t="shared" si="15"/>
        <v>-</v>
      </c>
      <c r="AD7" s="64">
        <f t="shared" si="15"/>
        <v>120</v>
      </c>
      <c r="AE7" s="64">
        <f t="shared" si="15"/>
        <v>60</v>
      </c>
      <c r="AF7" s="64">
        <f t="shared" si="15"/>
        <v>60</v>
      </c>
      <c r="AG7" s="64">
        <f t="shared" si="15"/>
        <v>120</v>
      </c>
      <c r="AH7" s="65">
        <f>AH8</f>
        <v>95.1</v>
      </c>
      <c r="AI7" s="65">
        <f t="shared" ref="AI7:AQ7" si="16">AI8</f>
        <v>98.8</v>
      </c>
      <c r="AJ7" s="65">
        <f t="shared" si="16"/>
        <v>98</v>
      </c>
      <c r="AK7" s="65">
        <f t="shared" si="16"/>
        <v>98.5</v>
      </c>
      <c r="AL7" s="65">
        <f t="shared" si="16"/>
        <v>98.6</v>
      </c>
      <c r="AM7" s="65">
        <f t="shared" si="16"/>
        <v>97.1</v>
      </c>
      <c r="AN7" s="65">
        <f t="shared" si="16"/>
        <v>96.3</v>
      </c>
      <c r="AO7" s="65">
        <f t="shared" si="16"/>
        <v>96.9</v>
      </c>
      <c r="AP7" s="65">
        <f t="shared" si="16"/>
        <v>98.3</v>
      </c>
      <c r="AQ7" s="65">
        <f t="shared" si="16"/>
        <v>96.7</v>
      </c>
      <c r="AR7" s="65"/>
      <c r="AS7" s="65">
        <f>AS8</f>
        <v>93.9</v>
      </c>
      <c r="AT7" s="65">
        <f t="shared" ref="AT7:BB7" si="17">AT8</f>
        <v>97.7</v>
      </c>
      <c r="AU7" s="65">
        <f t="shared" si="17"/>
        <v>95.7</v>
      </c>
      <c r="AV7" s="65">
        <f t="shared" si="17"/>
        <v>96.3</v>
      </c>
      <c r="AW7" s="65">
        <f t="shared" si="17"/>
        <v>95.9</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73.599999999999994</v>
      </c>
      <c r="BP7" s="65">
        <f t="shared" ref="BP7:BX7" si="19">BP8</f>
        <v>69.599999999999994</v>
      </c>
      <c r="BQ7" s="65">
        <f t="shared" si="19"/>
        <v>71.099999999999994</v>
      </c>
      <c r="BR7" s="65">
        <f t="shared" si="19"/>
        <v>85.5</v>
      </c>
      <c r="BS7" s="65">
        <f t="shared" si="19"/>
        <v>79.8</v>
      </c>
      <c r="BT7" s="65">
        <f t="shared" si="19"/>
        <v>69</v>
      </c>
      <c r="BU7" s="65">
        <f t="shared" si="19"/>
        <v>68.5</v>
      </c>
      <c r="BV7" s="65">
        <f t="shared" si="19"/>
        <v>68.3</v>
      </c>
      <c r="BW7" s="65">
        <f t="shared" si="19"/>
        <v>67.900000000000006</v>
      </c>
      <c r="BX7" s="65">
        <f t="shared" si="19"/>
        <v>69.8</v>
      </c>
      <c r="BY7" s="65"/>
      <c r="BZ7" s="66">
        <f>BZ8</f>
        <v>28528</v>
      </c>
      <c r="CA7" s="66">
        <f t="shared" ref="CA7:CI7" si="20">CA8</f>
        <v>31681</v>
      </c>
      <c r="CB7" s="66">
        <f t="shared" si="20"/>
        <v>30352</v>
      </c>
      <c r="CC7" s="66">
        <f t="shared" si="20"/>
        <v>27345</v>
      </c>
      <c r="CD7" s="66">
        <f t="shared" si="20"/>
        <v>27733</v>
      </c>
      <c r="CE7" s="66">
        <f t="shared" si="20"/>
        <v>31111</v>
      </c>
      <c r="CF7" s="66">
        <f t="shared" si="20"/>
        <v>31585</v>
      </c>
      <c r="CG7" s="66">
        <f t="shared" si="20"/>
        <v>32431</v>
      </c>
      <c r="CH7" s="66">
        <f t="shared" si="20"/>
        <v>32532</v>
      </c>
      <c r="CI7" s="66">
        <f t="shared" si="20"/>
        <v>33492</v>
      </c>
      <c r="CJ7" s="65"/>
      <c r="CK7" s="66">
        <f>CK8</f>
        <v>7842</v>
      </c>
      <c r="CL7" s="66">
        <f t="shared" ref="CL7:CT7" si="21">CL8</f>
        <v>8561</v>
      </c>
      <c r="CM7" s="66">
        <f t="shared" si="21"/>
        <v>8587</v>
      </c>
      <c r="CN7" s="66">
        <f t="shared" si="21"/>
        <v>8588</v>
      </c>
      <c r="CO7" s="66">
        <f t="shared" si="21"/>
        <v>8420</v>
      </c>
      <c r="CP7" s="66">
        <f t="shared" si="21"/>
        <v>9205</v>
      </c>
      <c r="CQ7" s="66">
        <f t="shared" si="21"/>
        <v>9437</v>
      </c>
      <c r="CR7" s="66">
        <f t="shared" si="21"/>
        <v>9726</v>
      </c>
      <c r="CS7" s="66">
        <f t="shared" si="21"/>
        <v>10037</v>
      </c>
      <c r="CT7" s="66">
        <f t="shared" si="21"/>
        <v>9976</v>
      </c>
      <c r="CU7" s="65"/>
      <c r="CV7" s="65">
        <f>CV8</f>
        <v>50.9</v>
      </c>
      <c r="CW7" s="65">
        <f t="shared" ref="CW7:DE7" si="22">CW8</f>
        <v>49.1</v>
      </c>
      <c r="CX7" s="65">
        <f t="shared" si="22"/>
        <v>50.2</v>
      </c>
      <c r="CY7" s="65">
        <f t="shared" si="22"/>
        <v>48.6</v>
      </c>
      <c r="CZ7" s="65">
        <f t="shared" si="22"/>
        <v>48.9</v>
      </c>
      <c r="DA7" s="65">
        <f t="shared" si="22"/>
        <v>60.6</v>
      </c>
      <c r="DB7" s="65">
        <f t="shared" si="22"/>
        <v>61.2</v>
      </c>
      <c r="DC7" s="65">
        <f t="shared" si="22"/>
        <v>62.1</v>
      </c>
      <c r="DD7" s="65">
        <f t="shared" si="22"/>
        <v>62.5</v>
      </c>
      <c r="DE7" s="65">
        <f t="shared" si="22"/>
        <v>63.4</v>
      </c>
      <c r="DF7" s="65"/>
      <c r="DG7" s="65">
        <f>DG8</f>
        <v>17.100000000000001</v>
      </c>
      <c r="DH7" s="65">
        <f t="shared" ref="DH7:DP7" si="23">DH8</f>
        <v>16.2</v>
      </c>
      <c r="DI7" s="65">
        <f t="shared" si="23"/>
        <v>15.5</v>
      </c>
      <c r="DJ7" s="65">
        <f t="shared" si="23"/>
        <v>15.7</v>
      </c>
      <c r="DK7" s="65">
        <f t="shared" si="23"/>
        <v>15.4</v>
      </c>
      <c r="DL7" s="65">
        <f t="shared" si="23"/>
        <v>19.2</v>
      </c>
      <c r="DM7" s="65">
        <f t="shared" si="23"/>
        <v>19.3</v>
      </c>
      <c r="DN7" s="65">
        <f t="shared" si="23"/>
        <v>18.899999999999999</v>
      </c>
      <c r="DO7" s="65">
        <f t="shared" si="23"/>
        <v>19</v>
      </c>
      <c r="DP7" s="65">
        <f t="shared" si="23"/>
        <v>18.7</v>
      </c>
      <c r="DQ7" s="65"/>
      <c r="DR7" s="65">
        <f>DR8</f>
        <v>38</v>
      </c>
      <c r="DS7" s="65">
        <f t="shared" ref="DS7:EA7" si="24">DS8</f>
        <v>40.700000000000003</v>
      </c>
      <c r="DT7" s="65">
        <f t="shared" si="24"/>
        <v>44.9</v>
      </c>
      <c r="DU7" s="65">
        <f t="shared" si="24"/>
        <v>46.9</v>
      </c>
      <c r="DV7" s="65">
        <f t="shared" si="24"/>
        <v>46.1</v>
      </c>
      <c r="DW7" s="65">
        <f t="shared" si="24"/>
        <v>48.3</v>
      </c>
      <c r="DX7" s="65">
        <f t="shared" si="24"/>
        <v>48</v>
      </c>
      <c r="DY7" s="65">
        <f t="shared" si="24"/>
        <v>52.2</v>
      </c>
      <c r="DZ7" s="65">
        <f t="shared" si="24"/>
        <v>52.4</v>
      </c>
      <c r="EA7" s="65">
        <f t="shared" si="24"/>
        <v>52.5</v>
      </c>
      <c r="EB7" s="65"/>
      <c r="EC7" s="65">
        <f>EC8</f>
        <v>69.900000000000006</v>
      </c>
      <c r="ED7" s="65">
        <f t="shared" ref="ED7:EL7" si="25">ED8</f>
        <v>74.2</v>
      </c>
      <c r="EE7" s="65">
        <f t="shared" si="25"/>
        <v>81</v>
      </c>
      <c r="EF7" s="65">
        <f t="shared" si="25"/>
        <v>82.6</v>
      </c>
      <c r="EG7" s="65">
        <f t="shared" si="25"/>
        <v>81.900000000000006</v>
      </c>
      <c r="EH7" s="65">
        <f t="shared" si="25"/>
        <v>64.2</v>
      </c>
      <c r="EI7" s="65">
        <f t="shared" si="25"/>
        <v>63.3</v>
      </c>
      <c r="EJ7" s="65">
        <f t="shared" si="25"/>
        <v>69.599999999999994</v>
      </c>
      <c r="EK7" s="65">
        <f t="shared" si="25"/>
        <v>69.2</v>
      </c>
      <c r="EL7" s="65">
        <f t="shared" si="25"/>
        <v>69.7</v>
      </c>
      <c r="EM7" s="65"/>
      <c r="EN7" s="66">
        <f>EN8</f>
        <v>40975500</v>
      </c>
      <c r="EO7" s="66">
        <f t="shared" ref="EO7:EW7" si="26">EO8</f>
        <v>41196458</v>
      </c>
      <c r="EP7" s="66">
        <f t="shared" si="26"/>
        <v>41668958</v>
      </c>
      <c r="EQ7" s="66">
        <f t="shared" si="26"/>
        <v>42116317</v>
      </c>
      <c r="ER7" s="66">
        <f t="shared" si="26"/>
        <v>42246825</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454419</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12771</v>
      </c>
      <c r="V8" s="69">
        <v>8351</v>
      </c>
      <c r="W8" s="68" t="s">
        <v>134</v>
      </c>
      <c r="X8" s="70" t="s">
        <v>135</v>
      </c>
      <c r="Y8" s="69">
        <v>60</v>
      </c>
      <c r="Z8" s="69">
        <v>60</v>
      </c>
      <c r="AA8" s="69" t="s">
        <v>131</v>
      </c>
      <c r="AB8" s="69" t="s">
        <v>131</v>
      </c>
      <c r="AC8" s="69" t="s">
        <v>131</v>
      </c>
      <c r="AD8" s="69">
        <v>120</v>
      </c>
      <c r="AE8" s="69">
        <v>60</v>
      </c>
      <c r="AF8" s="69">
        <v>60</v>
      </c>
      <c r="AG8" s="69">
        <v>120</v>
      </c>
      <c r="AH8" s="71">
        <v>95.1</v>
      </c>
      <c r="AI8" s="71">
        <v>98.8</v>
      </c>
      <c r="AJ8" s="71">
        <v>98</v>
      </c>
      <c r="AK8" s="71">
        <v>98.5</v>
      </c>
      <c r="AL8" s="71">
        <v>98.6</v>
      </c>
      <c r="AM8" s="71">
        <v>97.1</v>
      </c>
      <c r="AN8" s="71">
        <v>96.3</v>
      </c>
      <c r="AO8" s="71">
        <v>96.9</v>
      </c>
      <c r="AP8" s="71">
        <v>98.3</v>
      </c>
      <c r="AQ8" s="71">
        <v>96.7</v>
      </c>
      <c r="AR8" s="71">
        <v>98.4</v>
      </c>
      <c r="AS8" s="71">
        <v>93.9</v>
      </c>
      <c r="AT8" s="71">
        <v>97.7</v>
      </c>
      <c r="AU8" s="71">
        <v>95.7</v>
      </c>
      <c r="AV8" s="71">
        <v>96.3</v>
      </c>
      <c r="AW8" s="71">
        <v>95.9</v>
      </c>
      <c r="AX8" s="71">
        <v>87.7</v>
      </c>
      <c r="AY8" s="71">
        <v>86.6</v>
      </c>
      <c r="AZ8" s="71">
        <v>85.4</v>
      </c>
      <c r="BA8" s="71">
        <v>85.3</v>
      </c>
      <c r="BB8" s="71">
        <v>84.2</v>
      </c>
      <c r="BC8" s="71">
        <v>89.5</v>
      </c>
      <c r="BD8" s="72" t="s">
        <v>136</v>
      </c>
      <c r="BE8" s="72" t="s">
        <v>136</v>
      </c>
      <c r="BF8" s="72" t="s">
        <v>136</v>
      </c>
      <c r="BG8" s="72" t="s">
        <v>136</v>
      </c>
      <c r="BH8" s="72" t="s">
        <v>136</v>
      </c>
      <c r="BI8" s="72">
        <v>117.7</v>
      </c>
      <c r="BJ8" s="72">
        <v>121</v>
      </c>
      <c r="BK8" s="72">
        <v>112.9</v>
      </c>
      <c r="BL8" s="72">
        <v>118.9</v>
      </c>
      <c r="BM8" s="72">
        <v>119.5</v>
      </c>
      <c r="BN8" s="72">
        <v>63.6</v>
      </c>
      <c r="BO8" s="71">
        <v>73.599999999999994</v>
      </c>
      <c r="BP8" s="71">
        <v>69.599999999999994</v>
      </c>
      <c r="BQ8" s="71">
        <v>71.099999999999994</v>
      </c>
      <c r="BR8" s="71">
        <v>85.5</v>
      </c>
      <c r="BS8" s="71">
        <v>79.8</v>
      </c>
      <c r="BT8" s="71">
        <v>69</v>
      </c>
      <c r="BU8" s="71">
        <v>68.5</v>
      </c>
      <c r="BV8" s="71">
        <v>68.3</v>
      </c>
      <c r="BW8" s="71">
        <v>67.900000000000006</v>
      </c>
      <c r="BX8" s="71">
        <v>69.8</v>
      </c>
      <c r="BY8" s="71">
        <v>74.2</v>
      </c>
      <c r="BZ8" s="72">
        <v>28528</v>
      </c>
      <c r="CA8" s="72">
        <v>31681</v>
      </c>
      <c r="CB8" s="72">
        <v>30352</v>
      </c>
      <c r="CC8" s="72">
        <v>27345</v>
      </c>
      <c r="CD8" s="72">
        <v>27733</v>
      </c>
      <c r="CE8" s="72">
        <v>31111</v>
      </c>
      <c r="CF8" s="72">
        <v>31585</v>
      </c>
      <c r="CG8" s="72">
        <v>32431</v>
      </c>
      <c r="CH8" s="72">
        <v>32532</v>
      </c>
      <c r="CI8" s="72">
        <v>33492</v>
      </c>
      <c r="CJ8" s="71">
        <v>49667</v>
      </c>
      <c r="CK8" s="72">
        <v>7842</v>
      </c>
      <c r="CL8" s="72">
        <v>8561</v>
      </c>
      <c r="CM8" s="72">
        <v>8587</v>
      </c>
      <c r="CN8" s="72">
        <v>8588</v>
      </c>
      <c r="CO8" s="72">
        <v>8420</v>
      </c>
      <c r="CP8" s="72">
        <v>9205</v>
      </c>
      <c r="CQ8" s="72">
        <v>9437</v>
      </c>
      <c r="CR8" s="72">
        <v>9726</v>
      </c>
      <c r="CS8" s="72">
        <v>10037</v>
      </c>
      <c r="CT8" s="72">
        <v>9976</v>
      </c>
      <c r="CU8" s="71">
        <v>13758</v>
      </c>
      <c r="CV8" s="72">
        <v>50.9</v>
      </c>
      <c r="CW8" s="72">
        <v>49.1</v>
      </c>
      <c r="CX8" s="72">
        <v>50.2</v>
      </c>
      <c r="CY8" s="72">
        <v>48.6</v>
      </c>
      <c r="CZ8" s="72">
        <v>48.9</v>
      </c>
      <c r="DA8" s="72">
        <v>60.6</v>
      </c>
      <c r="DB8" s="72">
        <v>61.2</v>
      </c>
      <c r="DC8" s="72">
        <v>62.1</v>
      </c>
      <c r="DD8" s="72">
        <v>62.5</v>
      </c>
      <c r="DE8" s="72">
        <v>63.4</v>
      </c>
      <c r="DF8" s="72">
        <v>55.2</v>
      </c>
      <c r="DG8" s="72">
        <v>17.100000000000001</v>
      </c>
      <c r="DH8" s="72">
        <v>16.2</v>
      </c>
      <c r="DI8" s="72">
        <v>15.5</v>
      </c>
      <c r="DJ8" s="72">
        <v>15.7</v>
      </c>
      <c r="DK8" s="72">
        <v>15.4</v>
      </c>
      <c r="DL8" s="72">
        <v>19.2</v>
      </c>
      <c r="DM8" s="72">
        <v>19.3</v>
      </c>
      <c r="DN8" s="72">
        <v>18.899999999999999</v>
      </c>
      <c r="DO8" s="72">
        <v>19</v>
      </c>
      <c r="DP8" s="72">
        <v>18.7</v>
      </c>
      <c r="DQ8" s="72">
        <v>24.1</v>
      </c>
      <c r="DR8" s="71">
        <v>38</v>
      </c>
      <c r="DS8" s="71">
        <v>40.700000000000003</v>
      </c>
      <c r="DT8" s="71">
        <v>44.9</v>
      </c>
      <c r="DU8" s="71">
        <v>46.9</v>
      </c>
      <c r="DV8" s="71">
        <v>46.1</v>
      </c>
      <c r="DW8" s="71">
        <v>48.3</v>
      </c>
      <c r="DX8" s="71">
        <v>48</v>
      </c>
      <c r="DY8" s="71">
        <v>52.2</v>
      </c>
      <c r="DZ8" s="71">
        <v>52.4</v>
      </c>
      <c r="EA8" s="71">
        <v>52.5</v>
      </c>
      <c r="EB8" s="71">
        <v>50.7</v>
      </c>
      <c r="EC8" s="71">
        <v>69.900000000000006</v>
      </c>
      <c r="ED8" s="71">
        <v>74.2</v>
      </c>
      <c r="EE8" s="71">
        <v>81</v>
      </c>
      <c r="EF8" s="71">
        <v>82.6</v>
      </c>
      <c r="EG8" s="71">
        <v>81.900000000000006</v>
      </c>
      <c r="EH8" s="71">
        <v>64.2</v>
      </c>
      <c r="EI8" s="71">
        <v>63.3</v>
      </c>
      <c r="EJ8" s="71">
        <v>69.599999999999994</v>
      </c>
      <c r="EK8" s="71">
        <v>69.2</v>
      </c>
      <c r="EL8" s="71">
        <v>69.7</v>
      </c>
      <c r="EM8" s="71">
        <v>65.7</v>
      </c>
      <c r="EN8" s="72">
        <v>40975500</v>
      </c>
      <c r="EO8" s="72">
        <v>41196458</v>
      </c>
      <c r="EP8" s="72">
        <v>41668958</v>
      </c>
      <c r="EQ8" s="72">
        <v>42116317</v>
      </c>
      <c r="ER8" s="72">
        <v>42246825</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2018-10-17T07:14:19Z</cp:lastPrinted>
  <dcterms:created xsi:type="dcterms:W3CDTF">2018-09-27T01:01:33Z</dcterms:created>
  <dcterms:modified xsi:type="dcterms:W3CDTF">2018-10-17T07:14:20Z</dcterms:modified>
</cp:coreProperties>
</file>