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9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<sst xmlns="http://schemas.openxmlformats.org/spreadsheetml/2006/main" count="288" uniqueCount="147">
  <si>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</si>
  <si>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</si>
  <si>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</si>
  <si>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</si>
  <si>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</si>
  <si>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</si>
  <si>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</si>
  <si>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</si>
  <si>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</si>
  <si>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</si>
  <si>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</si>
  <si>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</si>
  <si>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</si>
  <si>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</si>
  <si>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</si>
  <si>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</si>
  <si>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</si>
  <si>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</si>
  <si>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</si>
  <si>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</si>
  <si>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</si>
  <si>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</si>
  <si>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</si>
  <si>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</si>
  <si>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</si>
  <si>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</si>
  <si>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</si>
  <si>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</si>
  <si>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</si>
  <si>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</si>
  <si>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</si>
  <si>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</si>
  <si>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</si>
  <si>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</si>
  <si>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</si>
  <si>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</si>
  <si>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</si>
  <si>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</si>
  <si>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</si>
  <si>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</si>
  <si>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</si>
  <si>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</si>
  <si>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</si>
  <si>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</si>
  <si>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</si>
  <si>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</si>
  <si>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</si>
  <si>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</si>
  <si>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</si>
  <si>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</si>
  <si>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</si>
  <si>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</si>
  <si>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</si>
  <si>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</si>
  <si>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</si>
  <si>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</si>
  <si>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</si>
  <si>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</si>
  <si>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</si>
  <si>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</si>
  <si>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</si>
  <si>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</si>
  <si>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</si>
  <si>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</si>
  <si>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</si>
  <si>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</si>
  <si>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</si>
  <si>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</si>
  <si>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</si>
  <si>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</si>
  <si>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</si>
  <si>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</si>
  <si>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</si>
  <si>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</si>
  <si>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</si>
  <si>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</si>
  <si>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</si>
  <si>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</si>
  <si>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</si>
  <si>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</si>
  <si>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</si>
  <si>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</si>
  <si>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</si>
  <si>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</si>
  <si>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</si>
  <si>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</si>
  <si>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</si>
  <si>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</si>
  <si>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</si>
  <si>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</si>
  <si>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</si>
  <si>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</si>
  <si>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</si>
  <si>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</si>
  <si>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</si>
  <si>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</si>
  <si>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</si>
  <si>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</si>
  <si>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</si>
  <si>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</si>
  <si>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</si>
  <si>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</si>
  <si>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</si>
  <si>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</si>
  <si>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</si>
  <si>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</si>
  <si>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</si>
  <si>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</si>
  <si>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</si>
  <si>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</si>
  <si>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</si>
  <si>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</si>
  <si>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</si>
  <si>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</si>
  <si>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</si>
  <si>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</si>
  <si>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</si>
  <si>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</si>
  <si>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</si>
  <si>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</si>
  <si>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</si>
  <si>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</si>
  <si>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</si>
  <si>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</si>
  <si>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日南市</t>
  </si>
  <si>
    <t>日南市立中部病院</t>
  </si>
  <si>
    <t>当然財務</t>
  </si>
  <si>
    <t>病院事業</t>
  </si>
  <si>
    <t>一般病院</t>
  </si>
  <si>
    <t>50床以上～100床未満</t>
  </si>
  <si>
    <t>直営</t>
  </si>
  <si>
    <t>-</t>
  </si>
  <si>
    <t>ド 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</si>
  <si>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</si>
  <si>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</si>
  <si>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</si>
  <si>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</si>
  <si>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</si>
  <si>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</si>
  <si>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</si>
  <si>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</si>
  <si>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</si>
  <si>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</si>
  <si>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公立病院として民間医療機関では担えない政策医療・不採算医療、また、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っていく。
　(1)回復期リハビリテーション医療機能
  (2)在宅医療支援機能
  (3)在宅医療連携拠点機能
  (4)救急医療機能
  (5)専門診療機能
  (6)公衆衛生活動機能</t>
    <rPh sb="1" eb="3">
      <t>コウリツ</t>
    </rPh>
    <rPh sb="3" eb="5">
      <t>ビョウイン</t>
    </rPh>
    <rPh sb="8" eb="10">
      <t>ミンカン</t>
    </rPh>
    <rPh sb="10" eb="12">
      <t>イリョウ</t>
    </rPh>
    <rPh sb="12" eb="14">
      <t>キカン</t>
    </rPh>
    <rPh sb="16" eb="17">
      <t>ニナ</t>
    </rPh>
    <rPh sb="20" eb="22">
      <t>セイサク</t>
    </rPh>
    <rPh sb="22" eb="24">
      <t>イリョウ</t>
    </rPh>
    <rPh sb="25" eb="28">
      <t>フサイサン</t>
    </rPh>
    <rPh sb="28" eb="30">
      <t>イリョウ</t>
    </rPh>
    <rPh sb="34" eb="36">
      <t>コンゴ</t>
    </rPh>
    <rPh sb="37" eb="40">
      <t>コウレイカ</t>
    </rPh>
    <rPh sb="41" eb="42">
      <t>サラ</t>
    </rPh>
    <rPh sb="44" eb="46">
      <t>シンテン</t>
    </rPh>
    <rPh sb="48" eb="50">
      <t>チイキ</t>
    </rPh>
    <rPh sb="51" eb="53">
      <t>ショウライ</t>
    </rPh>
    <rPh sb="54" eb="56">
      <t>ジョウキョウ</t>
    </rPh>
    <rPh sb="57" eb="59">
      <t>ミス</t>
    </rPh>
    <rPh sb="61" eb="63">
      <t>バアイ</t>
    </rPh>
    <rPh sb="64" eb="66">
      <t>ヒツヨウ</t>
    </rPh>
    <rPh sb="67" eb="69">
      <t>イリョウ</t>
    </rPh>
    <rPh sb="69" eb="71">
      <t>キノウ</t>
    </rPh>
    <rPh sb="72" eb="73">
      <t>ニナ</t>
    </rPh>
    <rPh sb="147" eb="149">
      <t>カイフク</t>
    </rPh>
    <rPh sb="149" eb="150">
      <t>キ</t>
    </rPh>
    <rPh sb="159" eb="161">
      <t>イリョウ</t>
    </rPh>
    <rPh sb="161" eb="163">
      <t>キノウ</t>
    </rPh>
    <rPh sb="169" eb="171">
      <t>ザイタク</t>
    </rPh>
    <rPh sb="171" eb="173">
      <t>イリョウ</t>
    </rPh>
    <rPh sb="173" eb="175">
      <t>シエン</t>
    </rPh>
    <rPh sb="175" eb="177">
      <t>キノウ</t>
    </rPh>
    <rPh sb="183" eb="185">
      <t>ザイタク</t>
    </rPh>
    <rPh sb="185" eb="187">
      <t>イリョウ</t>
    </rPh>
    <rPh sb="187" eb="189">
      <t>レンケイ</t>
    </rPh>
    <rPh sb="189" eb="191">
      <t>キョテン</t>
    </rPh>
    <rPh sb="191" eb="193">
      <t>キノウ</t>
    </rPh>
    <rPh sb="199" eb="201">
      <t>キュウキュウ</t>
    </rPh>
    <rPh sb="201" eb="203">
      <t>イリョウ</t>
    </rPh>
    <rPh sb="203" eb="205">
      <t>キノウ</t>
    </rPh>
    <rPh sb="211" eb="213">
      <t>センモン</t>
    </rPh>
    <rPh sb="213" eb="215">
      <t>シンリョウ</t>
    </rPh>
    <rPh sb="215" eb="217">
      <t>キノウ</t>
    </rPh>
    <rPh sb="223" eb="225">
      <t>コウシュウ</t>
    </rPh>
    <rPh sb="225" eb="227">
      <t>エイセイ</t>
    </rPh>
    <rPh sb="227" eb="229">
      <t>カツドウ</t>
    </rPh>
    <rPh sb="229" eb="231">
      <t>キノウ</t>
    </rPh>
    <phoneticPr fontId="5"/>
  </si>
  <si>
    <t>　診療体系の見直し、人材確保(医師、セラピストの確保)、設備投資(医療機器、リハビリテーション室の改修)を行い、入院患者、外来患者の増加に繋がり医業収益が増加となった。
　このことから、病床利用率や医業収支比率が上昇した。
　しかしながら、類似団体と比べ職員給与費対医業収益比率が高い。
　これは、回復期リハビリテーション病棟や救急告示病院の機能を有しているため、医療サービス提供に多くの人数が必要であるものと考えられる。</t>
    <rPh sb="1" eb="3">
      <t>シンリョウ</t>
    </rPh>
    <rPh sb="3" eb="5">
      <t>タイケイ</t>
    </rPh>
    <rPh sb="6" eb="8">
      <t>ミナオ</t>
    </rPh>
    <rPh sb="10" eb="12">
      <t>ジンザイ</t>
    </rPh>
    <rPh sb="12" eb="14">
      <t>カクホ</t>
    </rPh>
    <rPh sb="15" eb="17">
      <t>イシ</t>
    </rPh>
    <rPh sb="24" eb="26">
      <t>カクホ</t>
    </rPh>
    <rPh sb="28" eb="30">
      <t>セツビ</t>
    </rPh>
    <rPh sb="30" eb="32">
      <t>トウシ</t>
    </rPh>
    <rPh sb="33" eb="35">
      <t>イリョウ</t>
    </rPh>
    <rPh sb="35" eb="37">
      <t>キキ</t>
    </rPh>
    <rPh sb="47" eb="48">
      <t>シツ</t>
    </rPh>
    <rPh sb="49" eb="51">
      <t>カイシュウ</t>
    </rPh>
    <rPh sb="53" eb="54">
      <t>オコナ</t>
    </rPh>
    <rPh sb="56" eb="58">
      <t>ニュウイン</t>
    </rPh>
    <rPh sb="58" eb="60">
      <t>カンジャ</t>
    </rPh>
    <rPh sb="61" eb="63">
      <t>ガイライ</t>
    </rPh>
    <rPh sb="63" eb="65">
      <t>カンジャ</t>
    </rPh>
    <rPh sb="66" eb="68">
      <t>ゾウカ</t>
    </rPh>
    <rPh sb="69" eb="70">
      <t>ツナ</t>
    </rPh>
    <rPh sb="72" eb="74">
      <t>イギョウ</t>
    </rPh>
    <rPh sb="74" eb="76">
      <t>シュウエキ</t>
    </rPh>
    <rPh sb="77" eb="79">
      <t>ゾウカ</t>
    </rPh>
    <rPh sb="93" eb="95">
      <t>ビョウショウ</t>
    </rPh>
    <rPh sb="95" eb="98">
      <t>リヨウリツ</t>
    </rPh>
    <rPh sb="99" eb="101">
      <t>イギョウ</t>
    </rPh>
    <rPh sb="101" eb="103">
      <t>シュウシ</t>
    </rPh>
    <rPh sb="103" eb="105">
      <t>ヒリツ</t>
    </rPh>
    <rPh sb="106" eb="108">
      <t>ジョウショウ</t>
    </rPh>
    <rPh sb="120" eb="122">
      <t>ルイジ</t>
    </rPh>
    <rPh sb="122" eb="124">
      <t>ダンタイ</t>
    </rPh>
    <rPh sb="125" eb="126">
      <t>クラ</t>
    </rPh>
    <rPh sb="127" eb="129">
      <t>ショクイン</t>
    </rPh>
    <rPh sb="129" eb="131">
      <t>キュウヨ</t>
    </rPh>
    <rPh sb="131" eb="132">
      <t>ヒ</t>
    </rPh>
    <rPh sb="132" eb="133">
      <t>タイ</t>
    </rPh>
    <rPh sb="133" eb="135">
      <t>イギョウ</t>
    </rPh>
    <rPh sb="135" eb="137">
      <t>シュウエキ</t>
    </rPh>
    <rPh sb="137" eb="139">
      <t>ヒリツ</t>
    </rPh>
    <rPh sb="140" eb="141">
      <t>タカ</t>
    </rPh>
    <rPh sb="149" eb="151">
      <t>カイフク</t>
    </rPh>
    <rPh sb="151" eb="152">
      <t>キ</t>
    </rPh>
    <rPh sb="161" eb="163">
      <t>ビョウトウ</t>
    </rPh>
    <rPh sb="164" eb="166">
      <t>キュウキュウ</t>
    </rPh>
    <rPh sb="166" eb="168">
      <t>コクジ</t>
    </rPh>
    <rPh sb="168" eb="170">
      <t>ビョウイン</t>
    </rPh>
    <rPh sb="171" eb="173">
      <t>キノウ</t>
    </rPh>
    <rPh sb="174" eb="175">
      <t>ユウ</t>
    </rPh>
    <rPh sb="182" eb="184">
      <t>イリョウ</t>
    </rPh>
    <rPh sb="188" eb="190">
      <t>テイキョウ</t>
    </rPh>
    <rPh sb="191" eb="192">
      <t>オオ</t>
    </rPh>
    <rPh sb="194" eb="196">
      <t>ニンズウ</t>
    </rPh>
    <rPh sb="197" eb="199">
      <t>ヒツヨウ</t>
    </rPh>
    <rPh sb="205" eb="206">
      <t>カンガ</t>
    </rPh>
    <phoneticPr fontId="5"/>
  </si>
  <si>
    <t>　有形固定資産減価償却率は、年々増加しているが、類似団体よりは、低くなっている。
　しかしながら、機械備品減価償却率は、類似団体より高い状態が続いており、医療機器の更新が進んでいないと考えられるが、病院の診療収益に大きく影響することから、施設改修を含めた投資計画を経営状況を見据えながら作成していく必要がある。
　また、１床当たりの有形固定資産が大きく増えたのは、リハビリテーション室の改修、増築によるものである。</t>
    <rPh sb="1" eb="3">
      <t>ユウケイ</t>
    </rPh>
    <rPh sb="3" eb="5">
      <t>コテイ</t>
    </rPh>
    <rPh sb="5" eb="7">
      <t>シサン</t>
    </rPh>
    <rPh sb="7" eb="9">
      <t>ゲンカ</t>
    </rPh>
    <rPh sb="9" eb="11">
      <t>ショウキャク</t>
    </rPh>
    <rPh sb="11" eb="12">
      <t>リツ</t>
    </rPh>
    <rPh sb="14" eb="16">
      <t>ネンネン</t>
    </rPh>
    <rPh sb="16" eb="18">
      <t>ゾウカ</t>
    </rPh>
    <rPh sb="24" eb="26">
      <t>ルイジ</t>
    </rPh>
    <rPh sb="26" eb="28">
      <t>ダンタイ</t>
    </rPh>
    <rPh sb="32" eb="33">
      <t>ヒク</t>
    </rPh>
    <rPh sb="49" eb="51">
      <t>キカイ</t>
    </rPh>
    <rPh sb="51" eb="53">
      <t>ビヒン</t>
    </rPh>
    <rPh sb="53" eb="55">
      <t>ゲンカ</t>
    </rPh>
    <rPh sb="55" eb="57">
      <t>ショウキャク</t>
    </rPh>
    <rPh sb="57" eb="58">
      <t>リツ</t>
    </rPh>
    <rPh sb="60" eb="62">
      <t>ルイジ</t>
    </rPh>
    <rPh sb="62" eb="64">
      <t>ダンタイ</t>
    </rPh>
    <rPh sb="66" eb="67">
      <t>タカ</t>
    </rPh>
    <rPh sb="68" eb="70">
      <t>ジョウタイ</t>
    </rPh>
    <rPh sb="71" eb="72">
      <t>ツヅ</t>
    </rPh>
    <rPh sb="77" eb="79">
      <t>イリョウ</t>
    </rPh>
    <rPh sb="79" eb="81">
      <t>キキ</t>
    </rPh>
    <rPh sb="82" eb="84">
      <t>コウシン</t>
    </rPh>
    <rPh sb="85" eb="86">
      <t>スス</t>
    </rPh>
    <rPh sb="92" eb="93">
      <t>カンガ</t>
    </rPh>
    <rPh sb="99" eb="101">
      <t>ビョウイン</t>
    </rPh>
    <rPh sb="102" eb="104">
      <t>シンリョウ</t>
    </rPh>
    <rPh sb="104" eb="106">
      <t>シュウエキ</t>
    </rPh>
    <rPh sb="107" eb="108">
      <t>オオ</t>
    </rPh>
    <rPh sb="110" eb="112">
      <t>エイキョウ</t>
    </rPh>
    <rPh sb="119" eb="121">
      <t>シセツ</t>
    </rPh>
    <rPh sb="121" eb="123">
      <t>カイシュウ</t>
    </rPh>
    <rPh sb="124" eb="125">
      <t>フク</t>
    </rPh>
    <rPh sb="127" eb="129">
      <t>トウシ</t>
    </rPh>
    <rPh sb="129" eb="131">
      <t>ケイカク</t>
    </rPh>
    <rPh sb="132" eb="134">
      <t>ケイエイ</t>
    </rPh>
    <rPh sb="134" eb="136">
      <t>ジョウキョウ</t>
    </rPh>
    <rPh sb="137" eb="139">
      <t>ミス</t>
    </rPh>
    <rPh sb="143" eb="145">
      <t>サクセイ</t>
    </rPh>
    <rPh sb="149" eb="151">
      <t>ヒツヨウ</t>
    </rPh>
    <rPh sb="161" eb="162">
      <t>ショウ</t>
    </rPh>
    <rPh sb="162" eb="163">
      <t>ア</t>
    </rPh>
    <rPh sb="166" eb="168">
      <t>ユウケイ</t>
    </rPh>
    <rPh sb="168" eb="170">
      <t>コテイ</t>
    </rPh>
    <rPh sb="170" eb="172">
      <t>シサン</t>
    </rPh>
    <rPh sb="173" eb="174">
      <t>オオ</t>
    </rPh>
    <rPh sb="176" eb="177">
      <t>フ</t>
    </rPh>
    <rPh sb="191" eb="192">
      <t>シツ</t>
    </rPh>
    <rPh sb="193" eb="195">
      <t>カイシュウ</t>
    </rPh>
    <rPh sb="196" eb="198">
      <t>ゾウチク</t>
    </rPh>
    <phoneticPr fontId="5"/>
  </si>
  <si>
    <t>　病院診療に必要な人材、施設等の投資を行いながら経営安定の対策を講じたことから収益が増加し、経営の健全化が図られてきた。
　しかしながら、今後、不安定な患者の動向、診療体制や施設の維持管理のための経費の増加、老朽化による施設等更新が待っており、経営安定に向け、収入の確保、業務体制見直しによる人件費の抑制などを考えた新たな対策が必要である。</t>
    <rPh sb="1" eb="3">
      <t>ビョウイン</t>
    </rPh>
    <rPh sb="3" eb="5">
      <t>シンリョウ</t>
    </rPh>
    <rPh sb="6" eb="8">
      <t>ヒツヨウ</t>
    </rPh>
    <rPh sb="9" eb="11">
      <t>ジンザイ</t>
    </rPh>
    <rPh sb="12" eb="15">
      <t>シセツトウ</t>
    </rPh>
    <rPh sb="16" eb="18">
      <t>トウシ</t>
    </rPh>
    <rPh sb="19" eb="20">
      <t>オコナ</t>
    </rPh>
    <rPh sb="24" eb="26">
      <t>ケイエイ</t>
    </rPh>
    <rPh sb="26" eb="28">
      <t>アンテイ</t>
    </rPh>
    <rPh sb="29" eb="31">
      <t>タイサク</t>
    </rPh>
    <rPh sb="32" eb="33">
      <t>コウ</t>
    </rPh>
    <rPh sb="39" eb="41">
      <t>シュウエキ</t>
    </rPh>
    <rPh sb="42" eb="44">
      <t>ゾウカ</t>
    </rPh>
    <rPh sb="46" eb="48">
      <t>ケイエイ</t>
    </rPh>
    <rPh sb="49" eb="52">
      <t>ケンゼンカ</t>
    </rPh>
    <rPh sb="53" eb="54">
      <t>ハカ</t>
    </rPh>
    <rPh sb="69" eb="71">
      <t>コンゴ</t>
    </rPh>
    <rPh sb="72" eb="75">
      <t>フアンテイ</t>
    </rPh>
    <rPh sb="76" eb="78">
      <t>カンジャ</t>
    </rPh>
    <rPh sb="79" eb="81">
      <t>ドウコウ</t>
    </rPh>
    <rPh sb="82" eb="84">
      <t>シンリョウ</t>
    </rPh>
    <rPh sb="84" eb="86">
      <t>タイセイ</t>
    </rPh>
    <rPh sb="87" eb="89">
      <t>シセツ</t>
    </rPh>
    <rPh sb="90" eb="92">
      <t>イジ</t>
    </rPh>
    <rPh sb="92" eb="94">
      <t>カンリ</t>
    </rPh>
    <rPh sb="98" eb="100">
      <t>ケイヒ</t>
    </rPh>
    <rPh sb="101" eb="103">
      <t>ゾウカ</t>
    </rPh>
    <rPh sb="104" eb="107">
      <t>ロウキュウカ</t>
    </rPh>
    <rPh sb="110" eb="113">
      <t>シセツトウ</t>
    </rPh>
    <rPh sb="113" eb="115">
      <t>コウシン</t>
    </rPh>
    <rPh sb="116" eb="117">
      <t>マ</t>
    </rPh>
    <rPh sb="122" eb="124">
      <t>ケイエイ</t>
    </rPh>
    <rPh sb="124" eb="126">
      <t>アンテイ</t>
    </rPh>
    <rPh sb="127" eb="128">
      <t>ム</t>
    </rPh>
    <rPh sb="130" eb="132">
      <t>シュウニュウ</t>
    </rPh>
    <rPh sb="133" eb="135">
      <t>カクホ</t>
    </rPh>
    <rPh sb="136" eb="138">
      <t>ギョウム</t>
    </rPh>
    <rPh sb="138" eb="140">
      <t>タイセイ</t>
    </rPh>
    <rPh sb="140" eb="142">
      <t>ミナオ</t>
    </rPh>
    <rPh sb="146" eb="149">
      <t>ジンケンヒ</t>
    </rPh>
    <rPh sb="150" eb="152">
      <t>ヨクセイ</t>
    </rPh>
    <rPh sb="155" eb="156">
      <t>カンガ</t>
    </rPh>
    <rPh sb="158" eb="159">
      <t>アラ</t>
    </rPh>
    <rPh sb="161" eb="163">
      <t>タイサク</t>
    </rPh>
    <rPh sb="164" eb="1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</si>
</sst>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25" fillId="4" borderId="2" xfId="1" applyNumberFormat="1" applyFont="1" applyFill="1" applyBorder="1" applyAlignment="1" applyProtection="1">
      <alignment horizontal="center" vertical="center" shrinkToFit="1"/>
      <protection locked="0"/>
    </xf>
    <xf numFmtId="0" fontId="25" fillId="4" borderId="3" xfId="1" applyNumberFormat="1" applyFont="1" applyFill="1" applyBorder="1" applyAlignment="1" applyProtection="1">
      <alignment horizontal="center" vertical="center" shrinkToFit="1"/>
      <protection locked="0"/>
    </xf>
    <xf numFmtId="0" fontId="25" fillId="4"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4" fillId="0" borderId="5" xfId="1" applyFont="1" applyFill="1" applyBorder="1" applyAlignment="1" applyProtection="1">
      <alignment horizontal="left" vertical="top" wrapText="1"/>
      <protection locked="0"/>
    </xf>
    <xf numFmtId="0" fontId="24" fillId="0" borderId="6" xfId="1" applyFont="1" applyFill="1" applyBorder="1" applyAlignment="1" applyProtection="1">
      <alignment horizontal="left" vertical="top" wrapText="1"/>
      <protection locked="0"/>
    </xf>
    <xf numFmtId="0" fontId="24" fillId="0" borderId="7" xfId="1" applyFont="1" applyFill="1" applyBorder="1" applyAlignment="1" applyProtection="1">
      <alignment horizontal="left" vertical="top" wrapText="1"/>
      <protection locked="0"/>
    </xf>
    <xf numFmtId="0" fontId="24" fillId="0" borderId="8" xfId="1" applyFont="1" applyFill="1" applyBorder="1" applyAlignment="1" applyProtection="1">
      <alignment horizontal="left" vertical="top" wrapText="1"/>
      <protection locked="0"/>
    </xf>
    <xf numFmtId="0" fontId="24" fillId="0" borderId="0" xfId="1" applyFont="1" applyFill="1" applyBorder="1" applyAlignment="1" applyProtection="1">
      <alignment horizontal="left" vertical="top" wrapText="1"/>
      <protection locked="0"/>
    </xf>
    <xf numFmtId="0" fontId="24" fillId="0" borderId="9" xfId="1" applyFont="1" applyFill="1" applyBorder="1" applyAlignment="1" applyProtection="1">
      <alignment horizontal="left" vertical="top" wrapText="1"/>
      <protection locked="0"/>
    </xf>
    <xf numFmtId="0" fontId="24" fillId="0" borderId="10" xfId="1" applyFont="1" applyFill="1" applyBorder="1" applyAlignment="1" applyProtection="1">
      <alignment horizontal="left" vertical="top" wrapText="1"/>
      <protection locked="0"/>
    </xf>
    <xf numFmtId="0" fontId="24" fillId="0" borderId="1" xfId="1" applyFont="1" applyFill="1" applyBorder="1" applyAlignment="1" applyProtection="1">
      <alignment horizontal="left" vertical="top" wrapText="1"/>
      <protection locked="0"/>
    </xf>
    <xf numFmtId="0" fontId="24"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61.8</c:v>
                </c:pt>
                <c:pt idx="1">
                  <c:v>57.7</c:v>
                </c:pt>
                <c:pt idx="2">
                  <c:v>62.5</c:v>
                </c:pt>
                <c:pt idx="3">
                  <c:v>68.400000000000006</c:v>
                </c:pt>
                <c:pt idx="4">
                  <c:v>68.8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5964928"/>
        <c:axId val="3459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5964928"/>
        <c:axId val="345966848"/>
      </c:lineChart>
      <c:dateAx>
        <c:axId val="345964928"/>
        <c:scaling>
          <c:orientation val="minMax"/>
        </c:scaling>
        <c:delete val="1"/>
        <c:axPos val="b"/>
        <c:numFmt formatCode="ge" sourceLinked="1"/>
        <c:majorTickMark val="none"/>
        <c:minorTickMark val="none"/>
        <c:tickLblPos val="none"/>
        <c:crossAx val="345966848"/>
        <c:crosses val="autoZero"/>
        <c:auto val="1"/>
        <c:lblOffset val="100"/>
        <c:baseTimeUnit val="years"/>
      </c:dateAx>
      <c:valAx>
        <c:axId val="3459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138.69999999999999</c:v>
                </c:pt>
                <c:pt idx="1">
                  <c:v>140.19999999999999</c:v>
                </c:pt>
                <c:pt idx="2">
                  <c:v>16.8</c:v>
                </c:pt>
                <c:pt idx="3">
                  <c:v>12.5</c:v>
                </c:pt>
                <c:pt idx="4">
                  <c:v>11.6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6017792"/>
        <c:axId val="346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6017792"/>
        <c:axId val="346019712"/>
      </c:lineChart>
      <c:dateAx>
        <c:axId val="346017792"/>
        <c:scaling>
          <c:orientation val="minMax"/>
        </c:scaling>
        <c:delete val="1"/>
        <c:axPos val="b"/>
        <c:numFmt formatCode="ge" sourceLinked="1"/>
        <c:majorTickMark val="none"/>
        <c:minorTickMark val="none"/>
        <c:tickLblPos val="none"/>
        <c:crossAx val="346019712"/>
        <c:crosses val="autoZero"/>
        <c:auto val="1"/>
        <c:lblOffset val="100"/>
        <c:baseTimeUnit val="years"/>
      </c:dateAx>
      <c:valAx>
        <c:axId val="3460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78.3</c:v>
                </c:pt>
                <c:pt idx="1">
                  <c:v>73.599999999999994</c:v>
                </c:pt>
                <c:pt idx="2">
                  <c:v>77.3</c:v>
                </c:pt>
                <c:pt idx="3">
                  <c:v>81.599999999999994</c:v>
                </c:pt>
                <c:pt idx="4">
                  <c:v>83.1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6910080"/>
        <c:axId val="3469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6910080"/>
        <c:axId val="346916352"/>
      </c:lineChart>
      <c:dateAx>
        <c:axId val="346910080"/>
        <c:scaling>
          <c:orientation val="minMax"/>
        </c:scaling>
        <c:delete val="1"/>
        <c:axPos val="b"/>
        <c:numFmt formatCode="ge" sourceLinked="1"/>
        <c:majorTickMark val="none"/>
        <c:minorTickMark val="none"/>
        <c:tickLblPos val="none"/>
        <c:crossAx val="346916352"/>
        <c:crosses val="autoZero"/>
        <c:auto val="1"/>
        <c:lblOffset val="100"/>
        <c:baseTimeUnit val="years"/>
      </c:dateAx>
      <c:valAx>
        <c:axId val="34691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91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103.1</c:v>
                </c:pt>
                <c:pt idx="1">
                  <c:v>94.6</c:v>
                </c:pt>
                <c:pt idx="2">
                  <c:v>103</c:v>
                </c:pt>
                <c:pt idx="3">
                  <c:v>102.6</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6570752"/>
        <c:axId val="3465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6570752"/>
        <c:axId val="346572288"/>
      </c:lineChart>
      <c:dateAx>
        <c:axId val="346570752"/>
        <c:scaling>
          <c:orientation val="minMax"/>
        </c:scaling>
        <c:delete val="1"/>
        <c:axPos val="b"/>
        <c:numFmt formatCode="ge" sourceLinked="1"/>
        <c:majorTickMark val="none"/>
        <c:minorTickMark val="none"/>
        <c:tickLblPos val="none"/>
        <c:crossAx val="346572288"/>
        <c:crosses val="autoZero"/>
        <c:auto val="1"/>
        <c:lblOffset val="100"/>
        <c:baseTimeUnit val="years"/>
      </c:dateAx>
      <c:valAx>
        <c:axId val="34657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657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45.4</c:v>
                </c:pt>
                <c:pt idx="1">
                  <c:v>47</c:v>
                </c:pt>
                <c:pt idx="2">
                  <c:v>48.4</c:v>
                </c:pt>
                <c:pt idx="3">
                  <c:v>49.4</c:v>
                </c:pt>
                <c:pt idx="4">
                  <c:v>49.2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6610304"/>
        <c:axId val="346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6610304"/>
        <c:axId val="346616576"/>
      </c:lineChart>
      <c:dateAx>
        <c:axId val="346610304"/>
        <c:scaling>
          <c:orientation val="minMax"/>
        </c:scaling>
        <c:delete val="1"/>
        <c:axPos val="b"/>
        <c:numFmt formatCode="ge" sourceLinked="1"/>
        <c:majorTickMark val="none"/>
        <c:minorTickMark val="none"/>
        <c:tickLblPos val="none"/>
        <c:crossAx val="346616576"/>
        <c:crosses val="autoZero"/>
        <c:auto val="1"/>
        <c:lblOffset val="100"/>
        <c:baseTimeUnit val="years"/>
      </c:dateAx>
      <c:valAx>
        <c:axId val="3466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6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82.4</c:v>
                </c:pt>
                <c:pt idx="1">
                  <c:v>81.599999999999994</c:v>
                </c:pt>
                <c:pt idx="2">
                  <c:v>81.099999999999994</c:v>
                </c:pt>
                <c:pt idx="3">
                  <c:v>79.3</c:v>
                </c:pt>
                <c:pt idx="4">
                  <c:v>81.8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6983040"/>
        <c:axId val="3469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6983040"/>
        <c:axId val="346985216"/>
      </c:lineChart>
      <c:dateAx>
        <c:axId val="346983040"/>
        <c:scaling>
          <c:orientation val="minMax"/>
        </c:scaling>
        <c:delete val="1"/>
        <c:axPos val="b"/>
        <c:numFmt formatCode="ge" sourceLinked="1"/>
        <c:majorTickMark val="none"/>
        <c:minorTickMark val="none"/>
        <c:tickLblPos val="none"/>
        <c:crossAx val="346985216"/>
        <c:crosses val="autoZero"/>
        <c:auto val="1"/>
        <c:lblOffset val="100"/>
        <c:baseTimeUnit val="years"/>
      </c:dateAx>
      <c:valAx>
        <c:axId val="34698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98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35700441</c:v>
                </c:pt>
                <c:pt idx="1">
                  <c:v>35674602</c:v>
                </c:pt>
                <c:pt idx="2">
                  <c:v>35492925</c:v>
                </c:pt>
                <c:pt idx="3">
                  <c:v>37363602</c:v>
                </c:pt>
                <c:pt idx="4">
                  <c:v>39312591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6622208"/>
        <c:axId val="3466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6622208"/>
        <c:axId val="346628480"/>
      </c:lineChart>
      <c:dateAx>
        <c:axId val="346622208"/>
        <c:scaling>
          <c:orientation val="minMax"/>
        </c:scaling>
        <c:delete val="1"/>
        <c:axPos val="b"/>
        <c:numFmt formatCode="ge" sourceLinked="1"/>
        <c:majorTickMark val="none"/>
        <c:minorTickMark val="none"/>
        <c:tickLblPos val="none"/>
        <c:crossAx val="346628480"/>
        <c:crosses val="autoZero"/>
        <c:auto val="1"/>
        <c:lblOffset val="100"/>
        <c:baseTimeUnit val="years"/>
      </c:dateAx>
      <c:valAx>
        <c:axId val="34662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6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c:v>
                </c:pt>
                <c:pt idx="1">
                  <c:v>12.2</c:v>
                </c:pt>
                <c:pt idx="2">
                  <c:v>11.7</c:v>
                </c:pt>
                <c:pt idx="3">
                  <c:v>10.6</c:v>
                </c:pt>
                <c:pt idx="4">
                  <c:v>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6670976"/>
        <c:axId val="346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6670976"/>
        <c:axId val="346677248"/>
      </c:lineChart>
      <c:dateAx>
        <c:axId val="346670976"/>
        <c:scaling>
          <c:orientation val="minMax"/>
        </c:scaling>
        <c:delete val="1"/>
        <c:axPos val="b"/>
        <c:numFmt formatCode="ge" sourceLinked="1"/>
        <c:majorTickMark val="none"/>
        <c:minorTickMark val="none"/>
        <c:tickLblPos val="none"/>
        <c:crossAx val="346677248"/>
        <c:crosses val="autoZero"/>
        <c:auto val="1"/>
        <c:lblOffset val="100"/>
        <c:baseTimeUnit val="years"/>
      </c:dateAx>
      <c:valAx>
        <c:axId val="3466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67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82.2</c:v>
                </c:pt>
                <c:pt idx="1">
                  <c:v>93.3</c:v>
                </c:pt>
                <c:pt idx="2">
                  <c:v>88.9</c:v>
                </c:pt>
                <c:pt idx="3">
                  <c:v>83.9</c:v>
                </c:pt>
                <c:pt idx="4">
                  <c:v>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6777088"/>
        <c:axId val="3467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6777088"/>
        <c:axId val="346779008"/>
      </c:lineChart>
      <c:dateAx>
        <c:axId val="346777088"/>
        <c:scaling>
          <c:orientation val="minMax"/>
        </c:scaling>
        <c:delete val="1"/>
        <c:axPos val="b"/>
        <c:numFmt formatCode="ge" sourceLinked="1"/>
        <c:majorTickMark val="none"/>
        <c:minorTickMark val="none"/>
        <c:tickLblPos val="none"/>
        <c:crossAx val="346779008"/>
        <c:crosses val="autoZero"/>
        <c:auto val="1"/>
        <c:lblOffset val="100"/>
        <c:baseTimeUnit val="years"/>
      </c:dateAx>
      <c:valAx>
        <c:axId val="34677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77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5617</c:v>
                </c:pt>
                <c:pt idx="1">
                  <c:v>5824</c:v>
                </c:pt>
                <c:pt idx="2">
                  <c:v>5987</c:v>
                </c:pt>
                <c:pt idx="3">
                  <c:v>6078</c:v>
                </c:pt>
                <c:pt idx="4">
                  <c:v>6340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6834048"/>
        <c:axId val="346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6834048"/>
        <c:axId val="346835968"/>
      </c:lineChart>
      <c:dateAx>
        <c:axId val="346834048"/>
        <c:scaling>
          <c:orientation val="minMax"/>
        </c:scaling>
        <c:delete val="1"/>
        <c:axPos val="b"/>
        <c:numFmt formatCode="ge" sourceLinked="1"/>
        <c:majorTickMark val="none"/>
        <c:minorTickMark val="none"/>
        <c:tickLblPos val="none"/>
        <c:crossAx val="346835968"/>
        <c:crosses val="autoZero"/>
        <c:auto val="1"/>
        <c:lblOffset val="100"/>
        <c:baseTimeUnit val="years"/>
      </c:dateAx>
      <c:valAx>
        <c:axId val="346835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8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23142</c:v>
                </c:pt>
                <c:pt idx="1">
                  <c:v>25823</c:v>
                </c:pt>
                <c:pt idx="2">
                  <c:v>26998</c:v>
                </c:pt>
                <c:pt idx="3">
                  <c:v>28564</c:v>
                </c:pt>
                <c:pt idx="4">
                  <c:v>30081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7341568"/>
        <c:axId val="3473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7341568"/>
        <c:axId val="347343488"/>
      </c:lineChart>
      <c:dateAx>
        <c:axId val="347341568"/>
        <c:scaling>
          <c:orientation val="minMax"/>
        </c:scaling>
        <c:delete val="1"/>
        <c:axPos val="b"/>
        <c:numFmt formatCode="ge" sourceLinked="1"/>
        <c:majorTickMark val="none"/>
        <c:minorTickMark val="none"/>
        <c:tickLblPos val="none"/>
        <c:crossAx val="347343488"/>
        <c:crosses val="autoZero"/>
        <c:auto val="1"/>
        <c:lblOffset val="100"/>
        <c:baseTimeUnit val="years"/>
      </c:dateAx>
      <c:valAx>
        <c:axId val="34734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3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J55"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宮崎県日南市　日南市立中部病院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54999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7377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103.1</v>
      </c>
      <c r="Q33" s="129"/>
      <c r="R33" s="129"/>
      <c r="S33" s="129"/>
      <c r="T33" s="129"/>
      <c r="U33" s="129"/>
      <c r="V33" s="129"/>
      <c r="W33" s="129"/>
      <c r="X33" s="129"/>
      <c r="Y33" s="129"/>
      <c r="Z33" s="129"/>
      <c r="AA33" s="129"/>
      <c r="AB33" s="129"/>
      <c r="AC33" s="129"/>
      <c r="AD33" s="130"/>
      <c r="AE33" s="128">
        <f>データ!AI7</f>
        <v>94.6</v>
      </c>
      <c r="AF33" s="129"/>
      <c r="AG33" s="129"/>
      <c r="AH33" s="129"/>
      <c r="AI33" s="129"/>
      <c r="AJ33" s="129"/>
      <c r="AK33" s="129"/>
      <c r="AL33" s="129"/>
      <c r="AM33" s="129"/>
      <c r="AN33" s="129"/>
      <c r="AO33" s="129"/>
      <c r="AP33" s="129"/>
      <c r="AQ33" s="129"/>
      <c r="AR33" s="129"/>
      <c r="AS33" s="130"/>
      <c r="AT33" s="128">
        <f>データ!AJ7</f>
        <v>103</v>
      </c>
      <c r="AU33" s="129"/>
      <c r="AV33" s="129"/>
      <c r="AW33" s="129"/>
      <c r="AX33" s="129"/>
      <c r="AY33" s="129"/>
      <c r="AZ33" s="129"/>
      <c r="BA33" s="129"/>
      <c r="BB33" s="129"/>
      <c r="BC33" s="129"/>
      <c r="BD33" s="129"/>
      <c r="BE33" s="129"/>
      <c r="BF33" s="129"/>
      <c r="BG33" s="129"/>
      <c r="BH33" s="130"/>
      <c r="BI33" s="128">
        <f>データ!AK7</f>
        <v>102.6</v>
      </c>
      <c r="BJ33" s="129"/>
      <c r="BK33" s="129"/>
      <c r="BL33" s="129"/>
      <c r="BM33" s="129"/>
      <c r="BN33" s="129"/>
      <c r="BO33" s="129"/>
      <c r="BP33" s="129"/>
      <c r="BQ33" s="129"/>
      <c r="BR33" s="129"/>
      <c r="BS33" s="129"/>
      <c r="BT33" s="129"/>
      <c r="BU33" s="129"/>
      <c r="BV33" s="129"/>
      <c r="BW33" s="130"/>
      <c r="BX33" s="128">
        <f>データ!AL7</f>
        <v>100.2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78.3</v>
      </c>
      <c r="DE33" s="129"/>
      <c r="DF33" s="129"/>
      <c r="DG33" s="129"/>
      <c r="DH33" s="129"/>
      <c r="DI33" s="129"/>
      <c r="DJ33" s="129"/>
      <c r="DK33" s="129"/>
      <c r="DL33" s="129"/>
      <c r="DM33" s="129"/>
      <c r="DN33" s="129"/>
      <c r="DO33" s="129"/>
      <c r="DP33" s="129"/>
      <c r="DQ33" s="129"/>
      <c r="DR33" s="130"/>
      <c r="DS33" s="128">
        <f>データ!AT7</f>
        <v>73.599999999999994</v>
      </c>
      <c r="DT33" s="129"/>
      <c r="DU33" s="129"/>
      <c r="DV33" s="129"/>
      <c r="DW33" s="129"/>
      <c r="DX33" s="129"/>
      <c r="DY33" s="129"/>
      <c r="DZ33" s="129"/>
      <c r="EA33" s="129"/>
      <c r="EB33" s="129"/>
      <c r="EC33" s="129"/>
      <c r="ED33" s="129"/>
      <c r="EE33" s="129"/>
      <c r="EF33" s="129"/>
      <c r="EG33" s="130"/>
      <c r="EH33" s="128">
        <f>データ!AU7</f>
        <v>77.3</v>
      </c>
      <c r="EI33" s="129"/>
      <c r="EJ33" s="129"/>
      <c r="EK33" s="129"/>
      <c r="EL33" s="129"/>
      <c r="EM33" s="129"/>
      <c r="EN33" s="129"/>
      <c r="EO33" s="129"/>
      <c r="EP33" s="129"/>
      <c r="EQ33" s="129"/>
      <c r="ER33" s="129"/>
      <c r="ES33" s="129"/>
      <c r="ET33" s="129"/>
      <c r="EU33" s="129"/>
      <c r="EV33" s="130"/>
      <c r="EW33" s="128">
        <f>データ!AV7</f>
        <v>81.599999999999994</v>
      </c>
      <c r="EX33" s="129"/>
      <c r="EY33" s="129"/>
      <c r="EZ33" s="129"/>
      <c r="FA33" s="129"/>
      <c r="FB33" s="129"/>
      <c r="FC33" s="129"/>
      <c r="FD33" s="129"/>
      <c r="FE33" s="129"/>
      <c r="FF33" s="129"/>
      <c r="FG33" s="129"/>
      <c r="FH33" s="129"/>
      <c r="FI33" s="129"/>
      <c r="FJ33" s="129"/>
      <c r="FK33" s="130"/>
      <c r="FL33" s="128">
        <f>データ!AW7</f>
        <v>83.1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138.69999999999999</v>
      </c>
      <c r="GS33" s="129"/>
      <c r="GT33" s="129"/>
      <c r="GU33" s="129"/>
      <c r="GV33" s="129"/>
      <c r="GW33" s="129"/>
      <c r="GX33" s="129"/>
      <c r="GY33" s="129"/>
      <c r="GZ33" s="129"/>
      <c r="HA33" s="129"/>
      <c r="HB33" s="129"/>
      <c r="HC33" s="129"/>
      <c r="HD33" s="129"/>
      <c r="HE33" s="129"/>
      <c r="HF33" s="130"/>
      <c r="HG33" s="128">
        <f>データ!BE7</f>
        <v>140.19999999999999</v>
      </c>
      <c r="HH33" s="129"/>
      <c r="HI33" s="129"/>
      <c r="HJ33" s="129"/>
      <c r="HK33" s="129"/>
      <c r="HL33" s="129"/>
      <c r="HM33" s="129"/>
      <c r="HN33" s="129"/>
      <c r="HO33" s="129"/>
      <c r="HP33" s="129"/>
      <c r="HQ33" s="129"/>
      <c r="HR33" s="129"/>
      <c r="HS33" s="129"/>
      <c r="HT33" s="129"/>
      <c r="HU33" s="130"/>
      <c r="HV33" s="128">
        <f>データ!BF7</f>
        <v>16.8</v>
      </c>
      <c r="HW33" s="129"/>
      <c r="HX33" s="129"/>
      <c r="HY33" s="129"/>
      <c r="HZ33" s="129"/>
      <c r="IA33" s="129"/>
      <c r="IB33" s="129"/>
      <c r="IC33" s="129"/>
      <c r="ID33" s="129"/>
      <c r="IE33" s="129"/>
      <c r="IF33" s="129"/>
      <c r="IG33" s="129"/>
      <c r="IH33" s="129"/>
      <c r="II33" s="129"/>
      <c r="IJ33" s="130"/>
      <c r="IK33" s="128">
        <f>データ!BG7</f>
        <v>12.5</v>
      </c>
      <c r="IL33" s="129"/>
      <c r="IM33" s="129"/>
      <c r="IN33" s="129"/>
      <c r="IO33" s="129"/>
      <c r="IP33" s="129"/>
      <c r="IQ33" s="129"/>
      <c r="IR33" s="129"/>
      <c r="IS33" s="129"/>
      <c r="IT33" s="129"/>
      <c r="IU33" s="129"/>
      <c r="IV33" s="129"/>
      <c r="IW33" s="129"/>
      <c r="IX33" s="129"/>
      <c r="IY33" s="130"/>
      <c r="IZ33" s="128">
        <f>データ!BH7</f>
        <v>11.6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61.8</v>
      </c>
      <c r="KG33" s="129"/>
      <c r="KH33" s="129"/>
      <c r="KI33" s="129"/>
      <c r="KJ33" s="129"/>
      <c r="KK33" s="129"/>
      <c r="KL33" s="129"/>
      <c r="KM33" s="129"/>
      <c r="KN33" s="129"/>
      <c r="KO33" s="129"/>
      <c r="KP33" s="129"/>
      <c r="KQ33" s="129"/>
      <c r="KR33" s="129"/>
      <c r="KS33" s="129"/>
      <c r="KT33" s="130"/>
      <c r="KU33" s="128">
        <f>データ!BP7</f>
        <v>57.7</v>
      </c>
      <c r="KV33" s="129"/>
      <c r="KW33" s="129"/>
      <c r="KX33" s="129"/>
      <c r="KY33" s="129"/>
      <c r="KZ33" s="129"/>
      <c r="LA33" s="129"/>
      <c r="LB33" s="129"/>
      <c r="LC33" s="129"/>
      <c r="LD33" s="129"/>
      <c r="LE33" s="129"/>
      <c r="LF33" s="129"/>
      <c r="LG33" s="129"/>
      <c r="LH33" s="129"/>
      <c r="LI33" s="130"/>
      <c r="LJ33" s="128">
        <f>データ!BQ7</f>
        <v>62.5</v>
      </c>
      <c r="LK33" s="129"/>
      <c r="LL33" s="129"/>
      <c r="LM33" s="129"/>
      <c r="LN33" s="129"/>
      <c r="LO33" s="129"/>
      <c r="LP33" s="129"/>
      <c r="LQ33" s="129"/>
      <c r="LR33" s="129"/>
      <c r="LS33" s="129"/>
      <c r="LT33" s="129"/>
      <c r="LU33" s="129"/>
      <c r="LV33" s="129"/>
      <c r="LW33" s="129"/>
      <c r="LX33" s="130"/>
      <c r="LY33" s="128">
        <f>データ!BR7</f>
        <v>68.400000000000006</v>
      </c>
      <c r="LZ33" s="129"/>
      <c r="MA33" s="129"/>
      <c r="MB33" s="129"/>
      <c r="MC33" s="129"/>
      <c r="MD33" s="129"/>
      <c r="ME33" s="129"/>
      <c r="MF33" s="129"/>
      <c r="MG33" s="129"/>
      <c r="MH33" s="129"/>
      <c r="MI33" s="129"/>
      <c r="MJ33" s="129"/>
      <c r="MK33" s="129"/>
      <c r="ML33" s="129"/>
      <c r="MM33" s="130"/>
      <c r="MN33" s="128">
        <f>データ!BS7</f>
        <v>68.8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23142</v>
      </c>
      <c r="Q55" s="133"/>
      <c r="R55" s="133"/>
      <c r="S55" s="133"/>
      <c r="T55" s="133"/>
      <c r="U55" s="133"/>
      <c r="V55" s="133"/>
      <c r="W55" s="133"/>
      <c r="X55" s="133"/>
      <c r="Y55" s="133"/>
      <c r="Z55" s="133"/>
      <c r="AA55" s="133"/>
      <c r="AB55" s="133"/>
      <c r="AC55" s="133"/>
      <c r="AD55" s="134"/>
      <c r="AE55" s="132">
        <f>データ!CA7</f>
        <v>25823</v>
      </c>
      <c r="AF55" s="133"/>
      <c r="AG55" s="133"/>
      <c r="AH55" s="133"/>
      <c r="AI55" s="133"/>
      <c r="AJ55" s="133"/>
      <c r="AK55" s="133"/>
      <c r="AL55" s="133"/>
      <c r="AM55" s="133"/>
      <c r="AN55" s="133"/>
      <c r="AO55" s="133"/>
      <c r="AP55" s="133"/>
      <c r="AQ55" s="133"/>
      <c r="AR55" s="133"/>
      <c r="AS55" s="134"/>
      <c r="AT55" s="132">
        <f>データ!CB7</f>
        <v>26998</v>
      </c>
      <c r="AU55" s="133"/>
      <c r="AV55" s="133"/>
      <c r="AW55" s="133"/>
      <c r="AX55" s="133"/>
      <c r="AY55" s="133"/>
      <c r="AZ55" s="133"/>
      <c r="BA55" s="133"/>
      <c r="BB55" s="133"/>
      <c r="BC55" s="133"/>
      <c r="BD55" s="133"/>
      <c r="BE55" s="133"/>
      <c r="BF55" s="133"/>
      <c r="BG55" s="133"/>
      <c r="BH55" s="134"/>
      <c r="BI55" s="132">
        <f>データ!CC7</f>
        <v>28564</v>
      </c>
      <c r="BJ55" s="133"/>
      <c r="BK55" s="133"/>
      <c r="BL55" s="133"/>
      <c r="BM55" s="133"/>
      <c r="BN55" s="133"/>
      <c r="BO55" s="133"/>
      <c r="BP55" s="133"/>
      <c r="BQ55" s="133"/>
      <c r="BR55" s="133"/>
      <c r="BS55" s="133"/>
      <c r="BT55" s="133"/>
      <c r="BU55" s="133"/>
      <c r="BV55" s="133"/>
      <c r="BW55" s="134"/>
      <c r="BX55" s="132">
        <f>データ!CD7</f>
        <v>30081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5617</v>
      </c>
      <c r="DE55" s="133"/>
      <c r="DF55" s="133"/>
      <c r="DG55" s="133"/>
      <c r="DH55" s="133"/>
      <c r="DI55" s="133"/>
      <c r="DJ55" s="133"/>
      <c r="DK55" s="133"/>
      <c r="DL55" s="133"/>
      <c r="DM55" s="133"/>
      <c r="DN55" s="133"/>
      <c r="DO55" s="133"/>
      <c r="DP55" s="133"/>
      <c r="DQ55" s="133"/>
      <c r="DR55" s="134"/>
      <c r="DS55" s="132">
        <f>データ!CL7</f>
        <v>5824</v>
      </c>
      <c r="DT55" s="133"/>
      <c r="DU55" s="133"/>
      <c r="DV55" s="133"/>
      <c r="DW55" s="133"/>
      <c r="DX55" s="133"/>
      <c r="DY55" s="133"/>
      <c r="DZ55" s="133"/>
      <c r="EA55" s="133"/>
      <c r="EB55" s="133"/>
      <c r="EC55" s="133"/>
      <c r="ED55" s="133"/>
      <c r="EE55" s="133"/>
      <c r="EF55" s="133"/>
      <c r="EG55" s="134"/>
      <c r="EH55" s="132">
        <f>データ!CM7</f>
        <v>5987</v>
      </c>
      <c r="EI55" s="133"/>
      <c r="EJ55" s="133"/>
      <c r="EK55" s="133"/>
      <c r="EL55" s="133"/>
      <c r="EM55" s="133"/>
      <c r="EN55" s="133"/>
      <c r="EO55" s="133"/>
      <c r="EP55" s="133"/>
      <c r="EQ55" s="133"/>
      <c r="ER55" s="133"/>
      <c r="ES55" s="133"/>
      <c r="ET55" s="133"/>
      <c r="EU55" s="133"/>
      <c r="EV55" s="134"/>
      <c r="EW55" s="132">
        <f>データ!CN7</f>
        <v>6078</v>
      </c>
      <c r="EX55" s="133"/>
      <c r="EY55" s="133"/>
      <c r="EZ55" s="133"/>
      <c r="FA55" s="133"/>
      <c r="FB55" s="133"/>
      <c r="FC55" s="133"/>
      <c r="FD55" s="133"/>
      <c r="FE55" s="133"/>
      <c r="FF55" s="133"/>
      <c r="FG55" s="133"/>
      <c r="FH55" s="133"/>
      <c r="FI55" s="133"/>
      <c r="FJ55" s="133"/>
      <c r="FK55" s="134"/>
      <c r="FL55" s="132">
        <f>データ!CO7</f>
        <v>6340</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82.2</v>
      </c>
      <c r="GS55" s="129"/>
      <c r="GT55" s="129"/>
      <c r="GU55" s="129"/>
      <c r="GV55" s="129"/>
      <c r="GW55" s="129"/>
      <c r="GX55" s="129"/>
      <c r="GY55" s="129"/>
      <c r="GZ55" s="129"/>
      <c r="HA55" s="129"/>
      <c r="HB55" s="129"/>
      <c r="HC55" s="129"/>
      <c r="HD55" s="129"/>
      <c r="HE55" s="129"/>
      <c r="HF55" s="130"/>
      <c r="HG55" s="128">
        <f>データ!CW7</f>
        <v>93.3</v>
      </c>
      <c r="HH55" s="129"/>
      <c r="HI55" s="129"/>
      <c r="HJ55" s="129"/>
      <c r="HK55" s="129"/>
      <c r="HL55" s="129"/>
      <c r="HM55" s="129"/>
      <c r="HN55" s="129"/>
      <c r="HO55" s="129"/>
      <c r="HP55" s="129"/>
      <c r="HQ55" s="129"/>
      <c r="HR55" s="129"/>
      <c r="HS55" s="129"/>
      <c r="HT55" s="129"/>
      <c r="HU55" s="130"/>
      <c r="HV55" s="128">
        <f>データ!CX7</f>
        <v>88.9</v>
      </c>
      <c r="HW55" s="129"/>
      <c r="HX55" s="129"/>
      <c r="HY55" s="129"/>
      <c r="HZ55" s="129"/>
      <c r="IA55" s="129"/>
      <c r="IB55" s="129"/>
      <c r="IC55" s="129"/>
      <c r="ID55" s="129"/>
      <c r="IE55" s="129"/>
      <c r="IF55" s="129"/>
      <c r="IG55" s="129"/>
      <c r="IH55" s="129"/>
      <c r="II55" s="129"/>
      <c r="IJ55" s="130"/>
      <c r="IK55" s="128">
        <f>データ!CY7</f>
        <v>83.9</v>
      </c>
      <c r="IL55" s="129"/>
      <c r="IM55" s="129"/>
      <c r="IN55" s="129"/>
      <c r="IO55" s="129"/>
      <c r="IP55" s="129"/>
      <c r="IQ55" s="129"/>
      <c r="IR55" s="129"/>
      <c r="IS55" s="129"/>
      <c r="IT55" s="129"/>
      <c r="IU55" s="129"/>
      <c r="IV55" s="129"/>
      <c r="IW55" s="129"/>
      <c r="IX55" s="129"/>
      <c r="IY55" s="130"/>
      <c r="IZ55" s="128">
        <f>データ!CZ7</f>
        <v>82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13</v>
      </c>
      <c r="KG55" s="129"/>
      <c r="KH55" s="129"/>
      <c r="KI55" s="129"/>
      <c r="KJ55" s="129"/>
      <c r="KK55" s="129"/>
      <c r="KL55" s="129"/>
      <c r="KM55" s="129"/>
      <c r="KN55" s="129"/>
      <c r="KO55" s="129"/>
      <c r="KP55" s="129"/>
      <c r="KQ55" s="129"/>
      <c r="KR55" s="129"/>
      <c r="KS55" s="129"/>
      <c r="KT55" s="130"/>
      <c r="KU55" s="128">
        <f>データ!DH7</f>
        <v>12.2</v>
      </c>
      <c r="KV55" s="129"/>
      <c r="KW55" s="129"/>
      <c r="KX55" s="129"/>
      <c r="KY55" s="129"/>
      <c r="KZ55" s="129"/>
      <c r="LA55" s="129"/>
      <c r="LB55" s="129"/>
      <c r="LC55" s="129"/>
      <c r="LD55" s="129"/>
      <c r="LE55" s="129"/>
      <c r="LF55" s="129"/>
      <c r="LG55" s="129"/>
      <c r="LH55" s="129"/>
      <c r="LI55" s="130"/>
      <c r="LJ55" s="128">
        <f>データ!DI7</f>
        <v>11.7</v>
      </c>
      <c r="LK55" s="129"/>
      <c r="LL55" s="129"/>
      <c r="LM55" s="129"/>
      <c r="LN55" s="129"/>
      <c r="LO55" s="129"/>
      <c r="LP55" s="129"/>
      <c r="LQ55" s="129"/>
      <c r="LR55" s="129"/>
      <c r="LS55" s="129"/>
      <c r="LT55" s="129"/>
      <c r="LU55" s="129"/>
      <c r="LV55" s="129"/>
      <c r="LW55" s="129"/>
      <c r="LX55" s="130"/>
      <c r="LY55" s="128">
        <f>データ!DJ7</f>
        <v>10.6</v>
      </c>
      <c r="LZ55" s="129"/>
      <c r="MA55" s="129"/>
      <c r="MB55" s="129"/>
      <c r="MC55" s="129"/>
      <c r="MD55" s="129"/>
      <c r="ME55" s="129"/>
      <c r="MF55" s="129"/>
      <c r="MG55" s="129"/>
      <c r="MH55" s="129"/>
      <c r="MI55" s="129"/>
      <c r="MJ55" s="129"/>
      <c r="MK55" s="129"/>
      <c r="ML55" s="129"/>
      <c r="MM55" s="130"/>
      <c r="MN55" s="128">
        <f>データ!DK7</f>
        <v>9.9</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23061</v>
      </c>
      <c r="Q56" s="133"/>
      <c r="R56" s="133"/>
      <c r="S56" s="133"/>
      <c r="T56" s="133"/>
      <c r="U56" s="133"/>
      <c r="V56" s="133"/>
      <c r="W56" s="133"/>
      <c r="X56" s="133"/>
      <c r="Y56" s="133"/>
      <c r="Z56" s="133"/>
      <c r="AA56" s="133"/>
      <c r="AB56" s="133"/>
      <c r="AC56" s="133"/>
      <c r="AD56" s="134"/>
      <c r="AE56" s="132">
        <f>データ!CF7</f>
        <v>23475</v>
      </c>
      <c r="AF56" s="133"/>
      <c r="AG56" s="133"/>
      <c r="AH56" s="133"/>
      <c r="AI56" s="133"/>
      <c r="AJ56" s="133"/>
      <c r="AK56" s="133"/>
      <c r="AL56" s="133"/>
      <c r="AM56" s="133"/>
      <c r="AN56" s="133"/>
      <c r="AO56" s="133"/>
      <c r="AP56" s="133"/>
      <c r="AQ56" s="133"/>
      <c r="AR56" s="133"/>
      <c r="AS56" s="134"/>
      <c r="AT56" s="132">
        <f>データ!CG7</f>
        <v>23857</v>
      </c>
      <c r="AU56" s="133"/>
      <c r="AV56" s="133"/>
      <c r="AW56" s="133"/>
      <c r="AX56" s="133"/>
      <c r="AY56" s="133"/>
      <c r="AZ56" s="133"/>
      <c r="BA56" s="133"/>
      <c r="BB56" s="133"/>
      <c r="BC56" s="133"/>
      <c r="BD56" s="133"/>
      <c r="BE56" s="133"/>
      <c r="BF56" s="133"/>
      <c r="BG56" s="133"/>
      <c r="BH56" s="134"/>
      <c r="BI56" s="132">
        <f>データ!CH7</f>
        <v>24371</v>
      </c>
      <c r="BJ56" s="133"/>
      <c r="BK56" s="133"/>
      <c r="BL56" s="133"/>
      <c r="BM56" s="133"/>
      <c r="BN56" s="133"/>
      <c r="BO56" s="133"/>
      <c r="BP56" s="133"/>
      <c r="BQ56" s="133"/>
      <c r="BR56" s="133"/>
      <c r="BS56" s="133"/>
      <c r="BT56" s="133"/>
      <c r="BU56" s="133"/>
      <c r="BV56" s="133"/>
      <c r="BW56" s="134"/>
      <c r="BX56" s="132">
        <f>データ!CI7</f>
        <v>24882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8338</v>
      </c>
      <c r="DE56" s="133"/>
      <c r="DF56" s="133"/>
      <c r="DG56" s="133"/>
      <c r="DH56" s="133"/>
      <c r="DI56" s="133"/>
      <c r="DJ56" s="133"/>
      <c r="DK56" s="133"/>
      <c r="DL56" s="133"/>
      <c r="DM56" s="133"/>
      <c r="DN56" s="133"/>
      <c r="DO56" s="133"/>
      <c r="DP56" s="133"/>
      <c r="DQ56" s="133"/>
      <c r="DR56" s="134"/>
      <c r="DS56" s="132">
        <f>データ!CQ7</f>
        <v>8603</v>
      </c>
      <c r="DT56" s="133"/>
      <c r="DU56" s="133"/>
      <c r="DV56" s="133"/>
      <c r="DW56" s="133"/>
      <c r="DX56" s="133"/>
      <c r="DY56" s="133"/>
      <c r="DZ56" s="133"/>
      <c r="EA56" s="133"/>
      <c r="EB56" s="133"/>
      <c r="EC56" s="133"/>
      <c r="ED56" s="133"/>
      <c r="EE56" s="133"/>
      <c r="EF56" s="133"/>
      <c r="EG56" s="134"/>
      <c r="EH56" s="132">
        <f>データ!CR7</f>
        <v>8471</v>
      </c>
      <c r="EI56" s="133"/>
      <c r="EJ56" s="133"/>
      <c r="EK56" s="133"/>
      <c r="EL56" s="133"/>
      <c r="EM56" s="133"/>
      <c r="EN56" s="133"/>
      <c r="EO56" s="133"/>
      <c r="EP56" s="133"/>
      <c r="EQ56" s="133"/>
      <c r="ER56" s="133"/>
      <c r="ES56" s="133"/>
      <c r="ET56" s="133"/>
      <c r="EU56" s="133"/>
      <c r="EV56" s="134"/>
      <c r="EW56" s="132">
        <f>データ!CS7</f>
        <v>8736</v>
      </c>
      <c r="EX56" s="133"/>
      <c r="EY56" s="133"/>
      <c r="EZ56" s="133"/>
      <c r="FA56" s="133"/>
      <c r="FB56" s="133"/>
      <c r="FC56" s="133"/>
      <c r="FD56" s="133"/>
      <c r="FE56" s="133"/>
      <c r="FF56" s="133"/>
      <c r="FG56" s="133"/>
      <c r="FH56" s="133"/>
      <c r="FI56" s="133"/>
      <c r="FJ56" s="133"/>
      <c r="FK56" s="134"/>
      <c r="FL56" s="132">
        <f>データ!CT7</f>
        <v>8797</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45.4</v>
      </c>
      <c r="V79" s="142"/>
      <c r="W79" s="142"/>
      <c r="X79" s="142"/>
      <c r="Y79" s="142"/>
      <c r="Z79" s="142"/>
      <c r="AA79" s="142"/>
      <c r="AB79" s="142"/>
      <c r="AC79" s="142"/>
      <c r="AD79" s="142"/>
      <c r="AE79" s="142"/>
      <c r="AF79" s="142"/>
      <c r="AG79" s="142"/>
      <c r="AH79" s="142"/>
      <c r="AI79" s="142"/>
      <c r="AJ79" s="142"/>
      <c r="AK79" s="142"/>
      <c r="AL79" s="142"/>
      <c r="AM79" s="142"/>
      <c r="AN79" s="142">
        <f>データ!DS7</f>
        <v>47</v>
      </c>
      <c r="AO79" s="142"/>
      <c r="AP79" s="142"/>
      <c r="AQ79" s="142"/>
      <c r="AR79" s="142"/>
      <c r="AS79" s="142"/>
      <c r="AT79" s="142"/>
      <c r="AU79" s="142"/>
      <c r="AV79" s="142"/>
      <c r="AW79" s="142"/>
      <c r="AX79" s="142"/>
      <c r="AY79" s="142"/>
      <c r="AZ79" s="142"/>
      <c r="BA79" s="142"/>
      <c r="BB79" s="142"/>
      <c r="BC79" s="142"/>
      <c r="BD79" s="142"/>
      <c r="BE79" s="142"/>
      <c r="BF79" s="142"/>
      <c r="BG79" s="142">
        <f>データ!DT7</f>
        <v>48.4</v>
      </c>
      <c r="BH79" s="142"/>
      <c r="BI79" s="142"/>
      <c r="BJ79" s="142"/>
      <c r="BK79" s="142"/>
      <c r="BL79" s="142"/>
      <c r="BM79" s="142"/>
      <c r="BN79" s="142"/>
      <c r="BO79" s="142"/>
      <c r="BP79" s="142"/>
      <c r="BQ79" s="142"/>
      <c r="BR79" s="142"/>
      <c r="BS79" s="142"/>
      <c r="BT79" s="142"/>
      <c r="BU79" s="142"/>
      <c r="BV79" s="142"/>
      <c r="BW79" s="142"/>
      <c r="BX79" s="142"/>
      <c r="BY79" s="142"/>
      <c r="BZ79" s="142">
        <f>データ!DU7</f>
        <v>49.4</v>
      </c>
      <c r="CA79" s="142"/>
      <c r="CB79" s="142"/>
      <c r="CC79" s="142"/>
      <c r="CD79" s="142"/>
      <c r="CE79" s="142"/>
      <c r="CF79" s="142"/>
      <c r="CG79" s="142"/>
      <c r="CH79" s="142"/>
      <c r="CI79" s="142"/>
      <c r="CJ79" s="142"/>
      <c r="CK79" s="142"/>
      <c r="CL79" s="142"/>
      <c r="CM79" s="142"/>
      <c r="CN79" s="142"/>
      <c r="CO79" s="142"/>
      <c r="CP79" s="142"/>
      <c r="CQ79" s="142"/>
      <c r="CR79" s="142"/>
      <c r="CS79" s="142">
        <f>データ!DV7</f>
        <v>49.2</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82.4</v>
      </c>
      <c r="EP79" s="142"/>
      <c r="EQ79" s="142"/>
      <c r="ER79" s="142"/>
      <c r="ES79" s="142"/>
      <c r="ET79" s="142"/>
      <c r="EU79" s="142"/>
      <c r="EV79" s="142"/>
      <c r="EW79" s="142"/>
      <c r="EX79" s="142"/>
      <c r="EY79" s="142"/>
      <c r="EZ79" s="142"/>
      <c r="FA79" s="142"/>
      <c r="FB79" s="142"/>
      <c r="FC79" s="142"/>
      <c r="FD79" s="142"/>
      <c r="FE79" s="142"/>
      <c r="FF79" s="142"/>
      <c r="FG79" s="142"/>
      <c r="FH79" s="142">
        <f>データ!ED7</f>
        <v>81.599999999999994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81.099999999999994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79.3</v>
      </c>
      <c r="GU79" s="142"/>
      <c r="GV79" s="142"/>
      <c r="GW79" s="142"/>
      <c r="GX79" s="142"/>
      <c r="GY79" s="142"/>
      <c r="GZ79" s="142"/>
      <c r="HA79" s="142"/>
      <c r="HB79" s="142"/>
      <c r="HC79" s="142"/>
      <c r="HD79" s="142"/>
      <c r="HE79" s="142"/>
      <c r="HF79" s="142"/>
      <c r="HG79" s="142"/>
      <c r="HH79" s="142"/>
      <c r="HI79" s="142"/>
      <c r="HJ79" s="142"/>
      <c r="HK79" s="142"/>
      <c r="HL79" s="142"/>
      <c r="HM79" s="142">
        <f>データ!EG7</f>
        <v>81.8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35700441</v>
      </c>
      <c r="JK79" s="137"/>
      <c r="JL79" s="137"/>
      <c r="JM79" s="137"/>
      <c r="JN79" s="137"/>
      <c r="JO79" s="137"/>
      <c r="JP79" s="137"/>
      <c r="JQ79" s="137"/>
      <c r="JR79" s="137"/>
      <c r="JS79" s="137"/>
      <c r="JT79" s="137"/>
      <c r="JU79" s="137"/>
      <c r="JV79" s="137"/>
      <c r="JW79" s="137"/>
      <c r="JX79" s="137"/>
      <c r="JY79" s="137"/>
      <c r="JZ79" s="137"/>
      <c r="KA79" s="137"/>
      <c r="KB79" s="137"/>
      <c r="KC79" s="137">
        <f>データ!EO7</f>
        <v>35674602</v>
      </c>
      <c r="KD79" s="137"/>
      <c r="KE79" s="137"/>
      <c r="KF79" s="137"/>
      <c r="KG79" s="137"/>
      <c r="KH79" s="137"/>
      <c r="KI79" s="137"/>
      <c r="KJ79" s="137"/>
      <c r="KK79" s="137"/>
      <c r="KL79" s="137"/>
      <c r="KM79" s="137"/>
      <c r="KN79" s="137"/>
      <c r="KO79" s="137"/>
      <c r="KP79" s="137"/>
      <c r="KQ79" s="137"/>
      <c r="KR79" s="137"/>
      <c r="KS79" s="137"/>
      <c r="KT79" s="137"/>
      <c r="KU79" s="137"/>
      <c r="KV79" s="137">
        <f>データ!EP7</f>
        <v>35492925</v>
      </c>
      <c r="KW79" s="137"/>
      <c r="KX79" s="137"/>
      <c r="KY79" s="137"/>
      <c r="KZ79" s="137"/>
      <c r="LA79" s="137"/>
      <c r="LB79" s="137"/>
      <c r="LC79" s="137"/>
      <c r="LD79" s="137"/>
      <c r="LE79" s="137"/>
      <c r="LF79" s="137"/>
      <c r="LG79" s="137"/>
      <c r="LH79" s="137"/>
      <c r="LI79" s="137"/>
      <c r="LJ79" s="137"/>
      <c r="LK79" s="137"/>
      <c r="LL79" s="137"/>
      <c r="LM79" s="137"/>
      <c r="LN79" s="137"/>
      <c r="LO79" s="137">
        <f>データ!EQ7</f>
        <v>37363602</v>
      </c>
      <c r="LP79" s="137"/>
      <c r="LQ79" s="137"/>
      <c r="LR79" s="137"/>
      <c r="LS79" s="137"/>
      <c r="LT79" s="137"/>
      <c r="LU79" s="137"/>
      <c r="LV79" s="137"/>
      <c r="LW79" s="137"/>
      <c r="LX79" s="137"/>
      <c r="LY79" s="137"/>
      <c r="LZ79" s="137"/>
      <c r="MA79" s="137"/>
      <c r="MB79" s="137"/>
      <c r="MC79" s="137"/>
      <c r="MD79" s="137"/>
      <c r="ME79" s="137"/>
      <c r="MF79" s="137"/>
      <c r="MG79" s="137"/>
      <c r="MH79" s="137">
        <f>データ!ER7</f>
        <v>39312591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452041</v>
      </c>
      <c r="D6" s="63">
        <f t="shared" si="2"/>
        <v>46</v>
      </c>
      <c r="E6" s="63">
        <f t="shared" si="2"/>
        <v>6</v>
      </c>
      <c r="F6" s="63">
        <f t="shared" si="2"/>
        <v>0</v>
      </c>
      <c r="G6" s="63">
        <f t="shared" si="2"/>
        <v>1</v>
      </c>
      <c r="H6" s="145" t="str">
        <f>IF(H8&lt;&gt;I8,H8,"")&amp;IF(I8&lt;&gt;J8,I8,"")&amp;"　"&amp;J8</f>
        <v>宮崎県日南市　日南市立中部病院</v>
      </c>
      <c r="I6" s="146"/>
      <c r="J6" s="147"/>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訓</v>
      </c>
      <c r="T6" s="63" t="str">
        <f t="shared" si="3"/>
        <v>救</v>
      </c>
      <c r="U6" s="64">
        <f>U8</f>
        <v>54999</v>
      </c>
      <c r="V6" s="64">
        <f>V8</f>
        <v>7377</v>
      </c>
      <c r="W6" s="63" t="str">
        <f>W8</f>
        <v>第２種該当</v>
      </c>
      <c r="X6" s="63" t="str">
        <f t="shared" si="3"/>
        <v>１０：１</v>
      </c>
      <c r="Y6" s="64">
        <f t="shared" si="3"/>
        <v>88</v>
      </c>
      <c r="Z6" s="64" t="str">
        <f t="shared" si="3"/>
        <v>-</v>
      </c>
      <c r="AA6" s="64" t="str">
        <f t="shared" si="3"/>
        <v>-</v>
      </c>
      <c r="AB6" s="64" t="str">
        <f t="shared" si="3"/>
        <v>-</v>
      </c>
      <c r="AC6" s="64" t="str">
        <f t="shared" si="3"/>
        <v>-</v>
      </c>
      <c r="AD6" s="64">
        <f t="shared" si="3"/>
        <v>88</v>
      </c>
      <c r="AE6" s="64">
        <f t="shared" si="3"/>
        <v>88</v>
      </c>
      <c r="AF6" s="64" t="str">
        <f t="shared" si="3"/>
        <v>-</v>
      </c>
      <c r="AG6" s="64">
        <f t="shared" si="3"/>
        <v>88</v>
      </c>
      <c r="AH6" s="65">
        <f>IF(AH8="-",NA(),AH8)</f>
        <v>103.1</v>
      </c>
      <c r="AI6" s="65">
        <f t="shared" ref="AI6:AQ6" si="4">IF(AI8="-",NA(),AI8)</f>
        <v>94.6</v>
      </c>
      <c r="AJ6" s="65">
        <f t="shared" si="4"/>
        <v>103</v>
      </c>
      <c r="AK6" s="65">
        <f t="shared" si="4"/>
        <v>102.6</v>
      </c>
      <c r="AL6" s="65">
        <f t="shared" si="4"/>
        <v>100.2</v>
      </c>
      <c r="AM6" s="65">
        <f t="shared" si="4"/>
        <v>98.1</v>
      </c>
      <c r="AN6" s="65">
        <f t="shared" si="4"/>
        <v>97.7</v>
      </c>
      <c r="AO6" s="65">
        <f t="shared" si="4"/>
        <v>98.5</v>
      </c>
      <c r="AP6" s="65">
        <f t="shared" si="4"/>
        <v>98</v>
      </c>
      <c r="AQ6" s="65">
        <f t="shared" si="4"/>
        <v>98.4</v>
      </c>
      <c r="AR6" s="65" t="str">
        <f>IF(AR8="-","【-】","【"&amp;SUBSTITUTE(TEXT(AR8,"#,##0.0"),"-","△")&amp;"】")</f>
        <v>【98.4】</v>
      </c>
      <c r="AS6" s="65">
        <f>IF(AS8="-",NA(),AS8)</f>
        <v>78.3</v>
      </c>
      <c r="AT6" s="65">
        <f t="shared" ref="AT6:BB6" si="5">IF(AT8="-",NA(),AT8)</f>
        <v>73.599999999999994</v>
      </c>
      <c r="AU6" s="65">
        <f t="shared" si="5"/>
        <v>77.3</v>
      </c>
      <c r="AV6" s="65">
        <f t="shared" si="5"/>
        <v>81.599999999999994</v>
      </c>
      <c r="AW6" s="65">
        <f t="shared" si="5"/>
        <v>83.1</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138.69999999999999</v>
      </c>
      <c r="BE6" s="65">
        <f t="shared" ref="BE6:BM6" si="6">IF(BE8="-",NA(),BE8)</f>
        <v>140.19999999999999</v>
      </c>
      <c r="BF6" s="65">
        <f t="shared" si="6"/>
        <v>16.8</v>
      </c>
      <c r="BG6" s="65">
        <f t="shared" si="6"/>
        <v>12.5</v>
      </c>
      <c r="BH6" s="65">
        <f t="shared" si="6"/>
        <v>11.6</v>
      </c>
      <c r="BI6" s="65">
        <f t="shared" si="6"/>
        <v>99.5</v>
      </c>
      <c r="BJ6" s="65">
        <f t="shared" si="6"/>
        <v>91.2</v>
      </c>
      <c r="BK6" s="65">
        <f t="shared" si="6"/>
        <v>94.9</v>
      </c>
      <c r="BL6" s="65">
        <f t="shared" si="6"/>
        <v>101.2</v>
      </c>
      <c r="BM6" s="65">
        <f t="shared" si="6"/>
        <v>107.2</v>
      </c>
      <c r="BN6" s="65" t="str">
        <f>IF(BN8="-","【-】","【"&amp;SUBSTITUTE(TEXT(BN8,"#,##0.0"),"-","△")&amp;"】")</f>
        <v>【63.6】</v>
      </c>
      <c r="BO6" s="65">
        <f>IF(BO8="-",NA(),BO8)</f>
        <v>61.8</v>
      </c>
      <c r="BP6" s="65">
        <f t="shared" ref="BP6:BX6" si="7">IF(BP8="-",NA(),BP8)</f>
        <v>57.7</v>
      </c>
      <c r="BQ6" s="65">
        <f t="shared" si="7"/>
        <v>62.5</v>
      </c>
      <c r="BR6" s="65">
        <f t="shared" si="7"/>
        <v>68.400000000000006</v>
      </c>
      <c r="BS6" s="65">
        <f t="shared" si="7"/>
        <v>68.8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23142</v>
      </c>
      <c r="CA6" s="66">
        <f t="shared" ref="CA6:CI6" si="8">IF(CA8="-",NA(),CA8)</f>
        <v>25823</v>
      </c>
      <c r="CB6" s="66">
        <f t="shared" si="8"/>
        <v>26998</v>
      </c>
      <c r="CC6" s="66">
        <f t="shared" si="8"/>
        <v>28564</v>
      </c>
      <c r="CD6" s="66">
        <f t="shared" si="8"/>
        <v>30081</v>
      </c>
      <c r="CE6" s="66">
        <f t="shared" si="8"/>
        <v>23061</v>
      </c>
      <c r="CF6" s="66">
        <f t="shared" si="8"/>
        <v>23475</v>
      </c>
      <c r="CG6" s="66">
        <f t="shared" si="8"/>
        <v>23857</v>
      </c>
      <c r="CH6" s="66">
        <f t="shared" si="8"/>
        <v>24371</v>
      </c>
      <c r="CI6" s="66">
        <f t="shared" si="8"/>
        <v>24882</v>
      </c>
      <c r="CJ6" s="65" t="str">
        <f>IF(CJ8="-","【-】","【"&amp;SUBSTITUTE(TEXT(CJ8,"#,##0"),"-","△")&amp;"】")</f>
        <v>【49,667】</v>
      </c>
      <c r="CK6" s="66">
        <f>IF(CK8="-",NA(),CK8)</f>
        <v>5617</v>
      </c>
      <c r="CL6" s="66">
        <f t="shared" ref="CL6:CT6" si="9">IF(CL8="-",NA(),CL8)</f>
        <v>5824</v>
      </c>
      <c r="CM6" s="66">
        <f t="shared" si="9"/>
        <v>5987</v>
      </c>
      <c r="CN6" s="66">
        <f t="shared" si="9"/>
        <v>6078</v>
      </c>
      <c r="CO6" s="66">
        <f t="shared" si="9"/>
        <v>6340</v>
      </c>
      <c r="CP6" s="66">
        <f t="shared" si="9"/>
        <v>8338</v>
      </c>
      <c r="CQ6" s="66">
        <f t="shared" si="9"/>
        <v>8603</v>
      </c>
      <c r="CR6" s="66">
        <f t="shared" si="9"/>
        <v>8471</v>
      </c>
      <c r="CS6" s="66">
        <f t="shared" si="9"/>
        <v>8736</v>
      </c>
      <c r="CT6" s="66">
        <f t="shared" si="9"/>
        <v>8797</v>
      </c>
      <c r="CU6" s="65" t="str">
        <f>IF(CU8="-","【-】","【"&amp;SUBSTITUTE(TEXT(CU8,"#,##0"),"-","△")&amp;"】")</f>
        <v>【13,758】</v>
      </c>
      <c r="CV6" s="65">
        <f>IF(CV8="-",NA(),CV8)</f>
        <v>82.2</v>
      </c>
      <c r="CW6" s="65">
        <f t="shared" ref="CW6:DE6" si="10">IF(CW8="-",NA(),CW8)</f>
        <v>93.3</v>
      </c>
      <c r="CX6" s="65">
        <f t="shared" si="10"/>
        <v>88.9</v>
      </c>
      <c r="CY6" s="65">
        <f t="shared" si="10"/>
        <v>83.9</v>
      </c>
      <c r="CZ6" s="65">
        <f t="shared" si="10"/>
        <v>82</v>
      </c>
      <c r="DA6" s="65">
        <f t="shared" si="10"/>
        <v>64.7</v>
      </c>
      <c r="DB6" s="65">
        <f t="shared" si="10"/>
        <v>65</v>
      </c>
      <c r="DC6" s="65">
        <f t="shared" si="10"/>
        <v>67.5</v>
      </c>
      <c r="DD6" s="65">
        <f t="shared" si="10"/>
        <v>67.5</v>
      </c>
      <c r="DE6" s="65">
        <f t="shared" si="10"/>
        <v>69.5</v>
      </c>
      <c r="DF6" s="65" t="str">
        <f>IF(DF8="-","【-】","【"&amp;SUBSTITUTE(TEXT(DF8,"#,##0.0"),"-","△")&amp;"】")</f>
        <v>【55.2】</v>
      </c>
      <c r="DG6" s="65">
        <f>IF(DG8="-",NA(),DG8)</f>
        <v>13</v>
      </c>
      <c r="DH6" s="65">
        <f t="shared" ref="DH6:DP6" si="11">IF(DH8="-",NA(),DH8)</f>
        <v>12.2</v>
      </c>
      <c r="DI6" s="65">
        <f t="shared" si="11"/>
        <v>11.7</v>
      </c>
      <c r="DJ6" s="65">
        <f t="shared" si="11"/>
        <v>10.6</v>
      </c>
      <c r="DK6" s="65">
        <f t="shared" si="11"/>
        <v>9.9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45.4</v>
      </c>
      <c r="DS6" s="65">
        <f t="shared" ref="DS6:EA6" si="12">IF(DS8="-",NA(),DS8)</f>
        <v>47</v>
      </c>
      <c r="DT6" s="65">
        <f t="shared" si="12"/>
        <v>48.4</v>
      </c>
      <c r="DU6" s="65">
        <f t="shared" si="12"/>
        <v>49.4</v>
      </c>
      <c r="DV6" s="65">
        <f t="shared" si="12"/>
        <v>49.2</v>
      </c>
      <c r="DW6" s="65">
        <f t="shared" si="12"/>
        <v>43</v>
      </c>
      <c r="DX6" s="65">
        <f t="shared" si="12"/>
        <v>43.9</v>
      </c>
      <c r="DY6" s="65">
        <f t="shared" si="12"/>
        <v>52.4</v>
      </c>
      <c r="DZ6" s="65">
        <f t="shared" si="12"/>
        <v>52.6</v>
      </c>
      <c r="EA6" s="65">
        <f t="shared" si="12"/>
        <v>54.2</v>
      </c>
      <c r="EB6" s="65" t="str">
        <f>IF(EB8="-","【-】","【"&amp;SUBSTITUTE(TEXT(EB8,"#,##0.0"),"-","△")&amp;"】")</f>
        <v>【50.7】</v>
      </c>
      <c r="EC6" s="65">
        <f>IF(EC8="-",NA(),EC8)</f>
        <v>82.4</v>
      </c>
      <c r="ED6" s="65">
        <f t="shared" ref="ED6:EL6" si="13">IF(ED8="-",NA(),ED8)</f>
        <v>81.599999999999994</v>
      </c>
      <c r="EE6" s="65">
        <f t="shared" si="13"/>
        <v>81.099999999999994</v>
      </c>
      <c r="EF6" s="65">
        <f t="shared" si="13"/>
        <v>79.3</v>
      </c>
      <c r="EG6" s="65">
        <f t="shared" si="13"/>
        <v>81.8</v>
      </c>
      <c r="EH6" s="65">
        <f t="shared" si="13"/>
        <v>60.6</v>
      </c>
      <c r="EI6" s="65">
        <f t="shared" si="13"/>
        <v>59.1</v>
      </c>
      <c r="EJ6" s="65">
        <f t="shared" si="13"/>
        <v>68.900000000000006</v>
      </c>
      <c r="EK6" s="65">
        <f t="shared" si="13"/>
        <v>68</v>
      </c>
      <c r="EL6" s="65">
        <f t="shared" si="13"/>
        <v>70</v>
      </c>
      <c r="EM6" s="65" t="str">
        <f>IF(EM8="-","【-】","【"&amp;SUBSTITUTE(TEXT(EM8,"#,##0.0"),"-","△")&amp;"】")</f>
        <v>【65.7】</v>
      </c>
      <c r="EN6" s="66">
        <f>IF(EN8="-",NA(),EN8)</f>
        <v>35700441</v>
      </c>
      <c r="EO6" s="66">
        <f t="shared" ref="EO6:EW6" si="14">IF(EO8="-",NA(),EO8)</f>
        <v>35674602</v>
      </c>
      <c r="EP6" s="66">
        <f t="shared" si="14"/>
        <v>35492925</v>
      </c>
      <c r="EQ6" s="66">
        <f t="shared" si="14"/>
        <v>37363602</v>
      </c>
      <c r="ER6" s="66">
        <f t="shared" si="14"/>
        <v>39312591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452041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訓</v>
      </c>
      <c r="T7" s="63" t="str">
        <f t="shared" si="15"/>
        <v>救</v>
      </c>
      <c r="U7" s="64">
        <f>U8</f>
        <v>54999</v>
      </c>
      <c r="V7" s="64">
        <f>V8</f>
        <v>7377</v>
      </c>
      <c r="W7" s="63" t="str">
        <f>W8</f>
        <v>第２種該当</v>
      </c>
      <c r="X7" s="63" t="str">
        <f t="shared" si="15"/>
        <v>１０：１</v>
      </c>
      <c r="Y7" s="64">
        <f t="shared" si="15"/>
        <v>88</v>
      </c>
      <c r="Z7" s="64" t="str">
        <f t="shared" si="15"/>
        <v>-</v>
      </c>
      <c r="AA7" s="64" t="str">
        <f t="shared" si="15"/>
        <v>-</v>
      </c>
      <c r="AB7" s="64" t="str">
        <f t="shared" si="15"/>
        <v>-</v>
      </c>
      <c r="AC7" s="64" t="str">
        <f t="shared" si="15"/>
        <v>-</v>
      </c>
      <c r="AD7" s="64">
        <f t="shared" si="15"/>
        <v>88</v>
      </c>
      <c r="AE7" s="64">
        <f t="shared" si="15"/>
        <v>88</v>
      </c>
      <c r="AF7" s="64" t="str">
        <f t="shared" si="15"/>
        <v>-</v>
      </c>
      <c r="AG7" s="64">
        <f t="shared" si="15"/>
        <v>88</v>
      </c>
      <c r="AH7" s="65">
        <f>AH8</f>
        <v>103.1</v>
      </c>
      <c r="AI7" s="65">
        <f t="shared" ref="AI7:AQ7" si="16">AI8</f>
        <v>94.6</v>
      </c>
      <c r="AJ7" s="65">
        <f t="shared" si="16"/>
        <v>103</v>
      </c>
      <c r="AK7" s="65">
        <f t="shared" si="16"/>
        <v>102.6</v>
      </c>
      <c r="AL7" s="65">
        <f t="shared" si="16"/>
        <v>100.2</v>
      </c>
      <c r="AM7" s="65">
        <f t="shared" si="16"/>
        <v>98.1</v>
      </c>
      <c r="AN7" s="65">
        <f t="shared" si="16"/>
        <v>97.7</v>
      </c>
      <c r="AO7" s="65">
        <f t="shared" si="16"/>
        <v>98.5</v>
      </c>
      <c r="AP7" s="65">
        <f t="shared" si="16"/>
        <v>98</v>
      </c>
      <c r="AQ7" s="65">
        <f t="shared" si="16"/>
        <v>98.4</v>
      </c>
      <c r="AR7" s="65"/>
      <c r="AS7" s="65">
        <f>AS8</f>
        <v>78.3</v>
      </c>
      <c r="AT7" s="65">
        <f t="shared" ref="AT7:BB7" si="17">AT8</f>
        <v>73.599999999999994</v>
      </c>
      <c r="AU7" s="65">
        <f t="shared" si="17"/>
        <v>77.3</v>
      </c>
      <c r="AV7" s="65">
        <f t="shared" si="17"/>
        <v>81.599999999999994</v>
      </c>
      <c r="AW7" s="65">
        <f t="shared" si="17"/>
        <v>83.1</v>
      </c>
      <c r="AX7" s="65">
        <f t="shared" si="17"/>
        <v>83.2</v>
      </c>
      <c r="AY7" s="65">
        <f t="shared" si="17"/>
        <v>82.5</v>
      </c>
      <c r="AZ7" s="65">
        <f t="shared" si="17"/>
        <v>79.7</v>
      </c>
      <c r="BA7" s="65">
        <f t="shared" si="17"/>
        <v>79.599999999999994</v>
      </c>
      <c r="BB7" s="65">
        <f t="shared" si="17"/>
        <v>77.900000000000006</v>
      </c>
      <c r="BC7" s="65"/>
      <c r="BD7" s="65">
        <f>BD8</f>
        <v>138.69999999999999</v>
      </c>
      <c r="BE7" s="65">
        <f t="shared" ref="BE7:BM7" si="18">BE8</f>
        <v>140.19999999999999</v>
      </c>
      <c r="BF7" s="65">
        <f t="shared" si="18"/>
        <v>16.8</v>
      </c>
      <c r="BG7" s="65">
        <f t="shared" si="18"/>
        <v>12.5</v>
      </c>
      <c r="BH7" s="65">
        <f t="shared" si="18"/>
        <v>11.6</v>
      </c>
      <c r="BI7" s="65">
        <f t="shared" si="18"/>
        <v>99.5</v>
      </c>
      <c r="BJ7" s="65">
        <f t="shared" si="18"/>
        <v>91.2</v>
      </c>
      <c r="BK7" s="65">
        <f t="shared" si="18"/>
        <v>94.9</v>
      </c>
      <c r="BL7" s="65">
        <f t="shared" si="18"/>
        <v>101.2</v>
      </c>
      <c r="BM7" s="65">
        <f t="shared" si="18"/>
        <v>107.2</v>
      </c>
      <c r="BN7" s="65"/>
      <c r="BO7" s="65">
        <f>BO8</f>
        <v>61.8</v>
      </c>
      <c r="BP7" s="65">
        <f t="shared" ref="BP7:BX7" si="19">BP8</f>
        <v>57.7</v>
      </c>
      <c r="BQ7" s="65">
        <f t="shared" si="19"/>
        <v>62.5</v>
      </c>
      <c r="BR7" s="65">
        <f t="shared" si="19"/>
        <v>68.400000000000006</v>
      </c>
      <c r="BS7" s="65">
        <f t="shared" si="19"/>
        <v>68.8</v>
      </c>
      <c r="BT7" s="65">
        <f t="shared" si="19"/>
        <v>69.2</v>
      </c>
      <c r="BU7" s="65">
        <f t="shared" si="19"/>
        <v>68.599999999999994</v>
      </c>
      <c r="BV7" s="65">
        <f t="shared" si="19"/>
        <v>67.400000000000006</v>
      </c>
      <c r="BW7" s="65">
        <f t="shared" si="19"/>
        <v>66.599999999999994</v>
      </c>
      <c r="BX7" s="65">
        <f t="shared" si="19"/>
        <v>66.8</v>
      </c>
      <c r="BY7" s="65"/>
      <c r="BZ7" s="66">
        <f>BZ8</f>
        <v>23142</v>
      </c>
      <c r="CA7" s="66">
        <f t="shared" ref="CA7:CI7" si="20">CA8</f>
        <v>25823</v>
      </c>
      <c r="CB7" s="66">
        <f t="shared" si="20"/>
        <v>26998</v>
      </c>
      <c r="CC7" s="66">
        <f t="shared" si="20"/>
        <v>28564</v>
      </c>
      <c r="CD7" s="66">
        <f t="shared" si="20"/>
        <v>30081</v>
      </c>
      <c r="CE7" s="66">
        <f t="shared" si="20"/>
        <v>23061</v>
      </c>
      <c r="CF7" s="66">
        <f t="shared" si="20"/>
        <v>23475</v>
      </c>
      <c r="CG7" s="66">
        <f t="shared" si="20"/>
        <v>23857</v>
      </c>
      <c r="CH7" s="66">
        <f t="shared" si="20"/>
        <v>24371</v>
      </c>
      <c r="CI7" s="66">
        <f t="shared" si="20"/>
        <v>24882</v>
      </c>
      <c r="CJ7" s="65"/>
      <c r="CK7" s="66">
        <f>CK8</f>
        <v>5617</v>
      </c>
      <c r="CL7" s="66">
        <f t="shared" ref="CL7:CT7" si="21">CL8</f>
        <v>5824</v>
      </c>
      <c r="CM7" s="66">
        <f t="shared" si="21"/>
        <v>5987</v>
      </c>
      <c r="CN7" s="66">
        <f t="shared" si="21"/>
        <v>6078</v>
      </c>
      <c r="CO7" s="66">
        <f t="shared" si="21"/>
        <v>6340</v>
      </c>
      <c r="CP7" s="66">
        <f t="shared" si="21"/>
        <v>8338</v>
      </c>
      <c r="CQ7" s="66">
        <f t="shared" si="21"/>
        <v>8603</v>
      </c>
      <c r="CR7" s="66">
        <f t="shared" si="21"/>
        <v>8471</v>
      </c>
      <c r="CS7" s="66">
        <f t="shared" si="21"/>
        <v>8736</v>
      </c>
      <c r="CT7" s="66">
        <f t="shared" si="21"/>
        <v>8797</v>
      </c>
      <c r="CU7" s="65"/>
      <c r="CV7" s="65">
        <f>CV8</f>
        <v>82.2</v>
      </c>
      <c r="CW7" s="65">
        <f t="shared" ref="CW7:DE7" si="22">CW8</f>
        <v>93.3</v>
      </c>
      <c r="CX7" s="65">
        <f t="shared" si="22"/>
        <v>88.9</v>
      </c>
      <c r="CY7" s="65">
        <f t="shared" si="22"/>
        <v>83.9</v>
      </c>
      <c r="CZ7" s="65">
        <f t="shared" si="22"/>
        <v>82</v>
      </c>
      <c r="DA7" s="65">
        <f t="shared" si="22"/>
        <v>64.7</v>
      </c>
      <c r="DB7" s="65">
        <f t="shared" si="22"/>
        <v>65</v>
      </c>
      <c r="DC7" s="65">
        <f t="shared" si="22"/>
        <v>67.5</v>
      </c>
      <c r="DD7" s="65">
        <f t="shared" si="22"/>
        <v>67.5</v>
      </c>
      <c r="DE7" s="65">
        <f t="shared" si="22"/>
        <v>69.5</v>
      </c>
      <c r="DF7" s="65"/>
      <c r="DG7" s="65">
        <f>DG8</f>
        <v>13</v>
      </c>
      <c r="DH7" s="65">
        <f t="shared" ref="DH7:DP7" si="23">DH8</f>
        <v>12.2</v>
      </c>
      <c r="DI7" s="65">
        <f t="shared" si="23"/>
        <v>11.7</v>
      </c>
      <c r="DJ7" s="65">
        <f t="shared" si="23"/>
        <v>10.6</v>
      </c>
      <c r="DK7" s="65">
        <f t="shared" si="23"/>
        <v>9.9</v>
      </c>
      <c r="DL7" s="65">
        <f t="shared" si="23"/>
        <v>19.600000000000001</v>
      </c>
      <c r="DM7" s="65">
        <f t="shared" si="23"/>
        <v>19</v>
      </c>
      <c r="DN7" s="65">
        <f t="shared" si="23"/>
        <v>17.899999999999999</v>
      </c>
      <c r="DO7" s="65">
        <f t="shared" si="23"/>
        <v>17.899999999999999</v>
      </c>
      <c r="DP7" s="65">
        <f t="shared" si="23"/>
        <v>17.399999999999999</v>
      </c>
      <c r="DQ7" s="65"/>
      <c r="DR7" s="65">
        <f>DR8</f>
        <v>45.4</v>
      </c>
      <c r="DS7" s="65">
        <f t="shared" ref="DS7:EA7" si="24">DS8</f>
        <v>47</v>
      </c>
      <c r="DT7" s="65">
        <f t="shared" si="24"/>
        <v>48.4</v>
      </c>
      <c r="DU7" s="65">
        <f t="shared" si="24"/>
        <v>49.4</v>
      </c>
      <c r="DV7" s="65">
        <f t="shared" si="24"/>
        <v>49.2</v>
      </c>
      <c r="DW7" s="65">
        <f t="shared" si="24"/>
        <v>43</v>
      </c>
      <c r="DX7" s="65">
        <f t="shared" si="24"/>
        <v>43.9</v>
      </c>
      <c r="DY7" s="65">
        <f t="shared" si="24"/>
        <v>52.4</v>
      </c>
      <c r="DZ7" s="65">
        <f t="shared" si="24"/>
        <v>52.6</v>
      </c>
      <c r="EA7" s="65">
        <f t="shared" si="24"/>
        <v>54.2</v>
      </c>
      <c r="EB7" s="65"/>
      <c r="EC7" s="65">
        <f>EC8</f>
        <v>82.4</v>
      </c>
      <c r="ED7" s="65">
        <f t="shared" ref="ED7:EL7" si="25">ED8</f>
        <v>81.599999999999994</v>
      </c>
      <c r="EE7" s="65">
        <f t="shared" si="25"/>
        <v>81.099999999999994</v>
      </c>
      <c r="EF7" s="65">
        <f t="shared" si="25"/>
        <v>79.3</v>
      </c>
      <c r="EG7" s="65">
        <f t="shared" si="25"/>
        <v>81.8</v>
      </c>
      <c r="EH7" s="65">
        <f t="shared" si="25"/>
        <v>60.6</v>
      </c>
      <c r="EI7" s="65">
        <f t="shared" si="25"/>
        <v>59.1</v>
      </c>
      <c r="EJ7" s="65">
        <f t="shared" si="25"/>
        <v>68.900000000000006</v>
      </c>
      <c r="EK7" s="65">
        <f t="shared" si="25"/>
        <v>68</v>
      </c>
      <c r="EL7" s="65">
        <f t="shared" si="25"/>
        <v>70</v>
      </c>
      <c r="EM7" s="65"/>
      <c r="EN7" s="66">
        <f>EN8</f>
        <v>35700441</v>
      </c>
      <c r="EO7" s="66">
        <f t="shared" ref="EO7:EW7" si="26">EO8</f>
        <v>35674602</v>
      </c>
      <c r="EP7" s="66">
        <f t="shared" si="26"/>
        <v>35492925</v>
      </c>
      <c r="EQ7" s="66">
        <f t="shared" si="26"/>
        <v>37363602</v>
      </c>
      <c r="ER7" s="66">
        <f t="shared" si="26"/>
        <v>39312591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452041</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54999</v>
      </c>
      <c r="V8" s="69">
        <v>7377</v>
      </c>
      <c r="W8" s="68" t="s">
        <v>134</v>
      </c>
      <c r="X8" s="70" t="s">
        <v>135</v>
      </c>
      <c r="Y8" s="69">
        <v>88</v>
      </c>
      <c r="Z8" s="69" t="s">
        <v>131</v>
      </c>
      <c r="AA8" s="69" t="s">
        <v>131</v>
      </c>
      <c r="AB8" s="69" t="s">
        <v>131</v>
      </c>
      <c r="AC8" s="69" t="s">
        <v>131</v>
      </c>
      <c r="AD8" s="69">
        <v>88</v>
      </c>
      <c r="AE8" s="69">
        <v>88</v>
      </c>
      <c r="AF8" s="69" t="s">
        <v>131</v>
      </c>
      <c r="AG8" s="69">
        <v>88</v>
      </c>
      <c r="AH8" s="71">
        <v>103.1</v>
      </c>
      <c r="AI8" s="71">
        <v>94.6</v>
      </c>
      <c r="AJ8" s="71">
        <v>103</v>
      </c>
      <c r="AK8" s="71">
        <v>102.6</v>
      </c>
      <c r="AL8" s="71">
        <v>100.2</v>
      </c>
      <c r="AM8" s="71">
        <v>98.1</v>
      </c>
      <c r="AN8" s="71">
        <v>97.7</v>
      </c>
      <c r="AO8" s="71">
        <v>98.5</v>
      </c>
      <c r="AP8" s="71">
        <v>98</v>
      </c>
      <c r="AQ8" s="71">
        <v>98.4</v>
      </c>
      <c r="AR8" s="71">
        <v>98.4</v>
      </c>
      <c r="AS8" s="71">
        <v>78.3</v>
      </c>
      <c r="AT8" s="71">
        <v>73.599999999999994</v>
      </c>
      <c r="AU8" s="71">
        <v>77.3</v>
      </c>
      <c r="AV8" s="71">
        <v>81.599999999999994</v>
      </c>
      <c r="AW8" s="71">
        <v>83.1</v>
      </c>
      <c r="AX8" s="71">
        <v>83.2</v>
      </c>
      <c r="AY8" s="71">
        <v>82.5</v>
      </c>
      <c r="AZ8" s="71">
        <v>79.7</v>
      </c>
      <c r="BA8" s="71">
        <v>79.599999999999994</v>
      </c>
      <c r="BB8" s="71">
        <v>77.900000000000006</v>
      </c>
      <c r="BC8" s="71">
        <v>89.5</v>
      </c>
      <c r="BD8" s="72">
        <v>138.69999999999999</v>
      </c>
      <c r="BE8" s="72">
        <v>140.19999999999999</v>
      </c>
      <c r="BF8" s="72">
        <v>16.8</v>
      </c>
      <c r="BG8" s="72">
        <v>12.5</v>
      </c>
      <c r="BH8" s="72">
        <v>11.6</v>
      </c>
      <c r="BI8" s="72">
        <v>99.5</v>
      </c>
      <c r="BJ8" s="72">
        <v>91.2</v>
      </c>
      <c r="BK8" s="72">
        <v>94.9</v>
      </c>
      <c r="BL8" s="72">
        <v>101.2</v>
      </c>
      <c r="BM8" s="72">
        <v>107.2</v>
      </c>
      <c r="BN8" s="72">
        <v>63.6</v>
      </c>
      <c r="BO8" s="71">
        <v>61.8</v>
      </c>
      <c r="BP8" s="71">
        <v>57.7</v>
      </c>
      <c r="BQ8" s="71">
        <v>62.5</v>
      </c>
      <c r="BR8" s="71">
        <v>68.400000000000006</v>
      </c>
      <c r="BS8" s="71">
        <v>68.8</v>
      </c>
      <c r="BT8" s="71">
        <v>69.2</v>
      </c>
      <c r="BU8" s="71">
        <v>68.599999999999994</v>
      </c>
      <c r="BV8" s="71">
        <v>67.400000000000006</v>
      </c>
      <c r="BW8" s="71">
        <v>66.599999999999994</v>
      </c>
      <c r="BX8" s="71">
        <v>66.8</v>
      </c>
      <c r="BY8" s="71">
        <v>74.2</v>
      </c>
      <c r="BZ8" s="72">
        <v>23142</v>
      </c>
      <c r="CA8" s="72">
        <v>25823</v>
      </c>
      <c r="CB8" s="72">
        <v>26998</v>
      </c>
      <c r="CC8" s="72">
        <v>28564</v>
      </c>
      <c r="CD8" s="72">
        <v>30081</v>
      </c>
      <c r="CE8" s="72">
        <v>23061</v>
      </c>
      <c r="CF8" s="72">
        <v>23475</v>
      </c>
      <c r="CG8" s="72">
        <v>23857</v>
      </c>
      <c r="CH8" s="72">
        <v>24371</v>
      </c>
      <c r="CI8" s="72">
        <v>24882</v>
      </c>
      <c r="CJ8" s="71">
        <v>49667</v>
      </c>
      <c r="CK8" s="72">
        <v>5617</v>
      </c>
      <c r="CL8" s="72">
        <v>5824</v>
      </c>
      <c r="CM8" s="72">
        <v>5987</v>
      </c>
      <c r="CN8" s="72">
        <v>6078</v>
      </c>
      <c r="CO8" s="72">
        <v>6340</v>
      </c>
      <c r="CP8" s="72">
        <v>8338</v>
      </c>
      <c r="CQ8" s="72">
        <v>8603</v>
      </c>
      <c r="CR8" s="72">
        <v>8471</v>
      </c>
      <c r="CS8" s="72">
        <v>8736</v>
      </c>
      <c r="CT8" s="72">
        <v>8797</v>
      </c>
      <c r="CU8" s="71">
        <v>13758</v>
      </c>
      <c r="CV8" s="72">
        <v>82.2</v>
      </c>
      <c r="CW8" s="72">
        <v>93.3</v>
      </c>
      <c r="CX8" s="72">
        <v>88.9</v>
      </c>
      <c r="CY8" s="72">
        <v>83.9</v>
      </c>
      <c r="CZ8" s="72">
        <v>82</v>
      </c>
      <c r="DA8" s="72">
        <v>64.7</v>
      </c>
      <c r="DB8" s="72">
        <v>65</v>
      </c>
      <c r="DC8" s="72">
        <v>67.5</v>
      </c>
      <c r="DD8" s="72">
        <v>67.5</v>
      </c>
      <c r="DE8" s="72">
        <v>69.5</v>
      </c>
      <c r="DF8" s="72">
        <v>55.2</v>
      </c>
      <c r="DG8" s="72">
        <v>13</v>
      </c>
      <c r="DH8" s="72">
        <v>12.2</v>
      </c>
      <c r="DI8" s="72">
        <v>11.7</v>
      </c>
      <c r="DJ8" s="72">
        <v>10.6</v>
      </c>
      <c r="DK8" s="72">
        <v>9.9</v>
      </c>
      <c r="DL8" s="72">
        <v>19.600000000000001</v>
      </c>
      <c r="DM8" s="72">
        <v>19</v>
      </c>
      <c r="DN8" s="72">
        <v>17.899999999999999</v>
      </c>
      <c r="DO8" s="72">
        <v>17.899999999999999</v>
      </c>
      <c r="DP8" s="72">
        <v>17.399999999999999</v>
      </c>
      <c r="DQ8" s="72">
        <v>24.1</v>
      </c>
      <c r="DR8" s="71">
        <v>45.4</v>
      </c>
      <c r="DS8" s="71">
        <v>47</v>
      </c>
      <c r="DT8" s="71">
        <v>48.4</v>
      </c>
      <c r="DU8" s="71">
        <v>49.4</v>
      </c>
      <c r="DV8" s="71">
        <v>49.2</v>
      </c>
      <c r="DW8" s="71">
        <v>43</v>
      </c>
      <c r="DX8" s="71">
        <v>43.9</v>
      </c>
      <c r="DY8" s="71">
        <v>52.4</v>
      </c>
      <c r="DZ8" s="71">
        <v>52.6</v>
      </c>
      <c r="EA8" s="71">
        <v>54.2</v>
      </c>
      <c r="EB8" s="71">
        <v>50.7</v>
      </c>
      <c r="EC8" s="71">
        <v>82.4</v>
      </c>
      <c r="ED8" s="71">
        <v>81.599999999999994</v>
      </c>
      <c r="EE8" s="71">
        <v>81.099999999999994</v>
      </c>
      <c r="EF8" s="71">
        <v>79.3</v>
      </c>
      <c r="EG8" s="71">
        <v>81.8</v>
      </c>
      <c r="EH8" s="71">
        <v>60.6</v>
      </c>
      <c r="EI8" s="71">
        <v>59.1</v>
      </c>
      <c r="EJ8" s="71">
        <v>68.900000000000006</v>
      </c>
      <c r="EK8" s="71">
        <v>68</v>
      </c>
      <c r="EL8" s="71">
        <v>70</v>
      </c>
      <c r="EM8" s="71">
        <v>65.7</v>
      </c>
      <c r="EN8" s="72">
        <v>35700441</v>
      </c>
      <c r="EO8" s="72">
        <v>35674602</v>
      </c>
      <c r="EP8" s="72">
        <v>35492925</v>
      </c>
      <c r="EQ8" s="72">
        <v>37363602</v>
      </c>
      <c r="ER8" s="72">
        <v>39312591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2018-10-11T08:59:55Z</cp:lastPrinted>
  <dcterms:created xsi:type="dcterms:W3CDTF">2018-09-27T01:01:12Z</dcterms:created>
  <dcterms:modified xsi:type="dcterms:W3CDTF">2018-10-25T06:59:48Z</dcterms:modified>
  <cp:category/>
</cp:coreProperties>
</file>