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SHICHOSON-ZAI\disk1\03-04 【決　算】財政状況資料集(H24～)\財政状況資料集(H29年度決算分)\10追加提出（市町村→県）\"/>
    </mc:Choice>
  </mc:AlternateContent>
  <xr:revisionPtr revIDLastSave="0" documentId="13_ncr:1_{A1316F55-E621-4DBB-8EBF-2EE9DC29A038}" xr6:coauthVersionLast="45" xr6:coauthVersionMax="45"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BE39" i="10"/>
  <c r="AM39" i="10"/>
  <c r="U39" i="10"/>
  <c r="BE38" i="10"/>
  <c r="AM38" i="10"/>
  <c r="U38" i="10"/>
  <c r="BE37" i="10"/>
  <c r="AM37" i="10"/>
  <c r="BE36" i="10"/>
  <c r="C34" i="10"/>
  <c r="C35" i="10" s="1"/>
  <c r="C36" i="10" l="1"/>
  <c r="C37" i="10" s="1"/>
  <c r="C38" i="10" s="1"/>
  <c r="C39"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l="1"/>
  <c r="AM36" i="10" s="1"/>
  <c r="BE34" i="10"/>
  <c r="BE35" i="10" s="1"/>
  <c r="BW34" i="10" l="1"/>
  <c r="BW35" i="10" s="1"/>
  <c r="BW36" i="10" s="1"/>
  <c r="BW37" i="10" s="1"/>
  <c r="BW38" i="10" s="1"/>
  <c r="BW39" i="10" s="1"/>
  <c r="CO34" i="10" l="1"/>
  <c r="CO35" i="10" s="1"/>
  <c r="CO36" i="10" s="1"/>
  <c r="CO37" i="10" s="1"/>
  <c r="CO38" i="10" s="1"/>
  <c r="CO39" i="10" s="1"/>
</calcChain>
</file>

<file path=xl/sharedStrings.xml><?xml version="1.0" encoding="utf-8"?>
<sst xmlns="http://schemas.openxmlformats.org/spreadsheetml/2006/main" count="1132" uniqueCount="623">
  <si>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</si>
  <si>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</si>
  <si>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</si>
  <si>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</si>
  <si>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</si>
  <si>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</si>
  <si>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</si>
  <si>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</si>
  <si>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</si>
  <si>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</si>
  <si>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</si>
  <si>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</si>
  <si>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</si>
  <si>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</si>
  <si>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</si>
  <si>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</si>
  <si>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</si>
  <si>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</si>
  <si>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</si>
  <si>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</si>
  <si>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</si>
  <si>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</si>
  <si>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</si>
  <si>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</si>
  <si>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</si>
  <si>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</si>
  <si>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</si>
  <si>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</si>
  <si>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</si>
  <si>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</si>
  <si>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</si>
  <si>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</si>
  <si>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</si>
  <si>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</si>
  <si>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</si>
  <si>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</si>
  <si>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</si>
  <si>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</si>
  <si>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</si>
  <si>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</si>
  <si>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</si>
  <si>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</si>
  <si>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</si>
  <si>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</si>
  <si>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</si>
  <si>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</si>
  <si>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</si>
  <si>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</si>
  <si>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</si>
  <si>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</si>
  <si>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</si>
  <si>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</si>
  <si>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</si>
  <si>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</si>
  <si>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</si>
  <si>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</si>
  <si>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</si>
  <si>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</si>
  <si>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</si>
  <si>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</si>
  <si>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</si>
  <si>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</si>
  <si>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</si>
  <si>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</si>
  <si>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</si>
  <si>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</si>
  <si>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</si>
  <si>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</si>
  <si>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</si>
  <si>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</si>
  <si>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</si>
  <si>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</si>
  <si>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</si>
  <si>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</si>
  <si>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</si>
  <si>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</si>
  <si>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</si>
  <si>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</si>
  <si>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</si>
  <si>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</si>
  <si>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</si>
  <si>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</si>
  <si>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</si>
  <si>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</si>
  <si>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</si>
  <si>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</si>
  <si>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</si>
  <si>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</si>
  <si>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</si>
  <si>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</si>
  <si>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</si>
  <si>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</si>
  <si>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日向市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</si>
  <si>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</si>
  <si>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</si>
  <si>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</si>
  <si>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</si>
  <si>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</si>
  <si>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</si>
  <si>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</si>
  <si>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</si>
  <si>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</si>
  <si>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</si>
  <si>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</si>
  <si>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</si>
  <si>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</si>
  <si>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</si>
  <si>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</si>
  <si>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</si>
  <si>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</si>
  <si>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</si>
  <si>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</si>
  <si>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</si>
  <si>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</si>
  <si>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</si>
  <si>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</si>
  <si>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</si>
  <si>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</si>
  <si>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</si>
  <si>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</si>
  <si>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</si>
  <si>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</si>
  <si>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</si>
  <si>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</si>
  <si>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</si>
  <si>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</si>
  <si>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</si>
  <si>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</si>
  <si>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</si>
  <si>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</si>
  <si>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</si>
  <si>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</si>
  <si>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</si>
  <si>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</si>
  <si>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</si>
  <si>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</si>
  <si>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</si>
  <si>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</si>
  <si>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</si>
  <si>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</si>
  <si>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</si>
  <si>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</si>
  <si>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</si>
  <si>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</si>
  <si>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</si>
  <si>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</si>
  <si>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</si>
  <si>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</si>
  <si>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</si>
  <si>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</si>
  <si>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</si>
  <si>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</si>
  <si>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</si>
  <si>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</si>
  <si>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</si>
  <si>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</si>
  <si>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</si>
  <si>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</si>
  <si>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</si>
  <si>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</si>
  <si>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</si>
  <si>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</si>
  <si>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</si>
  <si>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</si>
  <si>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</si>
  <si>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</si>
  <si>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</si>
  <si>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</si>
  <si>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</si>
  <si>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</si>
  <si>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</si>
  <si>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</si>
  <si>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</si>
  <si>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</si>
  <si>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</si>
  <si>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</si>
  <si>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</si>
  <si>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</si>
  <si>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</si>
  <si>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</si>
  <si>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</si>
  <si>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</si>
  <si>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</si>
  <si>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</si>
  <si>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</si>
  <si>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</si>
  <si>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</si>
  <si>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</si>
  <si>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</si>
  <si>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</si>
  <si>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</si>
  <si>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</si>
  <si>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</si>
  <si>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</si>
  <si>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</si>
  <si>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</si>
  <si>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</si>
  <si>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</si>
  <si>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</si>
  <si>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</si>
  <si>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</si>
  <si>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</si>
  <si>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</si>
  <si>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</si>
  <si>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宮崎県日向市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</si>
  <si>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</si>
  <si>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</si>
  <si>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</si>
  <si>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</si>
  <si>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</si>
  <si>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</si>
  <si>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</si>
  <si>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</si>
  <si>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</si>
  <si>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</si>
  <si>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</si>
  <si>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</si>
  <si>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</si>
  <si>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</si>
  <si>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</si>
  <si>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</si>
  <si>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</si>
  <si>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</si>
  <si>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</si>
  <si>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</si>
  <si>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</si>
  <si>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</si>
  <si>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</si>
  <si>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</si>
  <si>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</si>
  <si>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</si>
  <si>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</si>
  <si>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</si>
  <si>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</si>
  <si>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</si>
  <si>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</si>
  <si>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</si>
  <si>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</si>
  <si>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</si>
  <si>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</si>
  <si>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</si>
  <si>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</si>
  <si>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</si>
  <si>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</si>
  <si>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</si>
  <si>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</si>
  <si>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</si>
  <si>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</si>
  <si>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</si>
  <si>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</si>
  <si>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</si>
  <si>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</si>
  <si>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</si>
  <si>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</si>
  <si>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</si>
  <si>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</si>
  <si>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</si>
  <si>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</si>
  <si>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</si>
  <si>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</si>
  <si>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</si>
  <si>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</si>
  <si>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</si>
  <si>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</si>
  <si>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</si>
  <si>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</si>
  <si>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</si>
  <si>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</si>
  <si>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</si>
  <si>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</si>
  <si>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</si>
  <si>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</si>
  <si>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</si>
  <si>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</si>
  <si>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</si>
  <si>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</si>
  <si>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</si>
  <si>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</si>
  <si>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</si>
  <si>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</si>
  <si>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</si>
  <si>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</si>
  <si>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</si>
  <si>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</si>
  <si>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</si>
  <si>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</si>
  <si>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</si>
  <si>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</si>
  <si>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</si>
  <si>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</si>
  <si>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</si>
  <si>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</si>
  <si>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</si>
  <si>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</si>
  <si>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</si>
  <si>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</si>
  <si>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</si>
  <si>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</si>
  <si>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</si>
  <si>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</si>
  <si>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</si>
  <si>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</si>
  <si>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</si>
  <si>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</si>
  <si>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</si>
  <si>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</si>
  <si>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</si>
  <si>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</si>
  <si>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</si>
  <si>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</si>
  <si>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</si>
  <si>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</si>
  <si>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</si>
  <si>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</si>
  <si>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</si>
  <si>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</si>
  <si>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</si>
  <si>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</si>
  <si>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</si>
  <si>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</si>
  <si>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</si>
  <si>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</si>
  <si>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</si>
  <si>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</si>
  <si>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</si>
  <si>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</si>
  <si>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</si>
  <si>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</si>
  <si>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</si>
  <si>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</si>
  <si>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</si>
  <si>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</si>
  <si>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</si>
  <si>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</si>
  <si>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</si>
  <si>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</si>
  <si>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</si>
  <si>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</si>
  <si>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</si>
  <si>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</si>
  <si>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</si>
  <si>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</si>
  <si>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</si>
  <si>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</si>
  <si>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</si>
  <si>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</si>
  <si>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</si>
  <si>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</si>
  <si>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</si>
  <si>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</si>
  <si>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</si>
  <si>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</si>
  <si>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</si>
  <si>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</si>
  <si>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</si>
  <si>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宮崎県日向市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</si>
  <si>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</si>
  <si>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</si>
  <si>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</si>
  <si>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</si>
  <si>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</si>
  <si>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</si>
  <si>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</si>
  <si>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</si>
  <si>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</si>
  <si>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</si>
  <si>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</si>
  <si>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</si>
  <si>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</si>
  <si>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</si>
  <si>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</si>
  <si>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</si>
  <si>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</si>
  <si>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</si>
  <si>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</si>
  <si>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</si>
  <si>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日向市公営住宅事業特別会計</t>
    <phoneticPr fontId="5"/>
  </si>
  <si>
    <t>日向市財光寺南土地区画整理事業特別会計</t>
    <phoneticPr fontId="5"/>
  </si>
  <si>
    <t>日向市用地取得特別会計</t>
    <phoneticPr fontId="5"/>
  </si>
  <si>
    <t>-</t>
    <phoneticPr fontId="5"/>
  </si>
  <si>
    <t>日向市城山墓園事業特別会計</t>
    <phoneticPr fontId="5"/>
  </si>
  <si>
    <t>日向市簡易給水施設特別会計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</si>
  <si>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</si>
  <si>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</si>
  <si>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</si>
  <si>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</si>
  <si>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</si>
  <si>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</si>
  <si>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</si>
  <si>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</si>
  <si>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</si>
  <si>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</si>
  <si>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</si>
  <si>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</si>
  <si>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</si>
  <si>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日向市国民健康保険事業特別会計</t>
    <phoneticPr fontId="5"/>
  </si>
  <si>
    <t>日向市介護保険事業特別会計（保険事業勘定）</t>
    <phoneticPr fontId="5"/>
  </si>
  <si>
    <t>日向入郷地域介護認定審査事業特別会計</t>
    <phoneticPr fontId="5"/>
  </si>
  <si>
    <t>-</t>
    <phoneticPr fontId="5"/>
  </si>
  <si>
    <t>日向市後期高齢者医療事業特別会計</t>
    <phoneticPr fontId="5"/>
  </si>
  <si>
    <t>日向市水道事業会計</t>
    <phoneticPr fontId="5"/>
  </si>
  <si>
    <t>法適用企業</t>
    <phoneticPr fontId="5"/>
  </si>
  <si>
    <t>日向市下水道事業会計</t>
    <phoneticPr fontId="5"/>
  </si>
  <si>
    <t>法適用企業</t>
    <phoneticPr fontId="5"/>
  </si>
  <si>
    <t>日向市病院事業会計</t>
    <phoneticPr fontId="5"/>
  </si>
  <si>
    <t>日向市簡易水道事業特別会計</t>
    <phoneticPr fontId="5"/>
  </si>
  <si>
    <t>法非適用企業</t>
    <phoneticPr fontId="5"/>
  </si>
  <si>
    <t>日向市農業集落排水事業特別会計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</si>
  <si>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</si>
  <si>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</si>
  <si>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</si>
  <si>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</si>
  <si>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</si>
  <si>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</si>
  <si>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</si>
  <si>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</si>
  <si>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</si>
  <si>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</si>
  <si>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</si>
  <si>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</si>
  <si>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</si>
  <si>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</si>
  <si>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</si>
  <si>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</si>
  <si>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</si>
  <si>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</si>
  <si>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</si>
  <si>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</si>
  <si>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</si>
  <si>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</si>
  <si>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</si>
  <si>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</si>
  <si>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</si>
  <si>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</si>
  <si>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</si>
  <si>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</si>
  <si>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</si>
  <si>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</si>
  <si>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</si>
  <si>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</si>
  <si>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</si>
  <si>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</si>
  <si>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</si>
  <si>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</si>
  <si>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</si>
  <si>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</si>
  <si>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</si>
  <si>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</si>
  <si>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</si>
  <si>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</si>
  <si>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</si>
  <si>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</si>
  <si>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</si>
  <si>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</si>
  <si>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</si>
  <si>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</si>
  <si>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</si>
  <si>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</si>
  <si>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</si>
  <si>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</si>
  <si>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</si>
  <si>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</si>
  <si>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</si>
  <si>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</si>
  <si>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</si>
  <si>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</si>
  <si>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</si>
  <si>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</si>
  <si>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</si>
  <si>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</si>
  <si>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日向市下水道事業会計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</si>
  <si>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</si>
  <si>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</si>
  <si>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日向市農業集落排水事業特別会計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</si>
  <si>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</si>
  <si>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日向市簡易水道事業特別会計</t>
    <phoneticPr fontId="5"/>
  </si>
  <si>
    <t>(Ｆ)</t>
    <phoneticPr fontId="5"/>
  </si>
  <si>
    <t>日向市水道事業会計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</si>
  <si>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</si>
  <si>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</si>
  <si>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</si>
  <si>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</si>
  <si>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</si>
  <si>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</si>
  <si>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</si>
  <si>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</si>
  <si>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</si>
  <si>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</si>
  <si>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</si>
  <si>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</si>
  <si>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</si>
  <si>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</si>
  <si>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</si>
  <si>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</si>
  <si>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</si>
  <si>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</si>
  <si>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</si>
  <si>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</si>
  <si>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</si>
  <si>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</si>
  <si>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</si>
  <si>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</si>
  <si>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</si>
  <si>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</si>
  <si>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</si>
  <si>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</si>
  <si>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</si>
  <si>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</si>
  <si>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</si>
  <si>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</si>
  <si>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</si>
  <si>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</si>
  <si>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</si>
  <si>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</si>
  <si>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</si>
  <si>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</si>
  <si>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</si>
  <si>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</si>
  <si>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</si>
  <si>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</si>
  <si>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</si>
  <si>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</si>
  <si>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</si>
  <si>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</si>
  <si>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</si>
  <si>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</si>
  <si>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</si>
  <si>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</si>
  <si>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</si>
  <si>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</si>
  <si>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</si>
  <si>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</si>
  <si>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</si>
  <si>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</si>
  <si>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</si>
  <si>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</si>
  <si>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</si>
  <si>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</si>
  <si>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</si>
  <si>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</si>
  <si>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</si>
  <si>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</si>
  <si>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</si>
  <si>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</si>
  <si>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</si>
  <si>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</si>
  <si>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</si>
  <si>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</si>
  <si>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</si>
  <si>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</si>
  <si>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</si>
  <si>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</si>
  <si>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</si>
  <si>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</si>
  <si>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</si>
  <si>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</si>
  <si>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</si>
  <si>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</si>
  <si>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</si>
  <si>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</si>
  <si>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</si>
  <si>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</si>
  <si>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</si>
  <si>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</si>
  <si>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</si>
  <si>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</si>
  <si>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</si>
  <si>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</si>
  <si>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</si>
  <si>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</si>
  <si>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</si>
  <si>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0.28</t>
  </si>
  <si>
    <t>▲ 2.59</t>
  </si>
  <si>
    <t>▲ 3.89</t>
  </si>
  <si>
    <t>▲ 2.20</t>
  </si>
  <si>
    <t>日向市水道事業会計</t>
  </si>
  <si>
    <t>一般会計</t>
  </si>
  <si>
    <t>日向市下水道事業会計</t>
  </si>
  <si>
    <t>日向市国民健康保険事業特別会計</t>
  </si>
  <si>
    <t>日向市介護保険事業特別会計（保険事業勘定）</t>
  </si>
  <si>
    <t>日向市病院事業会計</t>
  </si>
  <si>
    <t>日向市後期高齢者医療事業特別会計</t>
  </si>
  <si>
    <t>日向市公営住宅事業特別会計</t>
  </si>
  <si>
    <t>その他会計（赤字）</t>
  </si>
  <si>
    <t>その他会計（黒字）</t>
  </si>
  <si>
    <t>-</t>
    <phoneticPr fontId="2"/>
  </si>
  <si>
    <t>-</t>
    <phoneticPr fontId="2"/>
  </si>
  <si>
    <t>-</t>
    <phoneticPr fontId="2"/>
  </si>
  <si>
    <t>-</t>
    <phoneticPr fontId="2"/>
  </si>
  <si>
    <t>日向東臼杵広域連合</t>
    <phoneticPr fontId="11"/>
  </si>
  <si>
    <t>宮崎県北部広域行政事務組合（宮崎県北部ふるさと市町村圏事業特別会計）</t>
    <phoneticPr fontId="11"/>
  </si>
  <si>
    <t>宮崎県後期高齢者医療広域連合（一般会計）</t>
    <phoneticPr fontId="11"/>
  </si>
  <si>
    <t>宮崎県後期高齢者医療広域連合（後期高齢者医療特別会計）</t>
    <phoneticPr fontId="11"/>
  </si>
  <si>
    <t>宮崎県自治会館管理組合</t>
    <rPh sb="0" eb="3">
      <t>ミヤザキケン</t>
    </rPh>
    <rPh sb="3" eb="5">
      <t>ジチ</t>
    </rPh>
    <rPh sb="5" eb="7">
      <t>カイカン</t>
    </rPh>
    <rPh sb="7" eb="9">
      <t>カンリ</t>
    </rPh>
    <rPh sb="9" eb="11">
      <t>クミアイ</t>
    </rPh>
    <phoneticPr fontId="11"/>
  </si>
  <si>
    <t>日向文化振興事業団</t>
    <phoneticPr fontId="11"/>
  </si>
  <si>
    <t>日向サンパーク温泉</t>
    <phoneticPr fontId="11"/>
  </si>
  <si>
    <t>日向青果地方卸売市場</t>
    <phoneticPr fontId="11"/>
  </si>
  <si>
    <t>東郷町ふるさと公社</t>
    <phoneticPr fontId="11"/>
  </si>
  <si>
    <t>宮崎県林業公社</t>
    <phoneticPr fontId="11"/>
  </si>
  <si>
    <t>○</t>
    <phoneticPr fontId="2"/>
  </si>
  <si>
    <t>宮崎県北部広域行政事務組合（一般会計）</t>
    <phoneticPr fontId="11"/>
  </si>
  <si>
    <t>耳川広域森林組合</t>
    <rPh sb="0" eb="1">
      <t>ミミ</t>
    </rPh>
    <rPh sb="1" eb="2">
      <t>カワ</t>
    </rPh>
    <rPh sb="2" eb="4">
      <t>コウイキ</t>
    </rPh>
    <rPh sb="4" eb="6">
      <t>シンリン</t>
    </rPh>
    <rPh sb="6" eb="8">
      <t>クミアイ</t>
    </rPh>
    <phoneticPr fontId="2"/>
  </si>
  <si>
    <t>-</t>
    <phoneticPr fontId="2"/>
  </si>
  <si>
    <t>-</t>
    <phoneticPr fontId="2"/>
  </si>
  <si>
    <t>公共施設整備等資金積立基金</t>
    <rPh sb="0" eb="2">
      <t>コウキョウ</t>
    </rPh>
    <rPh sb="2" eb="4">
      <t>シセツ</t>
    </rPh>
    <rPh sb="4" eb="6">
      <t>セイビ</t>
    </rPh>
    <rPh sb="6" eb="7">
      <t>トウ</t>
    </rPh>
    <rPh sb="7" eb="9">
      <t>シキン</t>
    </rPh>
    <rPh sb="9" eb="11">
      <t>ツミタテ</t>
    </rPh>
    <rPh sb="11" eb="13">
      <t>キキン</t>
    </rPh>
    <phoneticPr fontId="11"/>
  </si>
  <si>
    <t>退職手当基金</t>
    <rPh sb="0" eb="2">
      <t>タイショク</t>
    </rPh>
    <rPh sb="2" eb="4">
      <t>テアテ</t>
    </rPh>
    <rPh sb="4" eb="6">
      <t>キキン</t>
    </rPh>
    <phoneticPr fontId="11"/>
  </si>
  <si>
    <t>地域振興基金</t>
    <rPh sb="0" eb="2">
      <t>チイキ</t>
    </rPh>
    <rPh sb="2" eb="4">
      <t>シンコウ</t>
    </rPh>
    <rPh sb="4" eb="6">
      <t>キキン</t>
    </rPh>
    <phoneticPr fontId="11"/>
  </si>
  <si>
    <t>うるおい福祉基金</t>
    <rPh sb="4" eb="6">
      <t>フクシ</t>
    </rPh>
    <rPh sb="6" eb="8">
      <t>キキン</t>
    </rPh>
    <phoneticPr fontId="11"/>
  </si>
  <si>
    <t>消防事務財政調整積立基金</t>
    <rPh sb="0" eb="2">
      <t>ショウボウ</t>
    </rPh>
    <rPh sb="2" eb="4">
      <t>ジム</t>
    </rPh>
    <rPh sb="4" eb="6">
      <t>ザイセイ</t>
    </rPh>
    <rPh sb="6" eb="8">
      <t>チョウセイ</t>
    </rPh>
    <rPh sb="8" eb="10">
      <t>ツミタテ</t>
    </rPh>
    <rPh sb="10" eb="12">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</si>
  <si>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</si>
  <si>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</si>
  <si>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</si>
  <si>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有形固定資産減価償却費は類似団体と比べて低い水準にあるが、施設の老朽化は年々進行している状況にある。また、将来負担比率においても増加傾向にあり、類似団体と比べて高い水準にあることから、今後は将来負担比率の改善を図りながら、既存施設の有効活用や統合・廃止の取組に加え、計画的な改修・更新等の長寿命化の取組やライフサイクルコストの縮減に資する施設整備・運営・維持管理に努めていく必要がある。
</t>
    <rPh sb="1" eb="3">
      <t>ユウケイ</t>
    </rPh>
    <rPh sb="3" eb="5">
      <t>コテイ</t>
    </rPh>
    <rPh sb="5" eb="7">
      <t>シサン</t>
    </rPh>
    <rPh sb="7" eb="9">
      <t>ゲンカ</t>
    </rPh>
    <rPh sb="9" eb="11">
      <t>ショウキャク</t>
    </rPh>
    <rPh sb="11" eb="12">
      <t>ヒ</t>
    </rPh>
    <rPh sb="21" eb="22">
      <t>ヒク</t>
    </rPh>
    <rPh sb="23" eb="25">
      <t>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</si>
  <si>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</si>
  <si>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</si>
  <si>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</si>
  <si>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</si>
  <si>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</si>
  <si>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</si>
  <si>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ともに類似団体と比較して高いものの、実質公債費率においては、公共用地先行取得等事業債の大型償還の終了があったほか、これまでの行財政改革大綱に伴う市債発行の抑制の効果もあり、減少傾向にある。
　今後は新庁舎建設事業に伴う市債の償還が本格的に始まり、実質公債費比率が上昇していくことが考えられるため、これまで以上に市債発行の抑制に努め、公債費の適正化に努めていく。</t>
    <rPh sb="1" eb="3">
      <t>ショウライ</t>
    </rPh>
    <rPh sb="3" eb="5">
      <t>フタン</t>
    </rPh>
    <rPh sb="5" eb="7">
      <t>ヒリツ</t>
    </rPh>
    <rPh sb="8" eb="10">
      <t>ジッシツ</t>
    </rPh>
    <rPh sb="10" eb="13">
      <t>コウサイヒ</t>
    </rPh>
    <rPh sb="13" eb="14">
      <t>リツ</t>
    </rPh>
    <rPh sb="17" eb="19">
      <t>ルイジ</t>
    </rPh>
    <rPh sb="19" eb="21">
      <t>ダンタイ</t>
    </rPh>
    <rPh sb="22" eb="24">
      <t>ヒカク</t>
    </rPh>
    <rPh sb="26" eb="27">
      <t>タカ</t>
    </rPh>
    <rPh sb="32" eb="34">
      <t>ジッシツ</t>
    </rPh>
    <rPh sb="34" eb="36">
      <t>コウサイ</t>
    </rPh>
    <rPh sb="36" eb="37">
      <t>ヒ</t>
    </rPh>
    <rPh sb="37" eb="38">
      <t>リツ</t>
    </rPh>
    <rPh sb="57" eb="59">
      <t>オオガタ</t>
    </rPh>
    <rPh sb="59" eb="61">
      <t>ショウカン</t>
    </rPh>
    <rPh sb="62" eb="64">
      <t>シュウリョウ</t>
    </rPh>
    <rPh sb="76" eb="79">
      <t>ギョウザイセイ</t>
    </rPh>
    <rPh sb="79" eb="81">
      <t>カイカク</t>
    </rPh>
    <rPh sb="81" eb="83">
      <t>タイコウ</t>
    </rPh>
    <rPh sb="84" eb="85">
      <t>トモナ</t>
    </rPh>
    <rPh sb="86" eb="88">
      <t>シサイ</t>
    </rPh>
    <rPh sb="88" eb="90">
      <t>ハッコウ</t>
    </rPh>
    <rPh sb="91" eb="93">
      <t>ヨクセイ</t>
    </rPh>
    <rPh sb="94" eb="96">
      <t>コウカ</t>
    </rPh>
    <rPh sb="100" eb="102">
      <t>ゲンショウ</t>
    </rPh>
    <rPh sb="102" eb="104">
      <t>ケイコウ</t>
    </rPh>
    <rPh sb="110" eb="112">
      <t>コンゴ</t>
    </rPh>
    <rPh sb="113" eb="116">
      <t>シンチョウシャ</t>
    </rPh>
    <rPh sb="116" eb="118">
      <t>ケンセツ</t>
    </rPh>
    <rPh sb="118" eb="120">
      <t>ジギョウ</t>
    </rPh>
    <rPh sb="121" eb="122">
      <t>トモナ</t>
    </rPh>
    <rPh sb="123" eb="125">
      <t>シサイ</t>
    </rPh>
    <rPh sb="126" eb="128">
      <t>ショウカン</t>
    </rPh>
    <rPh sb="129" eb="132">
      <t>ホンカクテキ</t>
    </rPh>
    <rPh sb="133" eb="134">
      <t>ハジ</t>
    </rPh>
    <rPh sb="137" eb="139">
      <t>ジッシツ</t>
    </rPh>
    <rPh sb="139" eb="142">
      <t>コウサイヒ</t>
    </rPh>
    <rPh sb="142" eb="144">
      <t>ヒリツ</t>
    </rPh>
    <rPh sb="145" eb="147">
      <t>ジョウショウ</t>
    </rPh>
    <rPh sb="154" eb="155">
      <t>カンガ</t>
    </rPh>
    <rPh sb="166" eb="168">
      <t>イジョウ</t>
    </rPh>
    <rPh sb="169" eb="171">
      <t>シサイ</t>
    </rPh>
    <rPh sb="171" eb="173">
      <t>ハッコウ</t>
    </rPh>
    <rPh sb="174" eb="176">
      <t>ヨクセイ</t>
    </rPh>
    <rPh sb="177" eb="178">
      <t>ツト</t>
    </rPh>
    <rPh sb="180" eb="183">
      <t>コウサイヒ</t>
    </rPh>
    <rPh sb="184" eb="187">
      <t>テキセイカ</t>
    </rPh>
    <rPh sb="188" eb="189">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</si>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</sst>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3ECA-4589-8F20-C9EEE9D59BA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91077</c:v>
                </c:pt>
                <c:pt idx="1">
                  <c:v>108309</c:v>
                </c:pt>
                <c:pt idx="2">
                  <c:v>83088</c:v>
                </c:pt>
                <c:pt idx="3">
                  <c:v>82329</c:v>
                </c:pt>
                <c:pt idx="4">
                  <c:v>121301</c:v>
                </c:pt>
              </c:numCache>
            </c:numRef>
          </c:val>
          <c:smooth val="0"/>
          <c:extLst>
            <c:ext xmlns:c16="http://schemas.microsoft.com/office/drawing/2014/chart" uri="{C3380CC4-5D6E-409C-BE32-E72D297353CC}">
              <c16:uniqueId val="{00000001-3ECA-4589-8F20-C9EEE9D59BA0}"/>
            </c:ext>
          </c:extLst>
        </c:ser>
        <c:dLbls>
          <c:showLegendKey val="0"/>
          <c:showVal val="0"/>
          <c:showCatName val="0"/>
          <c:showSerName val="0"/>
          <c:showPercent val="0"/>
          <c:showBubbleSize val="0"/>
        </c:dLbls>
        <c:marker val="1"/>
        <c:smooth val="0"/>
        <c:axId val="214307200"/>
        <c:axId val="214309120"/>
      </c:lineChart>
      <c:catAx>
        <c:axId val="2143072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09120"/>
        <c:crosses val="autoZero"/>
        <c:auto val="1"/>
        <c:lblAlgn val="ctr"/>
        <c:lblOffset val="100"/>
        <c:tickLblSkip val="1"/>
        <c:tickMarkSkip val="1"/>
        <c:noMultiLvlLbl val="0"/>
      </c:catAx>
      <c:valAx>
        <c:axId val="2143091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43072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4.93</c:v>
                </c:pt>
                <c:pt idx="1">
                  <c:v>3.06</c:v>
                </c:pt>
                <c:pt idx="2">
                  <c:v>3.68</c:v>
                </c:pt>
                <c:pt idx="3">
                  <c:v>2.65</c:v>
                </c:pt>
                <c:pt idx="4">
                  <c:v>2.99</c:v>
                </c:pt>
              </c:numCache>
            </c:numRef>
          </c:val>
          <c:extLst>
            <c:ext xmlns:c16="http://schemas.microsoft.com/office/drawing/2014/chart" uri="{C3380CC4-5D6E-409C-BE32-E72D297353CC}">
              <c16:uniqueId val="{00000000-F7E8-494B-8BDA-1F8278FB23C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18.84</c:v>
                </c:pt>
                <c:pt idx="1">
                  <c:v>21.09</c:v>
                </c:pt>
                <c:pt idx="2">
                  <c:v>21.48</c:v>
                </c:pt>
                <c:pt idx="3">
                  <c:v>20.49</c:v>
                </c:pt>
                <c:pt idx="4">
                  <c:v>19.21</c:v>
                </c:pt>
              </c:numCache>
            </c:numRef>
          </c:val>
          <c:extLst>
            <c:ext xmlns:c16="http://schemas.microsoft.com/office/drawing/2014/chart" uri="{C3380CC4-5D6E-409C-BE32-E72D297353CC}">
              <c16:uniqueId val="{00000001-F7E8-494B-8BDA-1F8278FB23C4}"/>
            </c:ext>
          </c:extLst>
        </c:ser>
        <c:dLbls>
          <c:showLegendKey val="0"/>
          <c:showVal val="0"/>
          <c:showCatName val="0"/>
          <c:showSerName val="0"/>
          <c:showPercent val="0"/>
          <c:showBubbleSize val="0"/>
        </c:dLbls>
        <c:gapWidth val="250"/>
        <c:overlap val="100"/>
        <c:axId val="253273600"/>
        <c:axId val="253275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-0.28000000000000003</c:v>
                </c:pt>
                <c:pt idx="1">
                  <c:v>-2.59</c:v>
                </c:pt>
                <c:pt idx="2">
                  <c:v>0.06</c:v>
                </c:pt>
                <c:pt idx="3">
                  <c:v>-3.89</c:v>
                </c:pt>
                <c:pt idx="4">
                  <c:v>-2.2000000000000002</c:v>
                </c:pt>
              </c:numCache>
            </c:numRef>
          </c:val>
          <c:smooth val="0"/>
          <c:extLst>
            <c:ext xmlns:c16="http://schemas.microsoft.com/office/drawing/2014/chart" uri="{C3380CC4-5D6E-409C-BE32-E72D297353CC}">
              <c16:uniqueId val="{00000002-F7E8-494B-8BDA-1F8278FB23C4}"/>
            </c:ext>
          </c:extLst>
        </c:ser>
        <c:dLbls>
          <c:showLegendKey val="0"/>
          <c:showVal val="0"/>
          <c:showCatName val="0"/>
          <c:showSerName val="0"/>
          <c:showPercent val="0"/>
          <c:showBubbleSize val="0"/>
        </c:dLbls>
        <c:marker val="1"/>
        <c:smooth val="0"/>
        <c:axId val="253273600"/>
        <c:axId val="253275520"/>
      </c:lineChart>
      <c:catAx>
        <c:axId val="253273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3275520"/>
        <c:crosses val="autoZero"/>
        <c:auto val="1"/>
        <c:lblAlgn val="ctr"/>
        <c:lblOffset val="100"/>
        <c:tickLblSkip val="1"/>
        <c:tickMarkSkip val="1"/>
        <c:noMultiLvlLbl val="0"/>
      </c:catAx>
      <c:valAx>
        <c:axId val="253275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273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0.69</c:v>
                </c:pt>
                <c:pt idx="2">
                  <c:v>#N/A</c:v>
                </c:pt>
                <c:pt idx="3">
                  <c:v>0.49</c:v>
                </c:pt>
                <c:pt idx="4">
                  <c:v>#N/A</c:v>
                </c:pt>
                <c:pt idx="5">
                  <c:v>0.47</c:v>
                </c:pt>
                <c:pt idx="6">
                  <c:v>#N/A</c:v>
                </c:pt>
                <c:pt idx="7">
                  <c:v>0.1</c:v>
                </c:pt>
                <c:pt idx="8">
                  <c:v>#N/A</c:v>
                </c:pt>
                <c:pt idx="9">
                  <c:v>7.0000000000000007E-2</c:v>
                </c:pt>
              </c:numCache>
            </c:numRef>
          </c:val>
          <c:extLst>
            <c:ext xmlns:c16="http://schemas.microsoft.com/office/drawing/2014/chart" uri="{C3380CC4-5D6E-409C-BE32-E72D297353CC}">
              <c16:uniqueId val="{00000000-BC16-41ED-8124-F6E92E3584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C16-41ED-8124-F6E92E3584A5}"/>
            </c:ext>
          </c:extLst>
        </c:ser>
        <c:ser>
          <c:idx val="2"/>
          <c:order val="2"/>
          <c:tx>
            <c:strRef>
              <c:f>データシート!$A$29</c:f>
              <c:strCache>
                <c:ptCount val="1"/>
                <c:pt idx="0">
                  <c:v>日向市公営住宅事業特別会計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0.01</c:v>
                </c:pt>
                <c:pt idx="6">
                  <c:v>#N/A</c:v>
                </c:pt>
                <c:pt idx="7">
                  <c:v>0.01</c:v>
                </c:pt>
                <c:pt idx="8">
                  <c:v>#N/A</c:v>
                </c:pt>
                <c:pt idx="9">
                  <c:v>0.03</c:v>
                </c:pt>
              </c:numCache>
            </c:numRef>
          </c:val>
          <c:extLst>
            <c:ext xmlns:c16="http://schemas.microsoft.com/office/drawing/2014/chart" uri="{C3380CC4-5D6E-409C-BE32-E72D297353CC}">
              <c16:uniqueId val="{00000002-BC16-41ED-8124-F6E92E3584A5}"/>
            </c:ext>
          </c:extLst>
        </c:ser>
        <c:ser>
          <c:idx val="3"/>
          <c:order val="3"/>
          <c:tx>
            <c:strRef>
              <c:f>データシート!$A$30</c:f>
              <c:strCache>
                <c:ptCount val="1"/>
                <c:pt idx="0">
                  <c:v>日向市後期高齢者医療事業特別会計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0.04</c:v>
                </c:pt>
                <c:pt idx="6">
                  <c:v>#N/A</c:v>
                </c:pt>
                <c:pt idx="7">
                  <c:v>0.04</c:v>
                </c:pt>
                <c:pt idx="8">
                  <c:v>#N/A</c:v>
                </c:pt>
                <c:pt idx="9">
                  <c:v>0.04</c:v>
                </c:pt>
              </c:numCache>
            </c:numRef>
          </c:val>
          <c:extLst>
            <c:ext xmlns:c16="http://schemas.microsoft.com/office/drawing/2014/chart" uri="{C3380CC4-5D6E-409C-BE32-E72D297353CC}">
              <c16:uniqueId val="{00000003-BC16-41ED-8124-F6E92E3584A5}"/>
            </c:ext>
          </c:extLst>
        </c:ser>
        <c:ser>
          <c:idx val="4"/>
          <c:order val="4"/>
          <c:tx>
            <c:strRef>
              <c:f>データシート!$A$31</c:f>
              <c:strCache>
                <c:ptCount val="1"/>
                <c:pt idx="0">
                  <c:v>日向市病院事業会計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1.28</c:v>
                </c:pt>
                <c:pt idx="2">
                  <c:v>#N/A</c:v>
                </c:pt>
                <c:pt idx="3">
                  <c:v>1.1399999999999999</c:v>
                </c:pt>
                <c:pt idx="4">
                  <c:v>#N/A</c:v>
                </c:pt>
                <c:pt idx="5">
                  <c:v>0.52</c:v>
                </c:pt>
                <c:pt idx="6">
                  <c:v>#N/A</c:v>
                </c:pt>
                <c:pt idx="7">
                  <c:v>0.4</c:v>
                </c:pt>
                <c:pt idx="8">
                  <c:v>#N/A</c:v>
                </c:pt>
                <c:pt idx="9">
                  <c:v>0.09</c:v>
                </c:pt>
              </c:numCache>
            </c:numRef>
          </c:val>
          <c:extLst>
            <c:ext xmlns:c16="http://schemas.microsoft.com/office/drawing/2014/chart" uri="{C3380CC4-5D6E-409C-BE32-E72D297353CC}">
              <c16:uniqueId val="{00000004-BC16-41ED-8124-F6E92E3584A5}"/>
            </c:ext>
          </c:extLst>
        </c:ser>
        <c:ser>
          <c:idx val="5"/>
          <c:order val="5"/>
          <c:tx>
            <c:strRef>
              <c:f>データシート!$A$32</c:f>
              <c:strCache>
                <c:ptCount val="1"/>
                <c:pt idx="0">
                  <c:v>日向市介護保険事業特別会計（保険事業勘定）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0.42</c:v>
                </c:pt>
                <c:pt idx="2">
                  <c:v>#N/A</c:v>
                </c:pt>
                <c:pt idx="3">
                  <c:v>0.34</c:v>
                </c:pt>
                <c:pt idx="4">
                  <c:v>#N/A</c:v>
                </c:pt>
                <c:pt idx="5">
                  <c:v>0.37</c:v>
                </c:pt>
                <c:pt idx="6">
                  <c:v>#N/A</c:v>
                </c:pt>
                <c:pt idx="7">
                  <c:v>0.52</c:v>
                </c:pt>
                <c:pt idx="8">
                  <c:v>#N/A</c:v>
                </c:pt>
                <c:pt idx="9">
                  <c:v>0.85</c:v>
                </c:pt>
              </c:numCache>
            </c:numRef>
          </c:val>
          <c:extLst>
            <c:ext xmlns:c16="http://schemas.microsoft.com/office/drawing/2014/chart" uri="{C3380CC4-5D6E-409C-BE32-E72D297353CC}">
              <c16:uniqueId val="{00000005-BC16-41ED-8124-F6E92E3584A5}"/>
            </c:ext>
          </c:extLst>
        </c:ser>
        <c:ser>
          <c:idx val="6"/>
          <c:order val="6"/>
          <c:tx>
            <c:strRef>
              <c:f>データシート!$A$33</c:f>
              <c:strCache>
                <c:ptCount val="1"/>
                <c:pt idx="0">
                  <c:v>日向市国民健康保険事業特別会計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1.19</c:v>
                </c:pt>
                <c:pt idx="2">
                  <c:v>#N/A</c:v>
                </c:pt>
                <c:pt idx="3">
                  <c:v>1.87</c:v>
                </c:pt>
                <c:pt idx="4">
                  <c:v>#N/A</c:v>
                </c:pt>
                <c:pt idx="5">
                  <c:v>0.2</c:v>
                </c:pt>
                <c:pt idx="6">
                  <c:v>#N/A</c:v>
                </c:pt>
                <c:pt idx="7">
                  <c:v>1.25</c:v>
                </c:pt>
                <c:pt idx="8">
                  <c:v>#N/A</c:v>
                </c:pt>
                <c:pt idx="9">
                  <c:v>1.07</c:v>
                </c:pt>
              </c:numCache>
            </c:numRef>
          </c:val>
          <c:extLst>
            <c:ext xmlns:c16="http://schemas.microsoft.com/office/drawing/2014/chart" uri="{C3380CC4-5D6E-409C-BE32-E72D297353CC}">
              <c16:uniqueId val="{00000006-BC16-41ED-8124-F6E92E3584A5}"/>
            </c:ext>
          </c:extLst>
        </c:ser>
        <c:ser>
          <c:idx val="7"/>
          <c:order val="7"/>
          <c:tx>
            <c:strRef>
              <c:f>データシート!$A$34</c:f>
              <c:strCache>
                <c:ptCount val="1"/>
                <c:pt idx="0">
                  <c:v>日向市下水道事業会計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c:v>
                </c:pt>
                <c:pt idx="1">
                  <c:v>0</c:v>
                </c:pt>
                <c:pt idx="2">
                  <c:v>#N/A</c:v>
                </c:pt>
                <c:pt idx="3">
                  <c:v>0.81</c:v>
                </c:pt>
                <c:pt idx="4">
                  <c:v>#N/A</c:v>
                </c:pt>
                <c:pt idx="5">
                  <c:v>1.29</c:v>
                </c:pt>
                <c:pt idx="6">
                  <c:v>#N/A</c:v>
                </c:pt>
                <c:pt idx="7">
                  <c:v>1.64</c:v>
                </c:pt>
                <c:pt idx="8">
                  <c:v>#N/A</c:v>
                </c:pt>
                <c:pt idx="9">
                  <c:v>1.61</c:v>
                </c:pt>
              </c:numCache>
            </c:numRef>
          </c:val>
          <c:extLst>
            <c:ext xmlns:c16="http://schemas.microsoft.com/office/drawing/2014/chart" uri="{C3380CC4-5D6E-409C-BE32-E72D297353CC}">
              <c16:uniqueId val="{00000007-BC16-41ED-8124-F6E92E3584A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4.76</c:v>
                </c:pt>
                <c:pt idx="2">
                  <c:v>#N/A</c:v>
                </c:pt>
                <c:pt idx="3">
                  <c:v>2.92</c:v>
                </c:pt>
                <c:pt idx="4">
                  <c:v>#N/A</c:v>
                </c:pt>
                <c:pt idx="5">
                  <c:v>3.57</c:v>
                </c:pt>
                <c:pt idx="6">
                  <c:v>#N/A</c:v>
                </c:pt>
                <c:pt idx="7">
                  <c:v>2.54</c:v>
                </c:pt>
                <c:pt idx="8">
                  <c:v>#N/A</c:v>
                </c:pt>
                <c:pt idx="9">
                  <c:v>2.89</c:v>
                </c:pt>
              </c:numCache>
            </c:numRef>
          </c:val>
          <c:extLst>
            <c:ext xmlns:c16="http://schemas.microsoft.com/office/drawing/2014/chart" uri="{C3380CC4-5D6E-409C-BE32-E72D297353CC}">
              <c16:uniqueId val="{00000008-BC16-41ED-8124-F6E92E3584A5}"/>
            </c:ext>
          </c:extLst>
        </c:ser>
        <c:ser>
          <c:idx val="9"/>
          <c:order val="9"/>
          <c:tx>
            <c:strRef>
              <c:f>データシート!$A$36</c:f>
              <c:strCache>
                <c:ptCount val="1"/>
                <c:pt idx="0">
                  <c:v>日向市水道事業会計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7.72</c:v>
                </c:pt>
                <c:pt idx="2">
                  <c:v>#N/A</c:v>
                </c:pt>
                <c:pt idx="3">
                  <c:v>8.18</c:v>
                </c:pt>
                <c:pt idx="4">
                  <c:v>#N/A</c:v>
                </c:pt>
                <c:pt idx="5">
                  <c:v>8.3800000000000008</c:v>
                </c:pt>
                <c:pt idx="6">
                  <c:v>#N/A</c:v>
                </c:pt>
                <c:pt idx="7">
                  <c:v>8.82</c:v>
                </c:pt>
                <c:pt idx="8">
                  <c:v>#N/A</c:v>
                </c:pt>
                <c:pt idx="9">
                  <c:v>8.19</c:v>
                </c:pt>
              </c:numCache>
            </c:numRef>
          </c:val>
          <c:extLst>
            <c:ext xmlns:c16="http://schemas.microsoft.com/office/drawing/2014/chart" uri="{C3380CC4-5D6E-409C-BE32-E72D297353CC}">
              <c16:uniqueId val="{00000009-BC16-41ED-8124-F6E92E3584A5}"/>
            </c:ext>
          </c:extLst>
        </c:ser>
        <c:dLbls>
          <c:showLegendKey val="0"/>
          <c:showVal val="0"/>
          <c:showCatName val="0"/>
          <c:showSerName val="0"/>
          <c:showPercent val="0"/>
          <c:showBubbleSize val="0"/>
        </c:dLbls>
        <c:gapWidth val="150"/>
        <c:overlap val="100"/>
        <c:axId val="253416576"/>
        <c:axId val="253418112"/>
      </c:barChart>
      <c:catAx>
        <c:axId val="25341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3418112"/>
        <c:crosses val="autoZero"/>
        <c:auto val="1"/>
        <c:lblAlgn val="ctr"/>
        <c:lblOffset val="100"/>
        <c:tickLblSkip val="1"/>
        <c:tickMarkSkip val="1"/>
        <c:noMultiLvlLbl val="0"/>
      </c:catAx>
      <c:valAx>
        <c:axId val="253418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4165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3073</c:v>
                </c:pt>
                <c:pt idx="5">
                  <c:v>3054</c:v>
                </c:pt>
                <c:pt idx="8">
                  <c:v>3205</c:v>
                </c:pt>
                <c:pt idx="11">
                  <c:v>3140</c:v>
                </c:pt>
                <c:pt idx="14">
                  <c:v>3032</c:v>
                </c:pt>
              </c:numCache>
            </c:numRef>
          </c:val>
          <c:extLst>
            <c:ext xmlns:c16="http://schemas.microsoft.com/office/drawing/2014/chart" uri="{C3380CC4-5D6E-409C-BE32-E72D297353CC}">
              <c16:uniqueId val="{00000000-5588-42A4-9435-ACEE1675A0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88-42A4-9435-ACEE1675A0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588-42A4-9435-ACEE1675A0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30</c:v>
                </c:pt>
                <c:pt idx="3">
                  <c:v>33</c:v>
                </c:pt>
                <c:pt idx="6">
                  <c:v>93</c:v>
                </c:pt>
                <c:pt idx="9">
                  <c:v>110</c:v>
                </c:pt>
                <c:pt idx="12">
                  <c:v>123</c:v>
                </c:pt>
              </c:numCache>
            </c:numRef>
          </c:val>
          <c:extLst>
            <c:ext xmlns:c16="http://schemas.microsoft.com/office/drawing/2014/chart" uri="{C3380CC4-5D6E-409C-BE32-E72D297353CC}">
              <c16:uniqueId val="{00000003-5588-42A4-9435-ACEE1675A0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682</c:v>
                </c:pt>
                <c:pt idx="3">
                  <c:v>700</c:v>
                </c:pt>
                <c:pt idx="6">
                  <c:v>730</c:v>
                </c:pt>
                <c:pt idx="9">
                  <c:v>611</c:v>
                </c:pt>
                <c:pt idx="12">
                  <c:v>616</c:v>
                </c:pt>
              </c:numCache>
            </c:numRef>
          </c:val>
          <c:extLst>
            <c:ext xmlns:c16="http://schemas.microsoft.com/office/drawing/2014/chart" uri="{C3380CC4-5D6E-409C-BE32-E72D297353CC}">
              <c16:uniqueId val="{00000004-5588-42A4-9435-ACEE1675A0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88-42A4-9435-ACEE1675A0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88-42A4-9435-ACEE1675A0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4005</c:v>
                </c:pt>
                <c:pt idx="3">
                  <c:v>3836</c:v>
                </c:pt>
                <c:pt idx="6">
                  <c:v>3899</c:v>
                </c:pt>
                <c:pt idx="9">
                  <c:v>3915</c:v>
                </c:pt>
                <c:pt idx="12">
                  <c:v>3757</c:v>
                </c:pt>
              </c:numCache>
            </c:numRef>
          </c:val>
          <c:extLst>
            <c:ext xmlns:c16="http://schemas.microsoft.com/office/drawing/2014/chart" uri="{C3380CC4-5D6E-409C-BE32-E72D297353CC}">
              <c16:uniqueId val="{00000007-5588-42A4-9435-ACEE1675A010}"/>
            </c:ext>
          </c:extLst>
        </c:ser>
        <c:dLbls>
          <c:showLegendKey val="0"/>
          <c:showVal val="0"/>
          <c:showCatName val="0"/>
          <c:showSerName val="0"/>
          <c:showPercent val="0"/>
          <c:showBubbleSize val="0"/>
        </c:dLbls>
        <c:gapWidth val="100"/>
        <c:overlap val="100"/>
        <c:axId val="214253952"/>
        <c:axId val="2142558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1644</c:v>
                </c:pt>
                <c:pt idx="2">
                  <c:v>#N/A</c:v>
                </c:pt>
                <c:pt idx="3">
                  <c:v>#N/A</c:v>
                </c:pt>
                <c:pt idx="4">
                  <c:v>1515</c:v>
                </c:pt>
                <c:pt idx="5">
                  <c:v>#N/A</c:v>
                </c:pt>
                <c:pt idx="6">
                  <c:v>#N/A</c:v>
                </c:pt>
                <c:pt idx="7">
                  <c:v>1517</c:v>
                </c:pt>
                <c:pt idx="8">
                  <c:v>#N/A</c:v>
                </c:pt>
                <c:pt idx="9">
                  <c:v>#N/A</c:v>
                </c:pt>
                <c:pt idx="10">
                  <c:v>1496</c:v>
                </c:pt>
                <c:pt idx="11">
                  <c:v>#N/A</c:v>
                </c:pt>
                <c:pt idx="12">
                  <c:v>#N/A</c:v>
                </c:pt>
                <c:pt idx="13">
                  <c:v>1464</c:v>
                </c:pt>
                <c:pt idx="14">
                  <c:v>#N/A</c:v>
                </c:pt>
              </c:numCache>
            </c:numRef>
          </c:val>
          <c:smooth val="0"/>
          <c:extLst>
            <c:ext xmlns:c16="http://schemas.microsoft.com/office/drawing/2014/chart" uri="{C3380CC4-5D6E-409C-BE32-E72D297353CC}">
              <c16:uniqueId val="{00000008-5588-42A4-9435-ACEE1675A010}"/>
            </c:ext>
          </c:extLst>
        </c:ser>
        <c:dLbls>
          <c:showLegendKey val="0"/>
          <c:showVal val="0"/>
          <c:showCatName val="0"/>
          <c:showSerName val="0"/>
          <c:showPercent val="0"/>
          <c:showBubbleSize val="0"/>
        </c:dLbls>
        <c:marker val="1"/>
        <c:smooth val="0"/>
        <c:axId val="214253952"/>
        <c:axId val="214255872"/>
      </c:lineChart>
      <c:catAx>
        <c:axId val="214253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4255872"/>
        <c:crosses val="autoZero"/>
        <c:auto val="1"/>
        <c:lblAlgn val="ctr"/>
        <c:lblOffset val="100"/>
        <c:tickLblSkip val="1"/>
        <c:tickMarkSkip val="1"/>
        <c:noMultiLvlLbl val="0"/>
      </c:catAx>
      <c:valAx>
        <c:axId val="2142558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4253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28051</c:v>
                </c:pt>
                <c:pt idx="5">
                  <c:v>27760</c:v>
                </c:pt>
                <c:pt idx="8">
                  <c:v>27747</c:v>
                </c:pt>
                <c:pt idx="11">
                  <c:v>27725</c:v>
                </c:pt>
                <c:pt idx="14">
                  <c:v>29236</c:v>
                </c:pt>
              </c:numCache>
            </c:numRef>
          </c:val>
          <c:extLst>
            <c:ext xmlns:c16="http://schemas.microsoft.com/office/drawing/2014/chart" uri="{C3380CC4-5D6E-409C-BE32-E72D297353CC}">
              <c16:uniqueId val="{00000000-8A05-40D4-8539-6A174793E6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1835</c:v>
                </c:pt>
                <c:pt idx="5">
                  <c:v>2091</c:v>
                </c:pt>
                <c:pt idx="8">
                  <c:v>1782</c:v>
                </c:pt>
                <c:pt idx="11">
                  <c:v>1267</c:v>
                </c:pt>
                <c:pt idx="14">
                  <c:v>843</c:v>
                </c:pt>
              </c:numCache>
            </c:numRef>
          </c:val>
          <c:extLst>
            <c:ext xmlns:c16="http://schemas.microsoft.com/office/drawing/2014/chart" uri="{C3380CC4-5D6E-409C-BE32-E72D297353CC}">
              <c16:uniqueId val="{00000001-8A05-40D4-8539-6A174793E6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9171</c:v>
                </c:pt>
                <c:pt idx="5">
                  <c:v>9620</c:v>
                </c:pt>
                <c:pt idx="8">
                  <c:v>9933</c:v>
                </c:pt>
                <c:pt idx="11">
                  <c:v>9720</c:v>
                </c:pt>
                <c:pt idx="14">
                  <c:v>9176</c:v>
                </c:pt>
              </c:numCache>
            </c:numRef>
          </c:val>
          <c:extLst>
            <c:ext xmlns:c16="http://schemas.microsoft.com/office/drawing/2014/chart" uri="{C3380CC4-5D6E-409C-BE32-E72D297353CC}">
              <c16:uniqueId val="{00000002-8A05-40D4-8539-6A174793E6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05-40D4-8539-6A174793E6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05-40D4-8539-6A174793E6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55</c:v>
                </c:pt>
                <c:pt idx="3">
                  <c:v>53</c:v>
                </c:pt>
                <c:pt idx="6">
                  <c:v>50</c:v>
                </c:pt>
                <c:pt idx="9">
                  <c:v>51</c:v>
                </c:pt>
                <c:pt idx="12">
                  <c:v>48</c:v>
                </c:pt>
              </c:numCache>
            </c:numRef>
          </c:val>
          <c:extLst>
            <c:ext xmlns:c16="http://schemas.microsoft.com/office/drawing/2014/chart" uri="{C3380CC4-5D6E-409C-BE32-E72D297353CC}">
              <c16:uniqueId val="{00000005-8A05-40D4-8539-6A174793E6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5856</c:v>
                </c:pt>
                <c:pt idx="3">
                  <c:v>5496</c:v>
                </c:pt>
                <c:pt idx="6">
                  <c:v>5306</c:v>
                </c:pt>
                <c:pt idx="9">
                  <c:v>5284</c:v>
                </c:pt>
                <c:pt idx="12">
                  <c:v>5379</c:v>
                </c:pt>
              </c:numCache>
            </c:numRef>
          </c:val>
          <c:extLst>
            <c:ext xmlns:c16="http://schemas.microsoft.com/office/drawing/2014/chart" uri="{C3380CC4-5D6E-409C-BE32-E72D297353CC}">
              <c16:uniqueId val="{00000006-8A05-40D4-8539-6A174793E6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488</c:v>
                </c:pt>
                <c:pt idx="3">
                  <c:v>521</c:v>
                </c:pt>
                <c:pt idx="6">
                  <c:v>460</c:v>
                </c:pt>
                <c:pt idx="9">
                  <c:v>392</c:v>
                </c:pt>
                <c:pt idx="12">
                  <c:v>315</c:v>
                </c:pt>
              </c:numCache>
            </c:numRef>
          </c:val>
          <c:extLst>
            <c:ext xmlns:c16="http://schemas.microsoft.com/office/drawing/2014/chart" uri="{C3380CC4-5D6E-409C-BE32-E72D297353CC}">
              <c16:uniqueId val="{00000007-8A05-40D4-8539-6A174793E6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10178</c:v>
                </c:pt>
                <c:pt idx="3">
                  <c:v>10240</c:v>
                </c:pt>
                <c:pt idx="6">
                  <c:v>10111</c:v>
                </c:pt>
                <c:pt idx="9">
                  <c:v>9416</c:v>
                </c:pt>
                <c:pt idx="12">
                  <c:v>8576</c:v>
                </c:pt>
              </c:numCache>
            </c:numRef>
          </c:val>
          <c:extLst>
            <c:ext xmlns:c16="http://schemas.microsoft.com/office/drawing/2014/chart" uri="{C3380CC4-5D6E-409C-BE32-E72D297353CC}">
              <c16:uniqueId val="{00000008-8A05-40D4-8539-6A174793E6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A05-40D4-8539-6A174793E6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34286</c:v>
                </c:pt>
                <c:pt idx="3">
                  <c:v>34517</c:v>
                </c:pt>
                <c:pt idx="6">
                  <c:v>33874</c:v>
                </c:pt>
                <c:pt idx="9">
                  <c:v>33936</c:v>
                </c:pt>
                <c:pt idx="12">
                  <c:v>35708</c:v>
                </c:pt>
              </c:numCache>
            </c:numRef>
          </c:val>
          <c:extLst>
            <c:ext xmlns:c16="http://schemas.microsoft.com/office/drawing/2014/chart" uri="{C3380CC4-5D6E-409C-BE32-E72D297353CC}">
              <c16:uniqueId val="{0000000A-8A05-40D4-8539-6A174793E6D8}"/>
            </c:ext>
          </c:extLst>
        </c:ser>
        <c:dLbls>
          <c:showLegendKey val="0"/>
          <c:showVal val="0"/>
          <c:showCatName val="0"/>
          <c:showSerName val="0"/>
          <c:showPercent val="0"/>
          <c:showBubbleSize val="0"/>
        </c:dLbls>
        <c:gapWidth val="100"/>
        <c:overlap val="100"/>
        <c:axId val="253857152"/>
        <c:axId val="253867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11805</c:v>
                </c:pt>
                <c:pt idx="2">
                  <c:v>#N/A</c:v>
                </c:pt>
                <c:pt idx="3">
                  <c:v>#N/A</c:v>
                </c:pt>
                <c:pt idx="4">
                  <c:v>11358</c:v>
                </c:pt>
                <c:pt idx="5">
                  <c:v>#N/A</c:v>
                </c:pt>
                <c:pt idx="6">
                  <c:v>#N/A</c:v>
                </c:pt>
                <c:pt idx="7">
                  <c:v>10338</c:v>
                </c:pt>
                <c:pt idx="8">
                  <c:v>#N/A</c:v>
                </c:pt>
                <c:pt idx="9">
                  <c:v>#N/A</c:v>
                </c:pt>
                <c:pt idx="10">
                  <c:v>10366</c:v>
                </c:pt>
                <c:pt idx="11">
                  <c:v>#N/A</c:v>
                </c:pt>
                <c:pt idx="12">
                  <c:v>#N/A</c:v>
                </c:pt>
                <c:pt idx="13">
                  <c:v>10771</c:v>
                </c:pt>
                <c:pt idx="14">
                  <c:v>#N/A</c:v>
                </c:pt>
              </c:numCache>
            </c:numRef>
          </c:val>
          <c:smooth val="0"/>
          <c:extLst>
            <c:ext xmlns:c16="http://schemas.microsoft.com/office/drawing/2014/chart" uri="{C3380CC4-5D6E-409C-BE32-E72D297353CC}">
              <c16:uniqueId val="{0000000B-8A05-40D4-8539-6A174793E6D8}"/>
            </c:ext>
          </c:extLst>
        </c:ser>
        <c:dLbls>
          <c:showLegendKey val="0"/>
          <c:showVal val="0"/>
          <c:showCatName val="0"/>
          <c:showSerName val="0"/>
          <c:showPercent val="0"/>
          <c:showBubbleSize val="0"/>
        </c:dLbls>
        <c:marker val="1"/>
        <c:smooth val="0"/>
        <c:axId val="253857152"/>
        <c:axId val="253867520"/>
      </c:lineChart>
      <c:catAx>
        <c:axId val="25385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3867520"/>
        <c:crosses val="autoZero"/>
        <c:auto val="1"/>
        <c:lblAlgn val="ctr"/>
        <c:lblOffset val="100"/>
        <c:tickLblSkip val="1"/>
        <c:tickMarkSkip val="1"/>
        <c:noMultiLvlLbl val="0"/>
      </c:catAx>
      <c:valAx>
        <c:axId val="253867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385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3370</c:v>
                </c:pt>
                <c:pt idx="1">
                  <c:v>3213</c:v>
                </c:pt>
                <c:pt idx="2">
                  <c:v>3014</c:v>
                </c:pt>
              </c:numCache>
            </c:numRef>
          </c:val>
          <c:extLst>
            <c:ext xmlns:c16="http://schemas.microsoft.com/office/drawing/2014/chart" uri="{C3380CC4-5D6E-409C-BE32-E72D297353CC}">
              <c16:uniqueId val="{00000000-40E9-434A-94E6-8491A5AD6AD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411</c:v>
                </c:pt>
                <c:pt idx="1">
                  <c:v>411</c:v>
                </c:pt>
                <c:pt idx="2">
                  <c:v>412</c:v>
                </c:pt>
              </c:numCache>
            </c:numRef>
          </c:val>
          <c:extLst>
            <c:ext xmlns:c16="http://schemas.microsoft.com/office/drawing/2014/chart" uri="{C3380CC4-5D6E-409C-BE32-E72D297353CC}">
              <c16:uniqueId val="{00000001-40E9-434A-94E6-8491A5AD6AD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6677</c:v>
                </c:pt>
                <c:pt idx="1">
                  <c:v>6534</c:v>
                </c:pt>
                <c:pt idx="2">
                  <c:v>6027</c:v>
                </c:pt>
              </c:numCache>
            </c:numRef>
          </c:val>
          <c:extLst>
            <c:ext xmlns:c16="http://schemas.microsoft.com/office/drawing/2014/chart" uri="{C3380CC4-5D6E-409C-BE32-E72D297353CC}">
              <c16:uniqueId val="{00000002-40E9-434A-94E6-8491A5AD6AD3}"/>
            </c:ext>
          </c:extLst>
        </c:ser>
        <c:dLbls>
          <c:showLegendKey val="0"/>
          <c:showVal val="0"/>
          <c:showCatName val="0"/>
          <c:showSerName val="0"/>
          <c:showPercent val="0"/>
          <c:showBubbleSize val="0"/>
        </c:dLbls>
        <c:gapWidth val="120"/>
        <c:overlap val="100"/>
        <c:axId val="253812096"/>
        <c:axId val="254039168"/>
      </c:barChart>
      <c:catAx>
        <c:axId val="253812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4039168"/>
        <c:crosses val="autoZero"/>
        <c:auto val="1"/>
        <c:lblAlgn val="ctr"/>
        <c:lblOffset val="100"/>
        <c:tickLblSkip val="1"/>
        <c:tickMarkSkip val="1"/>
        <c:noMultiLvlLbl val="0"/>
      </c:catAx>
      <c:valAx>
        <c:axId val="2540391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3812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{2E47ADA9-4C4F-4B24-BD83-3ABD47707E67}</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5097-46F2-950D-20C597552B1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{A44AB8C5-0CC0-45CF-915C-6F6FE63C63E5}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97-46F2-950D-20C597552B1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{398A7E5B-EB52-49C4-8D63-BD549F413CEB}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97-46F2-950D-20C597552B1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{54186292-12EF-4791-A2DB-FBFF6E2E5E64}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97-46F2-950D-20C597552B1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{5245F48F-6B58-4CB8-AE67-267F71975BD3}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97-46F2-950D-20C597552B1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{1E4EB6FD-AB7C-47C3-B449-2F3C24F1AB0B}</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5097-46F2-950D-20C597552B1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{DEC01122-7137-496C-B4D9-6999AE4C4EE7}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5097-46F2-950D-20C597552B1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{B33B8BED-407E-4681-8DEC-AD15D88CA0D5}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5097-46F2-950D-20C597552B1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{90B5C61F-E4E9-49EB-B0FB-F885730AFA0D}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5097-46F2-950D-20C597552B1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48.6</c:v>
                </c:pt>
              </c:numCache>
            </c:numRef>
          </c:xVal>
          <c:yVal>
            <c:numRef>
              <c:f>公会計指標分析・財政指標組合せ分析表!$BP$51:$DC$51</c:f>
              <c:numCache>
                <c:formatCode>#,##0.0;"▲ "#,##0.0</c:formatCode>
                <c:ptCount val="40"/>
                <c:pt idx="24">
                  <c:v>79.2</c:v>
                </c:pt>
              </c:numCache>
            </c:numRef>
          </c:yVal>
          <c:smooth val="0"/>
          <c:extLst>
            <c:ext xmlns:c16="http://schemas.microsoft.com/office/drawing/2014/chart" uri="{C3380CC4-5D6E-409C-BE32-E72D297353CC}">
              <c16:uniqueId val="{00000009-5097-46F2-950D-20C597552B1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{FE0839C5-5434-4849-9B8A-EC9B026BAED2}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5097-46F2-950D-20C597552B1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{20799B88-6FC1-483A-94B5-40672936B611}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97-46F2-950D-20C597552B1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{66E23E22-204E-4C23-9B16-83E8404A8A5C}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97-46F2-950D-20C597552B1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{4C530547-F56C-43CA-BC3D-46AA69913E8A}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97-46F2-950D-20C597552B1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{B4D560CD-CC51-4073-BF6E-47C5E33D7B6D}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97-46F2-950D-20C597552B1A}"/>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{B6451724-FFF4-47A6-A474-EB192B0F6B40}</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5097-46F2-950D-20C597552B1A}"/>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{0A090CA8-33A6-4B23-88A1-19D82D2078F3}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5097-46F2-950D-20C597552B1A}"/>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{E94DC3C1-43D5-48E7-AB93-597CB5F07DC4}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5097-46F2-950D-20C597552B1A}"/>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{56CBF7D6-744E-47BD-843E-6DA2FA994FFF}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5097-46F2-950D-20C597552B1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57.2</c:v>
                </c:pt>
              </c:numCache>
            </c:numRef>
          </c:xVal>
          <c:yVal>
            <c:numRef>
              <c:f>公会計指標分析・財政指標組合せ分析表!$BP$55:$DC$55</c:f>
              <c:numCache>
                <c:formatCode>#,##0.0;"▲ "#,##0.0</c:formatCode>
                <c:ptCount val="40"/>
                <c:pt idx="24">
                  <c:v>33.1</c:v>
                </c:pt>
              </c:numCache>
            </c:numRef>
          </c:yVal>
          <c:smooth val="0"/>
          <c:extLst>
            <c:ext xmlns:c16="http://schemas.microsoft.com/office/drawing/2014/chart" uri="{C3380CC4-5D6E-409C-BE32-E72D297353CC}">
              <c16:uniqueId val="{00000013-5097-46F2-950D-20C597552B1A}"/>
            </c:ext>
          </c:extLst>
        </c:ser>
        <c:dLbls>
          <c:showLegendKey val="0"/>
          <c:showVal val="1"/>
          <c:showCatName val="0"/>
          <c:showSerName val="0"/>
          <c:showPercent val="0"/>
          <c:showBubbleSize val="0"/>
        </c:dLbls>
        <c:axId val="254454400"/>
        <c:axId val="254456576"/>
      </c:scatterChart>
      <c:valAx>
        <c:axId val="254454400"/>
        <c:scaling>
          <c:orientation val="minMax"/>
          <c:max val="58"/>
          <c:min val="4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456576"/>
        <c:crosses val="autoZero"/>
        <c:crossBetween val="midCat"/>
      </c:valAx>
      <c:valAx>
        <c:axId val="254456576"/>
        <c:scaling>
          <c:orientation val="minMax"/>
          <c:max val="87"/>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4544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{73C380E2-90A7-4AEE-85D0-3EC962B14E4B}</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5D5-4CD5-8788-FD2F6E59FCB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{238EBDC1-7339-4AC6-B506-1AF69CAA5C53}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D5-4CD5-8788-FD2F6E59FCB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{13A47F9C-9A71-443B-9DA7-49009EA61255}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D5-4CD5-8788-FD2F6E59FCB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{701E2604-656C-4967-9117-A1DDC7B7C3F2}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D5-4CD5-8788-FD2F6E59FCB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{892C8394-5C12-48A5-A45B-40CE410EEBB7}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D5-4CD5-8788-FD2F6E59FCB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{1122B1BC-8822-477B-ACE2-180B41F13F3C}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5D5-4CD5-8788-FD2F6E59FCB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{5D203DFB-7B5B-481F-9D99-A7B635A9AACE}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5D5-4CD5-8788-FD2F6E59FCB2}"/>
                </c:ext>
              </c:extLst>
            </c:dLbl>
            <c:dLbl>
              <c:idx val="24"/>
              <c:layout>
                <c:manualLayout>
                  <c:x val="-2.9845718578557053E-2"/>
                  <c:y val="-5.8673942929241385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{0CE032E5-972A-4700-A929-24CC61F48C97}</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5D5-4CD5-8788-FD2F6E59FCB2}"/>
                </c:ext>
              </c:extLst>
            </c:dLbl>
            <c:dLbl>
              <c:idx val="32"/>
              <c:layout>
                <c:manualLayout>
                  <c:x val="-3.3550264659664215E-2"/>
                  <c:y val="-6.6159351246346532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{041C09DE-E6C7-4D7C-976C-98E45C5F5DF1}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5D5-4CD5-8788-FD2F6E59FCB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13.5</c:v>
                </c:pt>
                <c:pt idx="8">
                  <c:v>12.7</c:v>
                </c:pt>
                <c:pt idx="16">
                  <c:v>12</c:v>
                </c:pt>
                <c:pt idx="24">
                  <c:v>11.6</c:v>
                </c:pt>
                <c:pt idx="32">
                  <c:v>11.4</c:v>
                </c:pt>
              </c:numCache>
            </c:numRef>
          </c:xVal>
          <c:yVal>
            <c:numRef>
              <c:f>公会計指標分析・財政指標組合せ分析表!$BP$73:$DC$73</c:f>
              <c:numCache>
                <c:formatCode>#,##0.0;"▲ "#,##0.0</c:formatCode>
                <c:ptCount val="40"/>
                <c:pt idx="0">
                  <c:v>90.4</c:v>
                </c:pt>
                <c:pt idx="8">
                  <c:v>89.1</c:v>
                </c:pt>
                <c:pt idx="16">
                  <c:v>79.099999999999994</c:v>
                </c:pt>
                <c:pt idx="24">
                  <c:v>79.2</c:v>
                </c:pt>
                <c:pt idx="32">
                  <c:v>82.2</c:v>
                </c:pt>
              </c:numCache>
            </c:numRef>
          </c:yVal>
          <c:smooth val="0"/>
          <c:extLst>
            <c:ext xmlns:c16="http://schemas.microsoft.com/office/drawing/2014/chart" uri="{C3380CC4-5D6E-409C-BE32-E72D297353CC}">
              <c16:uniqueId val="{00000009-95D5-4CD5-8788-FD2F6E59FCB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{DAC8EE29-EC46-4E09-AE72-5C4E69C7D85E}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5D5-4CD5-8788-FD2F6E59FCB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{0A04C445-D9A1-4CD7-B7B6-FC7F882D5C14}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D5-4CD5-8788-FD2F6E59FCB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{7F6151CF-0475-4052-A393-D8CEA115239A}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D5-4CD5-8788-FD2F6E59FCB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{4483D87C-CE92-45B1-ADD2-FD9ED46EB954}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D5-4CD5-8788-FD2F6E59FCB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{E112C75F-6374-4F9F-9520-8FD2B5B28800}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D5-4CD5-8788-FD2F6E59FCB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{37B72952-CC03-4C23-9DFB-683A46223377}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5D5-4CD5-8788-FD2F6E59FCB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{830B4A3B-0C09-45D7-B894-D454642E092C}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5D5-4CD5-8788-FD2F6E59FCB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{E85DB697-D9F6-45EF-8200-D1BF0CCFAFAB}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5D5-4CD5-8788-FD2F6E59FCB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{4B6AD09E-CD95-499D-9404-49BE1C56034E}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5D5-4CD5-8788-FD2F6E59FCB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95D5-4CD5-8788-FD2F6E59FCB2}"/>
            </c:ext>
          </c:extLst>
        </c:ser>
        <c:dLbls>
          <c:showLegendKey val="0"/>
          <c:showVal val="1"/>
          <c:showCatName val="0"/>
          <c:showSerName val="0"/>
          <c:showPercent val="0"/>
          <c:showBubbleSize val="0"/>
        </c:dLbls>
        <c:axId val="254154624"/>
        <c:axId val="254504960"/>
      </c:scatterChart>
      <c:valAx>
        <c:axId val="254154624"/>
        <c:scaling>
          <c:orientation val="minMax"/>
          <c:max val="14.1"/>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4504960"/>
        <c:crosses val="autoZero"/>
        <c:crossBetween val="midCat"/>
      </c:valAx>
      <c:valAx>
        <c:axId val="254504960"/>
        <c:scaling>
          <c:orientation val="minMax"/>
          <c:max val="101"/>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415462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年度の実質公債費比率は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ポイント減少しており、これは、平成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年度公共用地先行取得等事業債などの大型償還の完了や長期借入分の起債の利率見直し等に伴う元利償還金の減、事業費補正により基準財政需要額に算入された公債費の減などにより実質公債費比率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分子が前年度と比較して減となったことなどが要因である。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ただし、新庁舎建設事業に伴い多額の市債発行を行い市債残高が増加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ことから、日向市行財政改革大綱に基づきこれまで以上に計画的な市債の発行に努めていく。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新庁舎建設事業などにより一般会計等に係る地方債の現在高が増加したことなどによる将来負担額の増加額が、充当可能基金の減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や基準財政需要額算入見込額の増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による充当可能財源等の増加額を上回っているため、将来負担比率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分子が増となった。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地方債の現在高の増については、新庁舎建設事業に伴う地方債発行額が増となり、地方債償還額を大きく上回ったことによる。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また、充当可能基金については、新庁舎建設事業に伴う公共施設整備等資金積立基金の取崩しや財源不足を補うための財政調整積立基金の取崩しにより、全体の基金残高が大きく減少した。</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宮崎県日向市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財政調整積立基金の決算剰余金</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や利子</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(201,577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や地域振興基金造成事業債を活用した積立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(52,000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などがあったが、新庁舎建設事業に伴う公共施設整備等資金積立基金の取崩し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や普通交付税の合併算定替による特別措置の適用終了などによる財政調整積立基金の取崩し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などにより前年度と比較して、基金全体で残高が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705,692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千円の減額となった。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財政調整積立基金については、災害などの緊急時に対応できる規模の残高維持に努めながら計画的な活用を図る。また、それぞれの特定目的基金については、それぞれの基金の使途目的を考慮しつつ、計画的な活用を図る。特に公共施設整備等資金積立基金においては、今後の公共施設の維持補修等に備え、退職手当基金については、将来の退職者の不均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伴う財政負担を平準化するため積立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を行いながら計画的な活用を図る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公共施設の整備又は公共用地取得</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のための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退職手当基金：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職員の退職手当に充てるための基金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市民の連帯の強化及び地域の振興を図るため</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うるおい福祉基金：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保健・医療・福祉施策及び市民の創意と工夫を生かした自発的な保健福祉事業を推進することにより、地域の福祉力</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を高め、全ての市民が健康で安心してくらせる地域社会を実現するための基金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消防事務財政調整積立基金：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消防事務の受託に係る財政の健全な運営を図るための基金</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公共施設整備等資金積立基金：利子の積立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や土地売払収入の積立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を行ったが、新庁舎建設に伴い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千円取崩しを行ったため前年と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575,546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千円の基金残高減となった。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退職手当基金：利子及び各特別会計等からの給与総額に応じた負担額の積立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を行い</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51,664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千円の基金残高増となった。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地域生活交通対策事業など</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基金の目的に基づいた取崩しを行うとともに、地域振興基金造成事業債を活用し積立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ことにより、前年度と比較して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2,194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千円の基金残高増となった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うるおい福祉基金：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民間福祉活動支援事業など基金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目的に基づいた取崩しを行うとともに</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寄附金などによる積立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ったことにより、</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619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千円の基金残高減となった。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消防事務財政調整積立基金：消防車両の購入など基金の目的に基づいた取崩しを行うとともに、決算剰余金の積立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ことにより、</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30,934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千円の基金残高減となった。</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公共施設整備等資金積立基金：今後の公共施設の維持補修等に備え、決算を考慮しながら計画的な活用を図る。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退職手当基金：将来の退職者の不均一</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伴う財政負担を平準化するため積立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を行いながら計画的な活用を図る。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地域振興基金：地域振興基金造成事業債を活用し積立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を行いながら計画的な活用を図る。</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うるおい福祉基金：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目的に基づいた計画的な活用を図る。</a:t>
          </a:r>
          <a:endParaRPr lang="ja-JP" altLang="ja-JP" sz="11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消防事務財政調整積立基金：</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消防事務の受託に係る財政の健全な運営を図るため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計画的な活用を図る。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年度の決算剰余金や利子の積立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201,577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千円行ったものの、平成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年度決算に伴う財源不足として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千円を取り崩したことから、前年度と比較して基金残高が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198,423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千円減額となった。取崩額としては、前年度と比較して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50,000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千円の減となったが、普通交付税の合併算定替による特別措置の</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適用期間終了などにより取崩しを行った。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災害などの緊急時に対応できる規模の残高維持に努めながら計画的な活用を図る。　</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取崩しは行わず、利子積立分の</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133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千円が増額となった。</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1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今後の地方債償還の状況を注視し、計画的な活用を図る。</a:t>
          </a:r>
          <a:endParaRPr lang="ja-JP" altLang="ja-JP" sz="1100">
            <a:effectLst/>
            <a:latin typeface="ＭＳ ゴシック" panose="020B0609070205080204" pitchFamily="49" charset="-128"/>
            <a:ea typeface="ＭＳ ゴシック" panose="020B0609070205080204" pitchFamily="49" charset="-128"/>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62,310
62,013
336.94
34,608,701
33,980,376
469,081
15,685,990
35,707,594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全体としては、類似団体平均を下回っているが、学校施設や庁舎など一部の施設は類似団体平均を上回っている状況である。</a:t>
          </a:r>
        </a:p>
        <a:p>
          <a:pPr eaLnBrk="1" fontAlgn="auto" latinLnBrk="0" hangingPunct="1"/>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平成２８年１１月に策定した日向市公共施設等総合管理計画に基づき、統合・廃止による総量の最適化（普通会計における建物系施設の総延床面積を３０％削減）とともに、老朽化した施設の長寿命化の取組を着実に推進する必要がある。</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165735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57520"/>
          <a:ext cx="1270" cy="1209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169562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165735</xdr:rowOff>
    </xdr:from>
    <xdr:to>
      <xdr:col>23</xdr:col>
      <xdr:colOff>174625</xdr:colOff>
      <xdr:row>34</xdr:row>
      <xdr:rowOff>165735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76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103522</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99077</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6014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167428</xdr:rowOff>
    </xdr:from>
    <xdr:to>
      <xdr:col>19</xdr:col>
      <xdr:colOff>187325</xdr:colOff>
      <xdr:row>31</xdr:row>
      <xdr:rowOff>97578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82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78" name="楕円 77">
          <a:extLst>
            <a:ext uri="{FF2B5EF4-FFF2-40B4-BE49-F238E27FC236}">
              <a16:creationId xmlns:a16="http://schemas.microsoft.com/office/drawing/2014/main" id="{00000000-0008-0000-0D00-00004E000000}"/>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114105</xdr:rowOff>
    </xdr:from>
    <xdr:ext cx="405111" cy="259045"/>
    <xdr:sp macro="" textlink="">
      <xdr:nvSpPr>
        <xdr:cNvPr id="79" name="n_1aveValue有形固定資産減価償却率">
          <a:extLst>
            <a:ext uri="{FF2B5EF4-FFF2-40B4-BE49-F238E27FC236}">
              <a16:creationId xmlns:a16="http://schemas.microsoft.com/office/drawing/2014/main" id="{00000000-0008-0000-0D00-00004F000000}"/>
            </a:ext>
          </a:extLst>
        </xdr:cNvPr>
        <xdr:cNvSpPr txBox="1"/>
      </xdr:nvSpPr>
      <xdr:spPr>
        <a:xfrm>
          <a:off x="3836044" y="58576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14622</xdr:rowOff>
    </xdr:from>
    <xdr:ext cx="405111" cy="259045"/>
    <xdr:sp macro="" textlink="">
      <xdr:nvSpPr>
        <xdr:cNvPr id="80" name="n_2aveValue有形固定資産減価償却率">
          <a:extLst>
            <a:ext uri="{FF2B5EF4-FFF2-40B4-BE49-F238E27FC236}">
              <a16:creationId xmlns:a16="http://schemas.microsoft.com/office/drawing/2014/main" id="{00000000-0008-0000-0D00-000050000000}"/>
            </a:ext>
          </a:extLst>
        </xdr:cNvPr>
        <xdr:cNvSpPr txBox="1"/>
      </xdr:nvSpPr>
      <xdr:spPr>
        <a:xfrm>
          <a:off x="3086744" y="5929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81" name="n_1mainValue有形固定資産減価償却率">
          <a:extLst>
            <a:ext uri="{FF2B5EF4-FFF2-40B4-BE49-F238E27FC236}">
              <a16:creationId xmlns:a16="http://schemas.microsoft.com/office/drawing/2014/main" id="{00000000-0008-0000-0D00-000051000000}"/>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2" name="正方形/長方形 81">
          <a:extLst>
            <a:ext uri="{FF2B5EF4-FFF2-40B4-BE49-F238E27FC236}">
              <a16:creationId xmlns:a16="http://schemas.microsoft.com/office/drawing/2014/main" id="{00000000-0008-0000-0D00-00005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3" name="正方形/長方形 82">
          <a:extLst>
            <a:ext uri="{FF2B5EF4-FFF2-40B4-BE49-F238E27FC236}">
              <a16:creationId xmlns:a16="http://schemas.microsoft.com/office/drawing/2014/main" id="{00000000-0008-0000-0D00-000053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4" name="正方形/長方形 83">
          <a:extLst>
            <a:ext uri="{FF2B5EF4-FFF2-40B4-BE49-F238E27FC236}">
              <a16:creationId xmlns:a16="http://schemas.microsoft.com/office/drawing/2014/main" id="{00000000-0008-0000-0D00-000054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5" name="正方形/長方形 84">
          <a:extLst>
            <a:ext uri="{FF2B5EF4-FFF2-40B4-BE49-F238E27FC236}">
              <a16:creationId xmlns:a16="http://schemas.microsoft.com/office/drawing/2014/main" id="{00000000-0008-0000-0D00-00005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6" name="正方形/長方形 85">
          <a:extLst>
            <a:ext uri="{FF2B5EF4-FFF2-40B4-BE49-F238E27FC236}">
              <a16:creationId xmlns:a16="http://schemas.microsoft.com/office/drawing/2014/main" id="{00000000-0008-0000-0D00-00005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7" name="正方形/長方形 86">
          <a:extLst>
            <a:ext uri="{FF2B5EF4-FFF2-40B4-BE49-F238E27FC236}">
              <a16:creationId xmlns:a16="http://schemas.microsoft.com/office/drawing/2014/main" id="{00000000-0008-0000-0D00-00005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88" name="正方形/長方形 87">
          <a:extLst>
            <a:ext uri="{FF2B5EF4-FFF2-40B4-BE49-F238E27FC236}">
              <a16:creationId xmlns:a16="http://schemas.microsoft.com/office/drawing/2014/main" id="{00000000-0008-0000-0D00-00005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89" name="正方形/長方形 88">
          <a:extLst>
            <a:ext uri="{FF2B5EF4-FFF2-40B4-BE49-F238E27FC236}">
              <a16:creationId xmlns:a16="http://schemas.microsoft.com/office/drawing/2014/main" id="{00000000-0008-0000-0D00-00005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0" name="正方形/長方形 89">
          <a:extLst>
            <a:ext uri="{FF2B5EF4-FFF2-40B4-BE49-F238E27FC236}">
              <a16:creationId xmlns:a16="http://schemas.microsoft.com/office/drawing/2014/main" id="{00000000-0008-0000-0D00-00005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id="{00000000-0008-0000-0D00-00005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4" name="テキスト ボックス 93">
          <a:extLst>
            <a:ext uri="{FF2B5EF4-FFF2-40B4-BE49-F238E27FC236}">
              <a16:creationId xmlns:a16="http://schemas.microsoft.com/office/drawing/2014/main" id="{00000000-0008-0000-0D00-00005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一般単独事業債や公共用地先行取得事業債の償還減により、公債費は減となったが、類似団体平均と比べ</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ポイント上回っている。　</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また、新庁舎建設事業に伴い地方債現在高が増加したことにより将来負担額が増となったほか、基金の取り崩しにより充当可能基金が減となったことにより、債務償還可能年数は類似団体平均と比べて長くなっている。</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行財政改革大綱に基づき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、計画的な市債発行を図り、経常経費の削減や自主財源の確保に努めていく。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id="{00000000-0008-0000-0D00-00005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97" name="直線コネクタ 96">
          <a:extLst>
            <a:ext uri="{FF2B5EF4-FFF2-40B4-BE49-F238E27FC236}">
              <a16:creationId xmlns:a16="http://schemas.microsoft.com/office/drawing/2014/main" id="{00000000-0008-0000-0D00-00006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98" name="テキスト ボックス 97">
          <a:extLst>
            <a:ext uri="{FF2B5EF4-FFF2-40B4-BE49-F238E27FC236}">
              <a16:creationId xmlns:a16="http://schemas.microsoft.com/office/drawing/2014/main" id="{00000000-0008-0000-0D00-000062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99" name="直線コネクタ 98">
          <a:extLst>
            <a:ext uri="{FF2B5EF4-FFF2-40B4-BE49-F238E27FC236}">
              <a16:creationId xmlns:a16="http://schemas.microsoft.com/office/drawing/2014/main" id="{00000000-0008-0000-0D00-00006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0" name="テキスト ボックス 99">
          <a:extLst>
            <a:ext uri="{FF2B5EF4-FFF2-40B4-BE49-F238E27FC236}">
              <a16:creationId xmlns:a16="http://schemas.microsoft.com/office/drawing/2014/main" id="{00000000-0008-0000-0D00-000064000000}"/>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1" name="直線コネクタ 100">
          <a:extLst>
            <a:ext uri="{FF2B5EF4-FFF2-40B4-BE49-F238E27FC236}">
              <a16:creationId xmlns:a16="http://schemas.microsoft.com/office/drawing/2014/main" id="{00000000-0008-0000-0D00-00006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2" name="テキスト ボックス 101">
          <a:extLst>
            <a:ext uri="{FF2B5EF4-FFF2-40B4-BE49-F238E27FC236}">
              <a16:creationId xmlns:a16="http://schemas.microsoft.com/office/drawing/2014/main" id="{00000000-0008-0000-0D00-000066000000}"/>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3" name="直線コネクタ 102">
          <a:extLst>
            <a:ext uri="{FF2B5EF4-FFF2-40B4-BE49-F238E27FC236}">
              <a16:creationId xmlns:a16="http://schemas.microsoft.com/office/drawing/2014/main" id="{00000000-0008-0000-0D00-00006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5" name="直線コネクタ 104">
          <a:extLst>
            <a:ext uri="{FF2B5EF4-FFF2-40B4-BE49-F238E27FC236}">
              <a16:creationId xmlns:a16="http://schemas.microsoft.com/office/drawing/2014/main" id="{00000000-0008-0000-0D00-00006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9" name="債務償還可能年数グラフ枠">
          <a:extLst>
            <a:ext uri="{FF2B5EF4-FFF2-40B4-BE49-F238E27FC236}">
              <a16:creationId xmlns:a16="http://schemas.microsoft.com/office/drawing/2014/main" id="{00000000-0008-0000-0D00-00006D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11642</xdr:rowOff>
    </xdr:from>
    <xdr:to>
      <xdr:col>76</xdr:col>
      <xdr:colOff>21589</xdr:colOff>
      <xdr:row>34</xdr:row>
      <xdr:rowOff>151342</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flipV="1">
          <a:off x="14793595" y="5240867"/>
          <a:ext cx="1269"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1" name="債務償還可能年数最小値テキスト">
          <a:extLst>
            <a:ext uri="{FF2B5EF4-FFF2-40B4-BE49-F238E27FC236}">
              <a16:creationId xmlns:a16="http://schemas.microsoft.com/office/drawing/2014/main" id="{00000000-0008-0000-0D00-00006F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129769</xdr:rowOff>
    </xdr:from>
    <xdr:ext cx="405111" cy="259045"/>
    <xdr:sp macro="" textlink="">
      <xdr:nvSpPr>
        <xdr:cNvPr id="113" name="債務償還可能年数最大値テキスト">
          <a:extLst>
            <a:ext uri="{FF2B5EF4-FFF2-40B4-BE49-F238E27FC236}">
              <a16:creationId xmlns:a16="http://schemas.microsoft.com/office/drawing/2014/main" id="{00000000-0008-0000-0D00-000071000000}"/>
            </a:ext>
          </a:extLst>
        </xdr:cNvPr>
        <xdr:cNvSpPr txBox="1"/>
      </xdr:nvSpPr>
      <xdr:spPr>
        <a:xfrm>
          <a:off x="14846300" y="5016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11642</xdr:rowOff>
    </xdr:from>
    <xdr:to>
      <xdr:col>76</xdr:col>
      <xdr:colOff>111125</xdr:colOff>
      <xdr:row>26</xdr:row>
      <xdr:rowOff>11642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4706600" y="5240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5" name="債務償還可能年数平均値テキスト">
          <a:extLst>
            <a:ext uri="{FF2B5EF4-FFF2-40B4-BE49-F238E27FC236}">
              <a16:creationId xmlns:a16="http://schemas.microsoft.com/office/drawing/2014/main" id="{00000000-0008-0000-0D00-000073000000}"/>
            </a:ext>
          </a:extLst>
        </xdr:cNvPr>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16" name="フローチャート: 判断 115">
          <a:extLst>
            <a:ext uri="{FF2B5EF4-FFF2-40B4-BE49-F238E27FC236}">
              <a16:creationId xmlns:a16="http://schemas.microsoft.com/office/drawing/2014/main" id="{00000000-0008-0000-0D00-000074000000}"/>
            </a:ext>
          </a:extLst>
        </xdr:cNvPr>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121708</xdr:rowOff>
    </xdr:from>
    <xdr:to>
      <xdr:col>76</xdr:col>
      <xdr:colOff>73025</xdr:colOff>
      <xdr:row>29</xdr:row>
      <xdr:rowOff>51858</xdr:rowOff>
    </xdr:to>
    <xdr:sp macro="" textlink="">
      <xdr:nvSpPr>
        <xdr:cNvPr id="122" name="楕円 121">
          <a:extLst>
            <a:ext uri="{FF2B5EF4-FFF2-40B4-BE49-F238E27FC236}">
              <a16:creationId xmlns:a16="http://schemas.microsoft.com/office/drawing/2014/main" id="{00000000-0008-0000-0D00-00007A000000}"/>
            </a:ext>
          </a:extLst>
        </xdr:cNvPr>
        <xdr:cNvSpPr/>
      </xdr:nvSpPr>
      <xdr:spPr>
        <a:xfrm>
          <a:off x="14744700" y="569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144585</xdr:rowOff>
    </xdr:from>
    <xdr:ext cx="340478" cy="259045"/>
    <xdr:sp macro="" textlink="">
      <xdr:nvSpPr>
        <xdr:cNvPr id="123" name="債務償還可能年数該当値テキスト">
          <a:extLst>
            <a:ext uri="{FF2B5EF4-FFF2-40B4-BE49-F238E27FC236}">
              <a16:creationId xmlns:a16="http://schemas.microsoft.com/office/drawing/2014/main" id="{00000000-0008-0000-0D00-00007B000000}"/>
            </a:ext>
          </a:extLst>
        </xdr:cNvPr>
        <xdr:cNvSpPr txBox="1"/>
      </xdr:nvSpPr>
      <xdr:spPr>
        <a:xfrm>
          <a:off x="14846300" y="5545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4" name="正方形/長方形 123">
          <a:extLst>
            <a:ext uri="{FF2B5EF4-FFF2-40B4-BE49-F238E27FC236}">
              <a16:creationId xmlns:a16="http://schemas.microsoft.com/office/drawing/2014/main" id="{00000000-0008-0000-0D00-00007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5" name="正方形/長方形 124">
          <a:extLst>
            <a:ext uri="{FF2B5EF4-FFF2-40B4-BE49-F238E27FC236}">
              <a16:creationId xmlns:a16="http://schemas.microsoft.com/office/drawing/2014/main" id="{00000000-0008-0000-0D00-00007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27" name="テキスト ボックス 126">
          <a:extLst>
            <a:ext uri="{FF2B5EF4-FFF2-40B4-BE49-F238E27FC236}">
              <a16:creationId xmlns:a16="http://schemas.microsoft.com/office/drawing/2014/main" id="{00000000-0008-0000-0D00-00007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62,310
62,013
336.94
34,608,701
33,980,376
469,081
15,685,990
35,707,594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42635"/>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74312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7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7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116222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5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73025</xdr:rowOff>
    </xdr:from>
    <xdr:to>
      <xdr:col>20</xdr:col>
      <xdr:colOff>38100</xdr:colOff>
      <xdr:row>40</xdr:row>
      <xdr:rowOff>3175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109237</xdr:rowOff>
    </xdr:from>
    <xdr:ext cx="405111" cy="259045"/>
    <xdr:sp macro="" textlink="">
      <xdr:nvSpPr>
        <xdr:cNvPr id="71" name="n_1aveValue【道路】&#10;有形固定資産減価償却率">
          <a:extLst>
            <a:ext uri="{FF2B5EF4-FFF2-40B4-BE49-F238E27FC236}">
              <a16:creationId xmlns:a16="http://schemas.microsoft.com/office/drawing/2014/main" id="{00000000-0008-0000-0E00-000047000000}"/>
            </a:ext>
          </a:extLst>
        </xdr:cNvPr>
        <xdr:cNvSpPr txBox="1"/>
      </xdr:nvSpPr>
      <xdr:spPr>
        <a:xfrm>
          <a:off x="3582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147337</xdr:rowOff>
    </xdr:from>
    <xdr:ext cx="405111" cy="259045"/>
    <xdr:sp macro="" textlink="">
      <xdr:nvSpPr>
        <xdr:cNvPr id="72" name="n_2aveValue【道路】&#10;有形固定資産減価償却率">
          <a:extLst>
            <a:ext uri="{FF2B5EF4-FFF2-40B4-BE49-F238E27FC236}">
              <a16:creationId xmlns:a16="http://schemas.microsoft.com/office/drawing/2014/main" id="{00000000-0008-0000-0E00-000048000000}"/>
            </a:ext>
          </a:extLst>
        </xdr:cNvPr>
        <xdr:cNvSpPr txBox="1"/>
      </xdr:nvSpPr>
      <xdr:spPr>
        <a:xfrm>
          <a:off x="27057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165752</xdr:rowOff>
    </xdr:from>
    <xdr:ext cx="405111" cy="259045"/>
    <xdr:sp macro="" textlink="">
      <xdr:nvSpPr>
        <xdr:cNvPr id="73" name="n_1mainValue【道路】&#10;有形固定資産減価償却率">
          <a:extLst>
            <a:ext uri="{FF2B5EF4-FFF2-40B4-BE49-F238E27FC236}">
              <a16:creationId xmlns:a16="http://schemas.microsoft.com/office/drawing/2014/main" id="{00000000-0008-0000-0E00-000049000000}"/>
            </a:ext>
          </a:extLst>
        </xdr:cNvPr>
        <xdr:cNvSpPr txBox="1"/>
      </xdr:nvSpPr>
      <xdr:spPr>
        <a:xfrm>
          <a:off x="3582044" y="685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87" name="テキスト ボックス 86">
          <a:extLst>
            <a:ext uri="{FF2B5EF4-FFF2-40B4-BE49-F238E27FC236}">
              <a16:creationId xmlns:a16="http://schemas.microsoft.com/office/drawing/2014/main" id="{00000000-0008-0000-0E00-000057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89" name="テキスト ボックス 88">
          <a:extLst>
            <a:ext uri="{FF2B5EF4-FFF2-40B4-BE49-F238E27FC236}">
              <a16:creationId xmlns:a16="http://schemas.microsoft.com/office/drawing/2014/main" id="{00000000-0008-0000-0E00-000059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0" name="直線コネクタ 89">
          <a:extLst>
            <a:ext uri="{FF2B5EF4-FFF2-40B4-BE49-F238E27FC236}">
              <a16:creationId xmlns:a16="http://schemas.microsoft.com/office/drawing/2014/main" id="{00000000-0008-0000-0E00-00005A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道路】&#10;一人当たり延長グラフ枠">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44291</xdr:rowOff>
    </xdr:from>
    <xdr:to>
      <xdr:col>54</xdr:col>
      <xdr:colOff>189865</xdr:colOff>
      <xdr:row>41</xdr:row>
      <xdr:rowOff>142189</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flipV="1">
          <a:off x="10476865" y="5873591"/>
          <a:ext cx="0" cy="1298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146016</xdr:rowOff>
    </xdr:from>
    <xdr:ext cx="469744" cy="259045"/>
    <xdr:sp macro="" textlink="">
      <xdr:nvSpPr>
        <xdr:cNvPr id="98" name="【道路】&#10;一人当たり延長最小値テキスト">
          <a:extLst>
            <a:ext uri="{FF2B5EF4-FFF2-40B4-BE49-F238E27FC236}">
              <a16:creationId xmlns:a16="http://schemas.microsoft.com/office/drawing/2014/main" id="{00000000-0008-0000-0E00-000062000000}"/>
            </a:ext>
          </a:extLst>
        </xdr:cNvPr>
        <xdr:cNvSpPr txBox="1"/>
      </xdr:nvSpPr>
      <xdr:spPr>
        <a:xfrm>
          <a:off x="10515600" y="717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142189</xdr:rowOff>
    </xdr:from>
    <xdr:to>
      <xdr:col>55</xdr:col>
      <xdr:colOff>88900</xdr:colOff>
      <xdr:row>41</xdr:row>
      <xdr:rowOff>142189</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10388600" y="717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162418</xdr:rowOff>
    </xdr:from>
    <xdr:ext cx="534377" cy="259045"/>
    <xdr:sp macro="" textlink="">
      <xdr:nvSpPr>
        <xdr:cNvPr id="100" name="【道路】&#10;一人当たり延長最大値テキスト">
          <a:extLst>
            <a:ext uri="{FF2B5EF4-FFF2-40B4-BE49-F238E27FC236}">
              <a16:creationId xmlns:a16="http://schemas.microsoft.com/office/drawing/2014/main" id="{00000000-0008-0000-0E00-000064000000}"/>
            </a:ext>
          </a:extLst>
        </xdr:cNvPr>
        <xdr:cNvSpPr txBox="1"/>
      </xdr:nvSpPr>
      <xdr:spPr>
        <a:xfrm>
          <a:off x="10515600" y="564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44291</xdr:rowOff>
    </xdr:from>
    <xdr:to>
      <xdr:col>55</xdr:col>
      <xdr:colOff>88900</xdr:colOff>
      <xdr:row>34</xdr:row>
      <xdr:rowOff>44291</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10388600" y="5873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52805</xdr:rowOff>
    </xdr:from>
    <xdr:ext cx="534377" cy="259045"/>
    <xdr:sp macro="" textlink="">
      <xdr:nvSpPr>
        <xdr:cNvPr id="102" name="【道路】&#10;一人当たり延長平均値テキスト">
          <a:extLst>
            <a:ext uri="{FF2B5EF4-FFF2-40B4-BE49-F238E27FC236}">
              <a16:creationId xmlns:a16="http://schemas.microsoft.com/office/drawing/2014/main" id="{00000000-0008-0000-0E00-000066000000}"/>
            </a:ext>
          </a:extLst>
        </xdr:cNvPr>
        <xdr:cNvSpPr txBox="1"/>
      </xdr:nvSpPr>
      <xdr:spPr>
        <a:xfrm>
          <a:off x="10515600" y="6910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74378</xdr:rowOff>
    </xdr:from>
    <xdr:to>
      <xdr:col>55</xdr:col>
      <xdr:colOff>50800</xdr:colOff>
      <xdr:row>41</xdr:row>
      <xdr:rowOff>4528</xdr:rowOff>
    </xdr:to>
    <xdr:sp macro="" textlink="">
      <xdr:nvSpPr>
        <xdr:cNvPr id="103" name="フローチャート: 判断 102">
          <a:extLst>
            <a:ext uri="{FF2B5EF4-FFF2-40B4-BE49-F238E27FC236}">
              <a16:creationId xmlns:a16="http://schemas.microsoft.com/office/drawing/2014/main" id="{00000000-0008-0000-0E00-000067000000}"/>
            </a:ext>
          </a:extLst>
        </xdr:cNvPr>
        <xdr:cNvSpPr/>
      </xdr:nvSpPr>
      <xdr:spPr>
        <a:xfrm>
          <a:off x="10426700" y="6932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64700</xdr:rowOff>
    </xdr:from>
    <xdr:to>
      <xdr:col>50</xdr:col>
      <xdr:colOff>165100</xdr:colOff>
      <xdr:row>40</xdr:row>
      <xdr:rowOff>166300</xdr:rowOff>
    </xdr:to>
    <xdr:sp macro="" textlink="">
      <xdr:nvSpPr>
        <xdr:cNvPr id="104" name="フローチャート: 判断 103">
          <a:extLst>
            <a:ext uri="{FF2B5EF4-FFF2-40B4-BE49-F238E27FC236}">
              <a16:creationId xmlns:a16="http://schemas.microsoft.com/office/drawing/2014/main" id="{00000000-0008-0000-0E00-000068000000}"/>
            </a:ext>
          </a:extLst>
        </xdr:cNvPr>
        <xdr:cNvSpPr/>
      </xdr:nvSpPr>
      <xdr:spPr>
        <a:xfrm>
          <a:off x="9588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76435</xdr:rowOff>
    </xdr:from>
    <xdr:to>
      <xdr:col>46</xdr:col>
      <xdr:colOff>38100</xdr:colOff>
      <xdr:row>41</xdr:row>
      <xdr:rowOff>6585</xdr:rowOff>
    </xdr:to>
    <xdr:sp macro="" textlink="">
      <xdr:nvSpPr>
        <xdr:cNvPr id="105" name="フローチャート: 判断 104">
          <a:extLst>
            <a:ext uri="{FF2B5EF4-FFF2-40B4-BE49-F238E27FC236}">
              <a16:creationId xmlns:a16="http://schemas.microsoft.com/office/drawing/2014/main" id="{00000000-0008-0000-0E00-000069000000}"/>
            </a:ext>
          </a:extLst>
        </xdr:cNvPr>
        <xdr:cNvSpPr/>
      </xdr:nvSpPr>
      <xdr:spPr>
        <a:xfrm>
          <a:off x="8699500" y="693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40374</xdr:rowOff>
    </xdr:from>
    <xdr:to>
      <xdr:col>50</xdr:col>
      <xdr:colOff>165100</xdr:colOff>
      <xdr:row>40</xdr:row>
      <xdr:rowOff>141974</xdr:rowOff>
    </xdr:to>
    <xdr:sp macro="" textlink="">
      <xdr:nvSpPr>
        <xdr:cNvPr id="111" name="楕円 110">
          <a:extLst>
            <a:ext uri="{FF2B5EF4-FFF2-40B4-BE49-F238E27FC236}">
              <a16:creationId xmlns:a16="http://schemas.microsoft.com/office/drawing/2014/main" id="{00000000-0008-0000-0E00-00006F000000}"/>
            </a:ext>
          </a:extLst>
        </xdr:cNvPr>
        <xdr:cNvSpPr/>
      </xdr:nvSpPr>
      <xdr:spPr>
        <a:xfrm>
          <a:off x="9588500" y="6898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40</xdr:row>
      <xdr:rowOff>157427</xdr:rowOff>
    </xdr:from>
    <xdr:ext cx="534377" cy="259045"/>
    <xdr:sp macro="" textlink="">
      <xdr:nvSpPr>
        <xdr:cNvPr id="112" name="n_1aveValue【道路】&#10;一人当たり延長">
          <a:extLst>
            <a:ext uri="{FF2B5EF4-FFF2-40B4-BE49-F238E27FC236}">
              <a16:creationId xmlns:a16="http://schemas.microsoft.com/office/drawing/2014/main" id="{00000000-0008-0000-0E00-000070000000}"/>
            </a:ext>
          </a:extLst>
        </xdr:cNvPr>
        <xdr:cNvSpPr txBox="1"/>
      </xdr:nvSpPr>
      <xdr:spPr>
        <a:xfrm>
          <a:off x="93594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23112</xdr:rowOff>
    </xdr:from>
    <xdr:ext cx="534377" cy="259045"/>
    <xdr:sp macro="" textlink="">
      <xdr:nvSpPr>
        <xdr:cNvPr id="113" name="n_2aveValue【道路】&#10;一人当たり延長">
          <a:extLst>
            <a:ext uri="{FF2B5EF4-FFF2-40B4-BE49-F238E27FC236}">
              <a16:creationId xmlns:a16="http://schemas.microsoft.com/office/drawing/2014/main" id="{00000000-0008-0000-0E00-000071000000}"/>
            </a:ext>
          </a:extLst>
        </xdr:cNvPr>
        <xdr:cNvSpPr txBox="1"/>
      </xdr:nvSpPr>
      <xdr:spPr>
        <a:xfrm>
          <a:off x="8483111" y="670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158501</xdr:rowOff>
    </xdr:from>
    <xdr:ext cx="534377" cy="259045"/>
    <xdr:sp macro="" textlink="">
      <xdr:nvSpPr>
        <xdr:cNvPr id="114" name="n_1mainValue【道路】&#10;一人当たり延長">
          <a:extLst>
            <a:ext uri="{FF2B5EF4-FFF2-40B4-BE49-F238E27FC236}">
              <a16:creationId xmlns:a16="http://schemas.microsoft.com/office/drawing/2014/main" id="{00000000-0008-0000-0E00-000072000000}"/>
            </a:ext>
          </a:extLst>
        </xdr:cNvPr>
        <xdr:cNvSpPr txBox="1"/>
      </xdr:nvSpPr>
      <xdr:spPr>
        <a:xfrm>
          <a:off x="9359411" y="667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5" name="正方形/長方形 114">
          <a:extLst>
            <a:ext uri="{FF2B5EF4-FFF2-40B4-BE49-F238E27FC236}">
              <a16:creationId xmlns:a16="http://schemas.microsoft.com/office/drawing/2014/main" id="{00000000-0008-0000-0E00-00007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6" name="正方形/長方形 115">
          <a:extLst>
            <a:ext uri="{FF2B5EF4-FFF2-40B4-BE49-F238E27FC236}">
              <a16:creationId xmlns:a16="http://schemas.microsoft.com/office/drawing/2014/main" id="{00000000-0008-0000-0E00-00007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7" name="正方形/長方形 116">
          <a:extLst>
            <a:ext uri="{FF2B5EF4-FFF2-40B4-BE49-F238E27FC236}">
              <a16:creationId xmlns:a16="http://schemas.microsoft.com/office/drawing/2014/main" id="{00000000-0008-0000-0E00-00007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8" name="正方形/長方形 117">
          <a:extLst>
            <a:ext uri="{FF2B5EF4-FFF2-40B4-BE49-F238E27FC236}">
              <a16:creationId xmlns:a16="http://schemas.microsoft.com/office/drawing/2014/main" id="{00000000-0008-0000-0E00-00007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9" name="正方形/長方形 118">
          <a:extLst>
            <a:ext uri="{FF2B5EF4-FFF2-40B4-BE49-F238E27FC236}">
              <a16:creationId xmlns:a16="http://schemas.microsoft.com/office/drawing/2014/main" id="{00000000-0008-0000-0E00-00007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0" name="正方形/長方形 119">
          <a:extLst>
            <a:ext uri="{FF2B5EF4-FFF2-40B4-BE49-F238E27FC236}">
              <a16:creationId xmlns:a16="http://schemas.microsoft.com/office/drawing/2014/main" id="{00000000-0008-0000-0E00-00007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8" name="【橋りょう・トンネル】&#10;有形固定資産減価償却率グラフ枠">
          <a:extLst>
            <a:ext uri="{FF2B5EF4-FFF2-40B4-BE49-F238E27FC236}">
              <a16:creationId xmlns:a16="http://schemas.microsoft.com/office/drawing/2014/main" id="{00000000-0008-0000-0E00-00008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4634865" y="9759315"/>
          <a:ext cx="0" cy="1133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40" name="【橋りょう・トンネル】&#10;有形固定資産減価償却率最小値テキスト">
          <a:extLst>
            <a:ext uri="{FF2B5EF4-FFF2-40B4-BE49-F238E27FC236}">
              <a16:creationId xmlns:a16="http://schemas.microsoft.com/office/drawing/2014/main" id="{00000000-0008-0000-0E00-00008C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104792</xdr:rowOff>
    </xdr:from>
    <xdr:ext cx="405111" cy="259045"/>
    <xdr:sp macro="" textlink="">
      <xdr:nvSpPr>
        <xdr:cNvPr id="142" name="【橋りょう・トンネル】&#10;有形固定資産減価償却率最大値テキスト">
          <a:extLst>
            <a:ext uri="{FF2B5EF4-FFF2-40B4-BE49-F238E27FC236}">
              <a16:creationId xmlns:a16="http://schemas.microsoft.com/office/drawing/2014/main" id="{00000000-0008-0000-0E00-00008E000000}"/>
            </a:ext>
          </a:extLst>
        </xdr:cNvPr>
        <xdr:cNvSpPr txBox="1"/>
      </xdr:nvSpPr>
      <xdr:spPr>
        <a:xfrm>
          <a:off x="4673600" y="953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43" name="直線コネクタ 142">
          <a:extLst>
            <a:ext uri="{FF2B5EF4-FFF2-40B4-BE49-F238E27FC236}">
              <a16:creationId xmlns:a16="http://schemas.microsoft.com/office/drawing/2014/main" id="{00000000-0008-0000-0E00-00008F000000}"/>
            </a:ext>
          </a:extLst>
        </xdr:cNvPr>
        <xdr:cNvCxnSpPr/>
      </xdr:nvCxnSpPr>
      <xdr:spPr>
        <a:xfrm>
          <a:off x="4546600" y="975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158132</xdr:rowOff>
    </xdr:from>
    <xdr:ext cx="405111" cy="259045"/>
    <xdr:sp macro="" textlink="">
      <xdr:nvSpPr>
        <xdr:cNvPr id="144" name="【橋りょう・トンネル】&#10;有形固定資産減価償却率平均値テキスト">
          <a:extLst>
            <a:ext uri="{FF2B5EF4-FFF2-40B4-BE49-F238E27FC236}">
              <a16:creationId xmlns:a16="http://schemas.microsoft.com/office/drawing/2014/main" id="{00000000-0008-0000-0E00-000090000000}"/>
            </a:ext>
          </a:extLst>
        </xdr:cNvPr>
        <xdr:cNvSpPr txBox="1"/>
      </xdr:nvSpPr>
      <xdr:spPr>
        <a:xfrm>
          <a:off x="4673600" y="1027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45" name="フローチャート: 判断 144">
          <a:extLst>
            <a:ext uri="{FF2B5EF4-FFF2-40B4-BE49-F238E27FC236}">
              <a16:creationId xmlns:a16="http://schemas.microsoft.com/office/drawing/2014/main" id="{00000000-0008-0000-0E00-000091000000}"/>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46" name="フローチャート: 判断 145">
          <a:extLst>
            <a:ext uri="{FF2B5EF4-FFF2-40B4-BE49-F238E27FC236}">
              <a16:creationId xmlns:a16="http://schemas.microsoft.com/office/drawing/2014/main" id="{00000000-0008-0000-0E00-00009200000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47" name="フローチャート: 判断 146">
          <a:extLst>
            <a:ext uri="{FF2B5EF4-FFF2-40B4-BE49-F238E27FC236}">
              <a16:creationId xmlns:a16="http://schemas.microsoft.com/office/drawing/2014/main" id="{00000000-0008-0000-0E00-000093000000}"/>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E00-00009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149225</xdr:rowOff>
    </xdr:from>
    <xdr:to>
      <xdr:col>20</xdr:col>
      <xdr:colOff>38100</xdr:colOff>
      <xdr:row>64</xdr:row>
      <xdr:rowOff>79375</xdr:rowOff>
    </xdr:to>
    <xdr:sp macro="" textlink="">
      <xdr:nvSpPr>
        <xdr:cNvPr id="153" name="楕円 152">
          <a:extLst>
            <a:ext uri="{FF2B5EF4-FFF2-40B4-BE49-F238E27FC236}">
              <a16:creationId xmlns:a16="http://schemas.microsoft.com/office/drawing/2014/main" id="{00000000-0008-0000-0E00-000099000000}"/>
            </a:ext>
          </a:extLst>
        </xdr:cNvPr>
        <xdr:cNvSpPr/>
      </xdr:nvSpPr>
      <xdr:spPr>
        <a:xfrm>
          <a:off x="3746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149242</xdr:rowOff>
    </xdr:from>
    <xdr:ext cx="405111" cy="259045"/>
    <xdr:sp macro="" textlink="">
      <xdr:nvSpPr>
        <xdr:cNvPr id="154" name="n_1aveValue【橋りょう・トンネル】&#10;有形固定資産減価償却率">
          <a:extLst>
            <a:ext uri="{FF2B5EF4-FFF2-40B4-BE49-F238E27FC236}">
              <a16:creationId xmlns:a16="http://schemas.microsoft.com/office/drawing/2014/main" id="{00000000-0008-0000-0E00-00009A000000}"/>
            </a:ext>
          </a:extLst>
        </xdr:cNvPr>
        <xdr:cNvSpPr txBox="1"/>
      </xdr:nvSpPr>
      <xdr:spPr>
        <a:xfrm>
          <a:off x="3582044" y="10093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155" name="n_2aveValue【橋りょう・トンネル】&#10;有形固定資産減価償却率">
          <a:extLst>
            <a:ext uri="{FF2B5EF4-FFF2-40B4-BE49-F238E27FC236}">
              <a16:creationId xmlns:a16="http://schemas.microsoft.com/office/drawing/2014/main" id="{00000000-0008-0000-0E00-00009B000000}"/>
            </a:ext>
          </a:extLst>
        </xdr:cNvPr>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70502</xdr:rowOff>
    </xdr:from>
    <xdr:ext cx="405111" cy="259045"/>
    <xdr:sp macro="" textlink="">
      <xdr:nvSpPr>
        <xdr:cNvPr id="156" name="n_1mainValue【橋りょう・トンネル】&#10;有形固定資産減価償却率">
          <a:extLst>
            <a:ext uri="{FF2B5EF4-FFF2-40B4-BE49-F238E27FC236}">
              <a16:creationId xmlns:a16="http://schemas.microsoft.com/office/drawing/2014/main" id="{00000000-0008-0000-0E00-00009C000000}"/>
            </a:ext>
          </a:extLst>
        </xdr:cNvPr>
        <xdr:cNvSpPr txBox="1"/>
      </xdr:nvSpPr>
      <xdr:spPr>
        <a:xfrm>
          <a:off x="3582044"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a:extLst>
            <a:ext uri="{FF2B5EF4-FFF2-40B4-BE49-F238E27FC236}">
              <a16:creationId xmlns:a16="http://schemas.microsoft.com/office/drawing/2014/main" id="{00000000-0008-0000-0E00-00009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a:extLst>
            <a:ext uri="{FF2B5EF4-FFF2-40B4-BE49-F238E27FC236}">
              <a16:creationId xmlns:a16="http://schemas.microsoft.com/office/drawing/2014/main" id="{00000000-0008-0000-0E00-00009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E00-0000A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E00-0000A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a:extLst>
            <a:ext uri="{FF2B5EF4-FFF2-40B4-BE49-F238E27FC236}">
              <a16:creationId xmlns:a16="http://schemas.microsoft.com/office/drawing/2014/main" id="{00000000-0008-0000-0E00-0000A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a:extLst>
            <a:ext uri="{FF2B5EF4-FFF2-40B4-BE49-F238E27FC236}">
              <a16:creationId xmlns:a16="http://schemas.microsoft.com/office/drawing/2014/main" id="{00000000-0008-0000-0E00-0000A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a:extLst>
            <a:ext uri="{FF2B5EF4-FFF2-40B4-BE49-F238E27FC236}">
              <a16:creationId xmlns:a16="http://schemas.microsoft.com/office/drawing/2014/main" id="{00000000-0008-0000-0E00-0000A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7" name="【橋りょう・トンネル】&#10;一人当たり有形固定資産（償却資産）額グラフ枠">
          <a:extLst>
            <a:ext uri="{FF2B5EF4-FFF2-40B4-BE49-F238E27FC236}">
              <a16:creationId xmlns:a16="http://schemas.microsoft.com/office/drawing/2014/main" id="{00000000-0008-0000-0E00-0000B1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61040</xdr:rowOff>
    </xdr:from>
    <xdr:to>
      <xdr:col>54</xdr:col>
      <xdr:colOff>189865</xdr:colOff>
      <xdr:row>63</xdr:row>
      <xdr:rowOff>170707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flipV="1">
          <a:off x="10476865" y="9662240"/>
          <a:ext cx="0" cy="130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3084</xdr:rowOff>
    </xdr:from>
    <xdr:ext cx="378565" cy="259045"/>
    <xdr:sp macro="" textlink="">
      <xdr:nvSpPr>
        <xdr:cNvPr id="179" name="【橋りょう・トンネル】&#10;一人当たり有形固定資産（償却資産）額最小値テキスト">
          <a:extLst>
            <a:ext uri="{FF2B5EF4-FFF2-40B4-BE49-F238E27FC236}">
              <a16:creationId xmlns:a16="http://schemas.microsoft.com/office/drawing/2014/main" id="{00000000-0008-0000-0E00-0000B3000000}"/>
            </a:ext>
          </a:extLst>
        </xdr:cNvPr>
        <xdr:cNvSpPr txBox="1"/>
      </xdr:nvSpPr>
      <xdr:spPr>
        <a:xfrm>
          <a:off x="10515600" y="10975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170707</xdr:rowOff>
    </xdr:from>
    <xdr:to>
      <xdr:col>55</xdr:col>
      <xdr:colOff>88900</xdr:colOff>
      <xdr:row>63</xdr:row>
      <xdr:rowOff>170707</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10388600" y="1097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7717</xdr:rowOff>
    </xdr:from>
    <xdr:ext cx="599010" cy="259045"/>
    <xdr:sp macro="" textlink="">
      <xdr:nvSpPr>
        <xdr:cNvPr id="181" name="【橋りょう・トンネル】&#10;一人当たり有形固定資産（償却資産）額最大値テキスト">
          <a:extLst>
            <a:ext uri="{FF2B5EF4-FFF2-40B4-BE49-F238E27FC236}">
              <a16:creationId xmlns:a16="http://schemas.microsoft.com/office/drawing/2014/main" id="{00000000-0008-0000-0E00-0000B5000000}"/>
            </a:ext>
          </a:extLst>
        </xdr:cNvPr>
        <xdr:cNvSpPr txBox="1"/>
      </xdr:nvSpPr>
      <xdr:spPr>
        <a:xfrm>
          <a:off x="10515600" y="943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61040</xdr:rowOff>
    </xdr:from>
    <xdr:to>
      <xdr:col>55</xdr:col>
      <xdr:colOff>88900</xdr:colOff>
      <xdr:row>56</xdr:row>
      <xdr:rowOff>61040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10388600" y="966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166290</xdr:rowOff>
    </xdr:from>
    <xdr:ext cx="599010" cy="259045"/>
    <xdr:sp macro="" textlink="">
      <xdr:nvSpPr>
        <xdr:cNvPr id="183" name="【橋りょう・トンネル】&#10;一人当たり有形固定資産（償却資産）額平均値テキスト">
          <a:extLst>
            <a:ext uri="{FF2B5EF4-FFF2-40B4-BE49-F238E27FC236}">
              <a16:creationId xmlns:a16="http://schemas.microsoft.com/office/drawing/2014/main" id="{00000000-0008-0000-0E00-0000B7000000}"/>
            </a:ext>
          </a:extLst>
        </xdr:cNvPr>
        <xdr:cNvSpPr txBox="1"/>
      </xdr:nvSpPr>
      <xdr:spPr>
        <a:xfrm>
          <a:off x="10515600" y="10453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16413</xdr:rowOff>
    </xdr:from>
    <xdr:to>
      <xdr:col>55</xdr:col>
      <xdr:colOff>50800</xdr:colOff>
      <xdr:row>61</xdr:row>
      <xdr:rowOff>118013</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426700" y="1047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36333</xdr:rowOff>
    </xdr:from>
    <xdr:to>
      <xdr:col>50</xdr:col>
      <xdr:colOff>165100</xdr:colOff>
      <xdr:row>61</xdr:row>
      <xdr:rowOff>137933</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9588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43628</xdr:rowOff>
    </xdr:from>
    <xdr:to>
      <xdr:col>46</xdr:col>
      <xdr:colOff>38100</xdr:colOff>
      <xdr:row>61</xdr:row>
      <xdr:rowOff>145228</xdr:rowOff>
    </xdr:to>
    <xdr:sp macro="" textlink="">
      <xdr:nvSpPr>
        <xdr:cNvPr id="186" name="フローチャート: 判断 185">
          <a:extLst>
            <a:ext uri="{FF2B5EF4-FFF2-40B4-BE49-F238E27FC236}">
              <a16:creationId xmlns:a16="http://schemas.microsoft.com/office/drawing/2014/main" id="{00000000-0008-0000-0E00-0000BA000000}"/>
            </a:ext>
          </a:extLst>
        </xdr:cNvPr>
        <xdr:cNvSpPr/>
      </xdr:nvSpPr>
      <xdr:spPr>
        <a:xfrm>
          <a:off x="8699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27443</xdr:rowOff>
    </xdr:from>
    <xdr:to>
      <xdr:col>50</xdr:col>
      <xdr:colOff>165100</xdr:colOff>
      <xdr:row>59</xdr:row>
      <xdr:rowOff>129043</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9588500" y="1014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129060</xdr:rowOff>
    </xdr:from>
    <xdr:ext cx="599010" cy="259045"/>
    <xdr:sp macro="" textlink="">
      <xdr:nvSpPr>
        <xdr:cNvPr id="193" name="n_1aveValue【橋りょう・トンネル】&#10;一人当たり有形固定資産（償却資産）額">
          <a:extLst>
            <a:ext uri="{FF2B5EF4-FFF2-40B4-BE49-F238E27FC236}">
              <a16:creationId xmlns:a16="http://schemas.microsoft.com/office/drawing/2014/main" id="{00000000-0008-0000-0E00-0000C1000000}"/>
            </a:ext>
          </a:extLst>
        </xdr:cNvPr>
        <xdr:cNvSpPr txBox="1"/>
      </xdr:nvSpPr>
      <xdr:spPr>
        <a:xfrm>
          <a:off x="93270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161755</xdr:rowOff>
    </xdr:from>
    <xdr:ext cx="599010" cy="259045"/>
    <xdr:sp macro="" textlink="">
      <xdr:nvSpPr>
        <xdr:cNvPr id="194" name="n_2aveValue【橋りょう・トンネル】&#10;一人当たり有形固定資産（償却資産）額">
          <a:extLst>
            <a:ext uri="{FF2B5EF4-FFF2-40B4-BE49-F238E27FC236}">
              <a16:creationId xmlns:a16="http://schemas.microsoft.com/office/drawing/2014/main" id="{00000000-0008-0000-0E00-0000C2000000}"/>
            </a:ext>
          </a:extLst>
        </xdr:cNvPr>
        <xdr:cNvSpPr txBox="1"/>
      </xdr:nvSpPr>
      <xdr:spPr>
        <a:xfrm>
          <a:off x="8450795"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145570</xdr:rowOff>
    </xdr:from>
    <xdr:ext cx="599010" cy="259045"/>
    <xdr:sp macro="" textlink="">
      <xdr:nvSpPr>
        <xdr:cNvPr id="195" name="n_1mainValue【橋りょう・トンネル】&#10;一人当たり有形固定資産（償却資産）額">
          <a:extLst>
            <a:ext uri="{FF2B5EF4-FFF2-40B4-BE49-F238E27FC236}">
              <a16:creationId xmlns:a16="http://schemas.microsoft.com/office/drawing/2014/main" id="{00000000-0008-0000-0E00-0000C3000000}"/>
            </a:ext>
          </a:extLst>
        </xdr:cNvPr>
        <xdr:cNvSpPr txBox="1"/>
      </xdr:nvSpPr>
      <xdr:spPr>
        <a:xfrm>
          <a:off x="9327095" y="991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1" name="正方形/長方形 200">
          <a:extLst>
            <a:ext uri="{FF2B5EF4-FFF2-40B4-BE49-F238E27FC236}">
              <a16:creationId xmlns:a16="http://schemas.microsoft.com/office/drawing/2014/main" id="{00000000-0008-0000-0E00-0000C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2" name="正方形/長方形 201">
          <a:extLst>
            <a:ext uri="{FF2B5EF4-FFF2-40B4-BE49-F238E27FC236}">
              <a16:creationId xmlns:a16="http://schemas.microsoft.com/office/drawing/2014/main" id="{00000000-0008-0000-0E00-0000C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3" name="正方形/長方形 202">
          <a:extLst>
            <a:ext uri="{FF2B5EF4-FFF2-40B4-BE49-F238E27FC236}">
              <a16:creationId xmlns:a16="http://schemas.microsoft.com/office/drawing/2014/main" id="{00000000-0008-0000-0E00-0000C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7" name="テキスト ボックス 206">
          <a:extLst>
            <a:ext uri="{FF2B5EF4-FFF2-40B4-BE49-F238E27FC236}">
              <a16:creationId xmlns:a16="http://schemas.microsoft.com/office/drawing/2014/main" id="{00000000-0008-0000-0E00-0000CF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9" name="テキスト ボックス 208">
          <a:extLst>
            <a:ext uri="{FF2B5EF4-FFF2-40B4-BE49-F238E27FC236}">
              <a16:creationId xmlns:a16="http://schemas.microsoft.com/office/drawing/2014/main" id="{00000000-0008-0000-0E00-0000D1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0" name="直線コネクタ 209">
          <a:extLst>
            <a:ext uri="{FF2B5EF4-FFF2-40B4-BE49-F238E27FC236}">
              <a16:creationId xmlns:a16="http://schemas.microsoft.com/office/drawing/2014/main" id="{00000000-0008-0000-0E00-0000D2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1" name="テキスト ボックス 210">
          <a:extLst>
            <a:ext uri="{FF2B5EF4-FFF2-40B4-BE49-F238E27FC236}">
              <a16:creationId xmlns:a16="http://schemas.microsoft.com/office/drawing/2014/main" id="{00000000-0008-0000-0E00-0000D3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2" name="直線コネクタ 211">
          <a:extLst>
            <a:ext uri="{FF2B5EF4-FFF2-40B4-BE49-F238E27FC236}">
              <a16:creationId xmlns:a16="http://schemas.microsoft.com/office/drawing/2014/main" id="{00000000-0008-0000-0E00-0000D4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0" name="【公営住宅】&#10;有形固定資産減価償却率グラフ枠">
          <a:extLst>
            <a:ext uri="{FF2B5EF4-FFF2-40B4-BE49-F238E27FC236}">
              <a16:creationId xmlns:a16="http://schemas.microsoft.com/office/drawing/2014/main" id="{00000000-0008-0000-0E00-0000DC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157299</xdr:rowOff>
    </xdr:from>
    <xdr:to>
      <xdr:col>24</xdr:col>
      <xdr:colOff>62865</xdr:colOff>
      <xdr:row>86</xdr:row>
      <xdr:rowOff>60961</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flipV="1">
          <a:off x="4634865" y="1335894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340478" cy="259045"/>
    <xdr:sp macro="" textlink="">
      <xdr:nvSpPr>
        <xdr:cNvPr id="222" name="【公営住宅】&#10;有形固定資産減価償却率最小値テキスト">
          <a:extLst>
            <a:ext uri="{FF2B5EF4-FFF2-40B4-BE49-F238E27FC236}">
              <a16:creationId xmlns:a16="http://schemas.microsoft.com/office/drawing/2014/main" id="{00000000-0008-0000-0E00-0000DE000000}"/>
            </a:ext>
          </a:extLst>
        </xdr:cNvPr>
        <xdr:cNvSpPr txBox="1"/>
      </xdr:nvSpPr>
      <xdr:spPr>
        <a:xfrm>
          <a:off x="4673600" y="14809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103976</xdr:rowOff>
    </xdr:from>
    <xdr:ext cx="405111" cy="259045"/>
    <xdr:sp macro="" textlink="">
      <xdr:nvSpPr>
        <xdr:cNvPr id="224" name="【公営住宅】&#10;有形固定資産減価償却率最大値テキスト">
          <a:extLst>
            <a:ext uri="{FF2B5EF4-FFF2-40B4-BE49-F238E27FC236}">
              <a16:creationId xmlns:a16="http://schemas.microsoft.com/office/drawing/2014/main" id="{00000000-0008-0000-0E00-0000E0000000}"/>
            </a:ext>
          </a:extLst>
        </xdr:cNvPr>
        <xdr:cNvSpPr txBox="1"/>
      </xdr:nvSpPr>
      <xdr:spPr>
        <a:xfrm>
          <a:off x="46736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157299</xdr:rowOff>
    </xdr:from>
    <xdr:to>
      <xdr:col>24</xdr:col>
      <xdr:colOff>152400</xdr:colOff>
      <xdr:row>77</xdr:row>
      <xdr:rowOff>157299</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4546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80027</xdr:rowOff>
    </xdr:from>
    <xdr:ext cx="405111" cy="259045"/>
    <xdr:sp macro="" textlink="">
      <xdr:nvSpPr>
        <xdr:cNvPr id="226" name="【公営住宅】&#10;有形固定資産減価償却率平均値テキスト">
          <a:extLst>
            <a:ext uri="{FF2B5EF4-FFF2-40B4-BE49-F238E27FC236}">
              <a16:creationId xmlns:a16="http://schemas.microsoft.com/office/drawing/2014/main" id="{00000000-0008-0000-0E00-0000E2000000}"/>
            </a:ext>
          </a:extLst>
        </xdr:cNvPr>
        <xdr:cNvSpPr txBox="1"/>
      </xdr:nvSpPr>
      <xdr:spPr>
        <a:xfrm>
          <a:off x="4673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27" name="フローチャート: 判断 226">
          <a:extLst>
            <a:ext uri="{FF2B5EF4-FFF2-40B4-BE49-F238E27FC236}">
              <a16:creationId xmlns:a16="http://schemas.microsoft.com/office/drawing/2014/main" id="{00000000-0008-0000-0E00-0000E3000000}"/>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103232</xdr:rowOff>
    </xdr:from>
    <xdr:to>
      <xdr:col>20</xdr:col>
      <xdr:colOff>38100</xdr:colOff>
      <xdr:row>81</xdr:row>
      <xdr:rowOff>33382</xdr:rowOff>
    </xdr:to>
    <xdr:sp macro="" textlink="">
      <xdr:nvSpPr>
        <xdr:cNvPr id="228" name="フローチャート: 判断 227">
          <a:extLst>
            <a:ext uri="{FF2B5EF4-FFF2-40B4-BE49-F238E27FC236}">
              <a16:creationId xmlns:a16="http://schemas.microsoft.com/office/drawing/2014/main" id="{00000000-0008-0000-0E00-0000E4000000}"/>
            </a:ext>
          </a:extLst>
        </xdr:cNvPr>
        <xdr:cNvSpPr/>
      </xdr:nvSpPr>
      <xdr:spPr>
        <a:xfrm>
          <a:off x="3746500" y="1381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165281</xdr:rowOff>
    </xdr:from>
    <xdr:to>
      <xdr:col>15</xdr:col>
      <xdr:colOff>101600</xdr:colOff>
      <xdr:row>81</xdr:row>
      <xdr:rowOff>95431</xdr:rowOff>
    </xdr:to>
    <xdr:sp macro="" textlink="">
      <xdr:nvSpPr>
        <xdr:cNvPr id="229" name="フローチャート: 判断 228">
          <a:extLst>
            <a:ext uri="{FF2B5EF4-FFF2-40B4-BE49-F238E27FC236}">
              <a16:creationId xmlns:a16="http://schemas.microsoft.com/office/drawing/2014/main" id="{00000000-0008-0000-0E00-0000E5000000}"/>
            </a:ext>
          </a:extLst>
        </xdr:cNvPr>
        <xdr:cNvSpPr/>
      </xdr:nvSpPr>
      <xdr:spPr>
        <a:xfrm>
          <a:off x="2857500" y="1388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id="{00000000-0008-0000-0E00-0000E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3" name="テキスト ボックス 232">
          <a:extLst>
            <a:ext uri="{FF2B5EF4-FFF2-40B4-BE49-F238E27FC236}">
              <a16:creationId xmlns:a16="http://schemas.microsoft.com/office/drawing/2014/main" id="{00000000-0008-0000-0E00-0000E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64044</xdr:rowOff>
    </xdr:from>
    <xdr:to>
      <xdr:col>20</xdr:col>
      <xdr:colOff>38100</xdr:colOff>
      <xdr:row>80</xdr:row>
      <xdr:rowOff>165644</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3746500" y="1378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24509</xdr:rowOff>
    </xdr:from>
    <xdr:ext cx="405111" cy="259045"/>
    <xdr:sp macro="" textlink="">
      <xdr:nvSpPr>
        <xdr:cNvPr id="236" name="n_1aveValue【公営住宅】&#10;有形固定資産減価償却率">
          <a:extLst>
            <a:ext uri="{FF2B5EF4-FFF2-40B4-BE49-F238E27FC236}">
              <a16:creationId xmlns:a16="http://schemas.microsoft.com/office/drawing/2014/main" id="{00000000-0008-0000-0E00-0000EC000000}"/>
            </a:ext>
          </a:extLst>
        </xdr:cNvPr>
        <xdr:cNvSpPr txBox="1"/>
      </xdr:nvSpPr>
      <xdr:spPr>
        <a:xfrm>
          <a:off x="3582044" y="13911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111958</xdr:rowOff>
    </xdr:from>
    <xdr:ext cx="405111" cy="259045"/>
    <xdr:sp macro="" textlink="">
      <xdr:nvSpPr>
        <xdr:cNvPr id="237" name="n_2aveValue【公営住宅】&#10;有形固定資産減価償却率">
          <a:extLst>
            <a:ext uri="{FF2B5EF4-FFF2-40B4-BE49-F238E27FC236}">
              <a16:creationId xmlns:a16="http://schemas.microsoft.com/office/drawing/2014/main" id="{00000000-0008-0000-0E00-0000ED000000}"/>
            </a:ext>
          </a:extLst>
        </xdr:cNvPr>
        <xdr:cNvSpPr txBox="1"/>
      </xdr:nvSpPr>
      <xdr:spPr>
        <a:xfrm>
          <a:off x="2705744" y="1365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10721</xdr:rowOff>
    </xdr:from>
    <xdr:ext cx="405111" cy="259045"/>
    <xdr:sp macro="" textlink="">
      <xdr:nvSpPr>
        <xdr:cNvPr id="238" name="n_1mainValue【公営住宅】&#10;有形固定資産減価償却率">
          <a:extLst>
            <a:ext uri="{FF2B5EF4-FFF2-40B4-BE49-F238E27FC236}">
              <a16:creationId xmlns:a16="http://schemas.microsoft.com/office/drawing/2014/main" id="{00000000-0008-0000-0E00-0000EE000000}"/>
            </a:ext>
          </a:extLst>
        </xdr:cNvPr>
        <xdr:cNvSpPr txBox="1"/>
      </xdr:nvSpPr>
      <xdr:spPr>
        <a:xfrm>
          <a:off x="35820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9" name="正方形/長方形 238">
          <a:extLst>
            <a:ext uri="{FF2B5EF4-FFF2-40B4-BE49-F238E27FC236}">
              <a16:creationId xmlns:a16="http://schemas.microsoft.com/office/drawing/2014/main" id="{00000000-0008-0000-0E00-0000E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0" name="正方形/長方形 239">
          <a:extLst>
            <a:ext uri="{FF2B5EF4-FFF2-40B4-BE49-F238E27FC236}">
              <a16:creationId xmlns:a16="http://schemas.microsoft.com/office/drawing/2014/main" id="{00000000-0008-0000-0E00-0000F0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1" name="正方形/長方形 240">
          <a:extLst>
            <a:ext uri="{FF2B5EF4-FFF2-40B4-BE49-F238E27FC236}">
              <a16:creationId xmlns:a16="http://schemas.microsoft.com/office/drawing/2014/main" id="{00000000-0008-0000-0E00-0000F1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E00-0000F2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E00-0000F3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E00-0000F4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4" name="テキスト ボックス 253">
          <a:extLst>
            <a:ext uri="{FF2B5EF4-FFF2-40B4-BE49-F238E27FC236}">
              <a16:creationId xmlns:a16="http://schemas.microsoft.com/office/drawing/2014/main" id="{00000000-0008-0000-0E00-0000FE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6" name="テキスト ボックス 255">
          <a:extLst>
            <a:ext uri="{FF2B5EF4-FFF2-40B4-BE49-F238E27FC236}">
              <a16:creationId xmlns:a16="http://schemas.microsoft.com/office/drawing/2014/main" id="{00000000-0008-0000-0E00-00000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8" name="テキスト ボックス 257">
          <a:extLst>
            <a:ext uri="{FF2B5EF4-FFF2-40B4-BE49-F238E27FC236}">
              <a16:creationId xmlns:a16="http://schemas.microsoft.com/office/drawing/2014/main" id="{00000000-0008-0000-0E00-00000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00000000-0008-0000-0E00-00000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E00-00000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a:extLst>
            <a:ext uri="{FF2B5EF4-FFF2-40B4-BE49-F238E27FC236}">
              <a16:creationId xmlns:a16="http://schemas.microsoft.com/office/drawing/2014/main" id="{00000000-0008-0000-0E00-00000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32004</xdr:rowOff>
    </xdr:from>
    <xdr:to>
      <xdr:col>54</xdr:col>
      <xdr:colOff>189865</xdr:colOff>
      <xdr:row>86</xdr:row>
      <xdr:rowOff>108965</xdr:rowOff>
    </xdr:to>
    <xdr:cxnSp macro="">
      <xdr:nvCxnSpPr>
        <xdr:cNvPr id="262" name="直線コネクタ 261">
          <a:extLst>
            <a:ext uri="{FF2B5EF4-FFF2-40B4-BE49-F238E27FC236}">
              <a16:creationId xmlns:a16="http://schemas.microsoft.com/office/drawing/2014/main" id="{00000000-0008-0000-0E00-000006010000}"/>
            </a:ext>
          </a:extLst>
        </xdr:cNvPr>
        <xdr:cNvCxnSpPr/>
      </xdr:nvCxnSpPr>
      <xdr:spPr>
        <a:xfrm flipV="1">
          <a:off x="10476865" y="13576554"/>
          <a:ext cx="0" cy="1277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263" name="【公営住宅】&#10;一人当たり面積最小値テキスト">
          <a:extLst>
            <a:ext uri="{FF2B5EF4-FFF2-40B4-BE49-F238E27FC236}">
              <a16:creationId xmlns:a16="http://schemas.microsoft.com/office/drawing/2014/main" id="{00000000-0008-0000-0E00-000007010000}"/>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264" name="直線コネクタ 263">
          <a:extLst>
            <a:ext uri="{FF2B5EF4-FFF2-40B4-BE49-F238E27FC236}">
              <a16:creationId xmlns:a16="http://schemas.microsoft.com/office/drawing/2014/main" id="{00000000-0008-0000-0E00-000008010000}"/>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150131</xdr:rowOff>
    </xdr:from>
    <xdr:ext cx="469744" cy="259045"/>
    <xdr:sp macro="" textlink="">
      <xdr:nvSpPr>
        <xdr:cNvPr id="265" name="【公営住宅】&#10;一人当たり面積最大値テキスト">
          <a:extLst>
            <a:ext uri="{FF2B5EF4-FFF2-40B4-BE49-F238E27FC236}">
              <a16:creationId xmlns:a16="http://schemas.microsoft.com/office/drawing/2014/main" id="{00000000-0008-0000-0E00-000009010000}"/>
            </a:ext>
          </a:extLst>
        </xdr:cNvPr>
        <xdr:cNvSpPr txBox="1"/>
      </xdr:nvSpPr>
      <xdr:spPr>
        <a:xfrm>
          <a:off x="10515600" y="1335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32004</xdr:rowOff>
    </xdr:from>
    <xdr:to>
      <xdr:col>55</xdr:col>
      <xdr:colOff>88900</xdr:colOff>
      <xdr:row>79</xdr:row>
      <xdr:rowOff>32004</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10388600" y="13576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160799</xdr:rowOff>
    </xdr:from>
    <xdr:ext cx="469744" cy="259045"/>
    <xdr:sp macro="" textlink="">
      <xdr:nvSpPr>
        <xdr:cNvPr id="267" name="【公営住宅】&#10;一人当たり面積平均値テキスト">
          <a:extLst>
            <a:ext uri="{FF2B5EF4-FFF2-40B4-BE49-F238E27FC236}">
              <a16:creationId xmlns:a16="http://schemas.microsoft.com/office/drawing/2014/main" id="{00000000-0008-0000-0E00-00000B010000}"/>
            </a:ext>
          </a:extLst>
        </xdr:cNvPr>
        <xdr:cNvSpPr txBox="1"/>
      </xdr:nvSpPr>
      <xdr:spPr>
        <a:xfrm>
          <a:off x="10515600" y="14391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10922</xdr:rowOff>
    </xdr:from>
    <xdr:to>
      <xdr:col>55</xdr:col>
      <xdr:colOff>50800</xdr:colOff>
      <xdr:row>84</xdr:row>
      <xdr:rowOff>112522</xdr:rowOff>
    </xdr:to>
    <xdr:sp macro="" textlink="">
      <xdr:nvSpPr>
        <xdr:cNvPr id="268" name="フローチャート: 判断 267">
          <a:extLst>
            <a:ext uri="{FF2B5EF4-FFF2-40B4-BE49-F238E27FC236}">
              <a16:creationId xmlns:a16="http://schemas.microsoft.com/office/drawing/2014/main" id="{00000000-0008-0000-0E00-00000C010000}"/>
            </a:ext>
          </a:extLst>
        </xdr:cNvPr>
        <xdr:cNvSpPr/>
      </xdr:nvSpPr>
      <xdr:spPr>
        <a:xfrm>
          <a:off x="104267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10922</xdr:rowOff>
    </xdr:from>
    <xdr:to>
      <xdr:col>50</xdr:col>
      <xdr:colOff>165100</xdr:colOff>
      <xdr:row>84</xdr:row>
      <xdr:rowOff>112522</xdr:rowOff>
    </xdr:to>
    <xdr:sp macro="" textlink="">
      <xdr:nvSpPr>
        <xdr:cNvPr id="269" name="フローチャート: 判断 268">
          <a:extLst>
            <a:ext uri="{FF2B5EF4-FFF2-40B4-BE49-F238E27FC236}">
              <a16:creationId xmlns:a16="http://schemas.microsoft.com/office/drawing/2014/main" id="{00000000-0008-0000-0E00-00000D010000}"/>
            </a:ext>
          </a:extLst>
        </xdr:cNvPr>
        <xdr:cNvSpPr/>
      </xdr:nvSpPr>
      <xdr:spPr>
        <a:xfrm>
          <a:off x="9588500" y="1441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270" name="フローチャート: 判断 269">
          <a:extLst>
            <a:ext uri="{FF2B5EF4-FFF2-40B4-BE49-F238E27FC236}">
              <a16:creationId xmlns:a16="http://schemas.microsoft.com/office/drawing/2014/main" id="{00000000-0008-0000-0E00-00000E010000}"/>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147320</xdr:rowOff>
    </xdr:from>
    <xdr:to>
      <xdr:col>50</xdr:col>
      <xdr:colOff>165100</xdr:colOff>
      <xdr:row>80</xdr:row>
      <xdr:rowOff>77470</xdr:rowOff>
    </xdr:to>
    <xdr:sp macro="" textlink="">
      <xdr:nvSpPr>
        <xdr:cNvPr id="276" name="楕円 275">
          <a:extLst>
            <a:ext uri="{FF2B5EF4-FFF2-40B4-BE49-F238E27FC236}">
              <a16:creationId xmlns:a16="http://schemas.microsoft.com/office/drawing/2014/main" id="{00000000-0008-0000-0E00-000014010000}"/>
            </a:ext>
          </a:extLst>
        </xdr:cNvPr>
        <xdr:cNvSpPr/>
      </xdr:nvSpPr>
      <xdr:spPr>
        <a:xfrm>
          <a:off x="9588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103649</xdr:rowOff>
    </xdr:from>
    <xdr:ext cx="469744" cy="259045"/>
    <xdr:sp macro="" textlink="">
      <xdr:nvSpPr>
        <xdr:cNvPr id="277" name="n_1aveValue【公営住宅】&#10;一人当たり面積">
          <a:extLst>
            <a:ext uri="{FF2B5EF4-FFF2-40B4-BE49-F238E27FC236}">
              <a16:creationId xmlns:a16="http://schemas.microsoft.com/office/drawing/2014/main" id="{00000000-0008-0000-0E00-000015010000}"/>
            </a:ext>
          </a:extLst>
        </xdr:cNvPr>
        <xdr:cNvSpPr txBox="1"/>
      </xdr:nvSpPr>
      <xdr:spPr>
        <a:xfrm>
          <a:off x="9391727" y="1450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124477</xdr:rowOff>
    </xdr:from>
    <xdr:ext cx="469744" cy="259045"/>
    <xdr:sp macro="" textlink="">
      <xdr:nvSpPr>
        <xdr:cNvPr id="278" name="n_2aveValue【公営住宅】&#10;一人当たり面積">
          <a:extLst>
            <a:ext uri="{FF2B5EF4-FFF2-40B4-BE49-F238E27FC236}">
              <a16:creationId xmlns:a16="http://schemas.microsoft.com/office/drawing/2014/main" id="{00000000-0008-0000-0E00-000016010000}"/>
            </a:ext>
          </a:extLst>
        </xdr:cNvPr>
        <xdr:cNvSpPr txBox="1"/>
      </xdr:nvSpPr>
      <xdr:spPr>
        <a:xfrm>
          <a:off x="8515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93997</xdr:rowOff>
    </xdr:from>
    <xdr:ext cx="469744" cy="259045"/>
    <xdr:sp macro="" textlink="">
      <xdr:nvSpPr>
        <xdr:cNvPr id="279" name="n_1mainValue【公営住宅】&#10;一人当たり面積">
          <a:extLst>
            <a:ext uri="{FF2B5EF4-FFF2-40B4-BE49-F238E27FC236}">
              <a16:creationId xmlns:a16="http://schemas.microsoft.com/office/drawing/2014/main" id="{00000000-0008-0000-0E00-000017010000}"/>
            </a:ext>
          </a:extLst>
        </xdr:cNvPr>
        <xdr:cNvSpPr txBox="1"/>
      </xdr:nvSpPr>
      <xdr:spPr>
        <a:xfrm>
          <a:off x="9391727" y="1346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00000000-0008-0000-0E00-00002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00000000-0008-0000-0E00-00002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00000000-0008-0000-0E00-00002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00000000-0008-0000-0E00-00002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00000000-0008-0000-0E00-00002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00000000-0008-0000-0E00-00002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00000000-0008-0000-0E00-00002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00000000-0008-0000-0E00-00002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00000000-0008-0000-0E00-00002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00000000-0008-0000-0E00-00002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00000000-0008-0000-0E00-00002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00000000-0008-0000-0E00-00002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00000000-0008-0000-0E00-00002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a:extLst>
            <a:ext uri="{FF2B5EF4-FFF2-40B4-BE49-F238E27FC236}">
              <a16:creationId xmlns:a16="http://schemas.microsoft.com/office/drawing/2014/main" id="{00000000-0008-0000-0E00-000033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00000000-0008-0000-0E00-00003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00000000-0008-0000-0E00-00003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E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E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69669</xdr:rowOff>
    </xdr:from>
    <xdr:to>
      <xdr:col>85</xdr:col>
      <xdr:colOff>126364</xdr:colOff>
      <xdr:row>41</xdr:row>
      <xdr:rowOff>164374</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6318864" y="5727519"/>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168201</xdr:rowOff>
    </xdr:from>
    <xdr:ext cx="340478"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E00-000042010000}"/>
            </a:ext>
          </a:extLst>
        </xdr:cNvPr>
        <xdr:cNvSpPr txBox="1"/>
      </xdr:nvSpPr>
      <xdr:spPr>
        <a:xfrm>
          <a:off x="16357600" y="719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164374</xdr:rowOff>
    </xdr:from>
    <xdr:to>
      <xdr:col>86</xdr:col>
      <xdr:colOff>25400</xdr:colOff>
      <xdr:row>41</xdr:row>
      <xdr:rowOff>164374</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a:off x="16230600" y="719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16346</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E00-000044010000}"/>
            </a:ext>
          </a:extLst>
        </xdr:cNvPr>
        <xdr:cNvSpPr txBox="1"/>
      </xdr:nvSpPr>
      <xdr:spPr>
        <a:xfrm>
          <a:off x="16357600" y="550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69669</xdr:rowOff>
    </xdr:from>
    <xdr:to>
      <xdr:col>86</xdr:col>
      <xdr:colOff>25400</xdr:colOff>
      <xdr:row>33</xdr:row>
      <xdr:rowOff>69669</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a:off x="16230600" y="572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80571</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E00-000046010000}"/>
            </a:ext>
          </a:extLst>
        </xdr:cNvPr>
        <xdr:cNvSpPr txBox="1"/>
      </xdr:nvSpPr>
      <xdr:spPr>
        <a:xfrm>
          <a:off x="16357600" y="625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102144</xdr:rowOff>
    </xdr:from>
    <xdr:to>
      <xdr:col>85</xdr:col>
      <xdr:colOff>177800</xdr:colOff>
      <xdr:row>37</xdr:row>
      <xdr:rowOff>32294</xdr:rowOff>
    </xdr:to>
    <xdr:sp macro="" textlink="">
      <xdr:nvSpPr>
        <xdr:cNvPr id="327" name="フローチャート: 判断 326">
          <a:extLst>
            <a:ext uri="{FF2B5EF4-FFF2-40B4-BE49-F238E27FC236}">
              <a16:creationId xmlns:a16="http://schemas.microsoft.com/office/drawing/2014/main" id="{00000000-0008-0000-0E00-000047010000}"/>
            </a:ext>
          </a:extLst>
        </xdr:cNvPr>
        <xdr:cNvSpPr/>
      </xdr:nvSpPr>
      <xdr:spPr>
        <a:xfrm>
          <a:off x="162687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90714</xdr:rowOff>
    </xdr:from>
    <xdr:to>
      <xdr:col>81</xdr:col>
      <xdr:colOff>101600</xdr:colOff>
      <xdr:row>37</xdr:row>
      <xdr:rowOff>20864</xdr:rowOff>
    </xdr:to>
    <xdr:sp macro="" textlink="">
      <xdr:nvSpPr>
        <xdr:cNvPr id="328" name="フローチャート: 判断 327">
          <a:extLst>
            <a:ext uri="{FF2B5EF4-FFF2-40B4-BE49-F238E27FC236}">
              <a16:creationId xmlns:a16="http://schemas.microsoft.com/office/drawing/2014/main" id="{00000000-0008-0000-0E00-000048010000}"/>
            </a:ext>
          </a:extLst>
        </xdr:cNvPr>
        <xdr:cNvSpPr/>
      </xdr:nvSpPr>
      <xdr:spPr>
        <a:xfrm>
          <a:off x="154305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110308</xdr:rowOff>
    </xdr:from>
    <xdr:to>
      <xdr:col>76</xdr:col>
      <xdr:colOff>165100</xdr:colOff>
      <xdr:row>37</xdr:row>
      <xdr:rowOff>40458</xdr:rowOff>
    </xdr:to>
    <xdr:sp macro="" textlink="">
      <xdr:nvSpPr>
        <xdr:cNvPr id="329" name="フローチャート: 判断 328">
          <a:extLst>
            <a:ext uri="{FF2B5EF4-FFF2-40B4-BE49-F238E27FC236}">
              <a16:creationId xmlns:a16="http://schemas.microsoft.com/office/drawing/2014/main" id="{00000000-0008-0000-0E00-000049010000}"/>
            </a:ext>
          </a:extLst>
        </xdr:cNvPr>
        <xdr:cNvSpPr/>
      </xdr:nvSpPr>
      <xdr:spPr>
        <a:xfrm>
          <a:off x="14541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77651</xdr:rowOff>
    </xdr:from>
    <xdr:to>
      <xdr:col>81</xdr:col>
      <xdr:colOff>101600</xdr:colOff>
      <xdr:row>35</xdr:row>
      <xdr:rowOff>7801</xdr:rowOff>
    </xdr:to>
    <xdr:sp macro="" textlink="">
      <xdr:nvSpPr>
        <xdr:cNvPr id="335" name="楕円 334">
          <a:extLst>
            <a:ext uri="{FF2B5EF4-FFF2-40B4-BE49-F238E27FC236}">
              <a16:creationId xmlns:a16="http://schemas.microsoft.com/office/drawing/2014/main" id="{00000000-0008-0000-0E00-00004F010000}"/>
            </a:ext>
          </a:extLst>
        </xdr:cNvPr>
        <xdr:cNvSpPr/>
      </xdr:nvSpPr>
      <xdr:spPr>
        <a:xfrm>
          <a:off x="15430500" y="59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11991</xdr:rowOff>
    </xdr:from>
    <xdr:ext cx="405111" cy="259045"/>
    <xdr:sp macro="" textlink="">
      <xdr:nvSpPr>
        <xdr:cNvPr id="336" name="n_1aveValue【認定こども園・幼稚園・保育所】&#10;有形固定資産減価償却率">
          <a:extLst>
            <a:ext uri="{FF2B5EF4-FFF2-40B4-BE49-F238E27FC236}">
              <a16:creationId xmlns:a16="http://schemas.microsoft.com/office/drawing/2014/main" id="{00000000-0008-0000-0E00-000050010000}"/>
            </a:ext>
          </a:extLst>
        </xdr:cNvPr>
        <xdr:cNvSpPr txBox="1"/>
      </xdr:nvSpPr>
      <xdr:spPr>
        <a:xfrm>
          <a:off x="15266044" y="63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56985</xdr:rowOff>
    </xdr:from>
    <xdr:ext cx="405111" cy="259045"/>
    <xdr:sp macro="" textlink="">
      <xdr:nvSpPr>
        <xdr:cNvPr id="337" name="n_2aveValue【認定こども園・幼稚園・保育所】&#10;有形固定資産減価償却率">
          <a:extLst>
            <a:ext uri="{FF2B5EF4-FFF2-40B4-BE49-F238E27FC236}">
              <a16:creationId xmlns:a16="http://schemas.microsoft.com/office/drawing/2014/main" id="{00000000-0008-0000-0E00-000051010000}"/>
            </a:ext>
          </a:extLst>
        </xdr:cNvPr>
        <xdr:cNvSpPr txBox="1"/>
      </xdr:nvSpPr>
      <xdr:spPr>
        <a:xfrm>
          <a:off x="14389744" y="605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24328</xdr:rowOff>
    </xdr:from>
    <xdr:ext cx="405111" cy="259045"/>
    <xdr:sp macro="" textlink="">
      <xdr:nvSpPr>
        <xdr:cNvPr id="338" name="n_1mainValue【認定こども園・幼稚園・保育所】&#10;有形固定資産減価償却率">
          <a:extLst>
            <a:ext uri="{FF2B5EF4-FFF2-40B4-BE49-F238E27FC236}">
              <a16:creationId xmlns:a16="http://schemas.microsoft.com/office/drawing/2014/main" id="{00000000-0008-0000-0E00-000052010000}"/>
            </a:ext>
          </a:extLst>
        </xdr:cNvPr>
        <xdr:cNvSpPr txBox="1"/>
      </xdr:nvSpPr>
      <xdr:spPr>
        <a:xfrm>
          <a:off x="15266044" y="5682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50" name="テキスト ボックス 349">
          <a:extLst>
            <a:ext uri="{FF2B5EF4-FFF2-40B4-BE49-F238E27FC236}">
              <a16:creationId xmlns:a16="http://schemas.microsoft.com/office/drawing/2014/main" id="{00000000-0008-0000-0E00-00005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53" name="直線コネクタ 352">
          <a:extLst>
            <a:ext uri="{FF2B5EF4-FFF2-40B4-BE49-F238E27FC236}">
              <a16:creationId xmlns:a16="http://schemas.microsoft.com/office/drawing/2014/main" id="{00000000-0008-0000-0E00-00006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1" name="【認定こども園・幼稚園・保育所】&#10;一人当たり面積グラフ枠">
          <a:extLst>
            <a:ext uri="{FF2B5EF4-FFF2-40B4-BE49-F238E27FC236}">
              <a16:creationId xmlns:a16="http://schemas.microsoft.com/office/drawing/2014/main" id="{00000000-0008-0000-0E00-00006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114300</xdr:rowOff>
    </xdr:from>
    <xdr:to>
      <xdr:col>116</xdr:col>
      <xdr:colOff>62864</xdr:colOff>
      <xdr:row>42</xdr:row>
      <xdr:rowOff>22860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22160864" y="577215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63" name="【認定こども園・幼稚園・保育所】&#10;一人当たり面積最小値テキスト">
          <a:extLst>
            <a:ext uri="{FF2B5EF4-FFF2-40B4-BE49-F238E27FC236}">
              <a16:creationId xmlns:a16="http://schemas.microsoft.com/office/drawing/2014/main" id="{00000000-0008-0000-0E00-00006B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60977</xdr:rowOff>
    </xdr:from>
    <xdr:ext cx="469744" cy="259045"/>
    <xdr:sp macro="" textlink="">
      <xdr:nvSpPr>
        <xdr:cNvPr id="365" name="【認定こども園・幼稚園・保育所】&#10;一人当たり面積最大値テキスト">
          <a:extLst>
            <a:ext uri="{FF2B5EF4-FFF2-40B4-BE49-F238E27FC236}">
              <a16:creationId xmlns:a16="http://schemas.microsoft.com/office/drawing/2014/main" id="{00000000-0008-0000-0E00-00006D010000}"/>
            </a:ext>
          </a:extLst>
        </xdr:cNvPr>
        <xdr:cNvSpPr txBox="1"/>
      </xdr:nvSpPr>
      <xdr:spPr>
        <a:xfrm>
          <a:off x="221996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34307</xdr:rowOff>
    </xdr:from>
    <xdr:ext cx="469744" cy="259045"/>
    <xdr:sp macro="" textlink="">
      <xdr:nvSpPr>
        <xdr:cNvPr id="367" name="【認定こども園・幼稚園・保育所】&#10;一人当たり面積平均値テキスト">
          <a:extLst>
            <a:ext uri="{FF2B5EF4-FFF2-40B4-BE49-F238E27FC236}">
              <a16:creationId xmlns:a16="http://schemas.microsoft.com/office/drawing/2014/main" id="{00000000-0008-0000-0E00-00006F010000}"/>
            </a:ext>
          </a:extLst>
        </xdr:cNvPr>
        <xdr:cNvSpPr txBox="1"/>
      </xdr:nvSpPr>
      <xdr:spPr>
        <a:xfrm>
          <a:off x="221996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368" name="フローチャート: 判断 367">
          <a:extLst>
            <a:ext uri="{FF2B5EF4-FFF2-40B4-BE49-F238E27FC236}">
              <a16:creationId xmlns:a16="http://schemas.microsoft.com/office/drawing/2014/main" id="{00000000-0008-0000-0E00-000070010000}"/>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369" name="フローチャート: 判断 368">
          <a:extLst>
            <a:ext uri="{FF2B5EF4-FFF2-40B4-BE49-F238E27FC236}">
              <a16:creationId xmlns:a16="http://schemas.microsoft.com/office/drawing/2014/main" id="{00000000-0008-0000-0E00-000071010000}"/>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370" name="フローチャート: 判断 369">
          <a:extLst>
            <a:ext uri="{FF2B5EF4-FFF2-40B4-BE49-F238E27FC236}">
              <a16:creationId xmlns:a16="http://schemas.microsoft.com/office/drawing/2014/main" id="{00000000-0008-0000-0E00-000072010000}"/>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id="{00000000-0008-0000-0E00-000074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166370</xdr:rowOff>
    </xdr:from>
    <xdr:to>
      <xdr:col>112</xdr:col>
      <xdr:colOff>38100</xdr:colOff>
      <xdr:row>41</xdr:row>
      <xdr:rowOff>96520</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21272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59707</xdr:rowOff>
    </xdr:from>
    <xdr:ext cx="469744" cy="259045"/>
    <xdr:sp macro="" textlink="">
      <xdr:nvSpPr>
        <xdr:cNvPr id="377" name="n_1aveValue【認定こども園・幼稚園・保育所】&#10;一人当たり面積">
          <a:extLst>
            <a:ext uri="{FF2B5EF4-FFF2-40B4-BE49-F238E27FC236}">
              <a16:creationId xmlns:a16="http://schemas.microsoft.com/office/drawing/2014/main" id="{00000000-0008-0000-0E00-000079010000}"/>
            </a:ext>
          </a:extLst>
        </xdr:cNvPr>
        <xdr:cNvSpPr txBox="1"/>
      </xdr:nvSpPr>
      <xdr:spPr>
        <a:xfrm>
          <a:off x="21075727" y="640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71137</xdr:rowOff>
    </xdr:from>
    <xdr:ext cx="469744" cy="259045"/>
    <xdr:sp macro="" textlink="">
      <xdr:nvSpPr>
        <xdr:cNvPr id="378" name="n_2ave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201994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87647</xdr:rowOff>
    </xdr:from>
    <xdr:ext cx="469744" cy="259045"/>
    <xdr:sp macro="" textlink="">
      <xdr:nvSpPr>
        <xdr:cNvPr id="379" name="n_1mainValue【認定こども園・幼稚園・保育所】&#10;一人当たり面積">
          <a:extLst>
            <a:ext uri="{FF2B5EF4-FFF2-40B4-BE49-F238E27FC236}">
              <a16:creationId xmlns:a16="http://schemas.microsoft.com/office/drawing/2014/main" id="{00000000-0008-0000-0E00-00007B010000}"/>
            </a:ext>
          </a:extLst>
        </xdr:cNvPr>
        <xdr:cNvSpPr txBox="1"/>
      </xdr:nvSpPr>
      <xdr:spPr>
        <a:xfrm>
          <a:off x="210757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3" name="【学校施設】&#10;有形固定資産減価償却率グラフ枠">
          <a:extLst>
            <a:ext uri="{FF2B5EF4-FFF2-40B4-BE49-F238E27FC236}">
              <a16:creationId xmlns:a16="http://schemas.microsoft.com/office/drawing/2014/main" id="{00000000-0008-0000-0E00-00009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80010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flipV="1">
          <a:off x="16318864" y="95173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83837</xdr:rowOff>
    </xdr:from>
    <xdr:ext cx="405111" cy="259045"/>
    <xdr:sp macro="" textlink="">
      <xdr:nvSpPr>
        <xdr:cNvPr id="405" name="【学校施設】&#10;有形固定資産減価償却率最小値テキスト">
          <a:extLst>
            <a:ext uri="{FF2B5EF4-FFF2-40B4-BE49-F238E27FC236}">
              <a16:creationId xmlns:a16="http://schemas.microsoft.com/office/drawing/2014/main" id="{00000000-0008-0000-0E00-000095010000}"/>
            </a:ext>
          </a:extLst>
        </xdr:cNvPr>
        <xdr:cNvSpPr txBox="1"/>
      </xdr:nvSpPr>
      <xdr:spPr>
        <a:xfrm>
          <a:off x="16357600" y="1088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6230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407" name="【学校施設】&#10;有形固定資産減価償却率最大値テキスト">
          <a:extLst>
            <a:ext uri="{FF2B5EF4-FFF2-40B4-BE49-F238E27FC236}">
              <a16:creationId xmlns:a16="http://schemas.microsoft.com/office/drawing/2014/main" id="{00000000-0008-0000-0E00-000097010000}"/>
            </a:ext>
          </a:extLst>
        </xdr:cNvPr>
        <xdr:cNvSpPr txBox="1"/>
      </xdr:nvSpPr>
      <xdr:spPr>
        <a:xfrm>
          <a:off x="163576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144797</xdr:rowOff>
    </xdr:from>
    <xdr:ext cx="405111" cy="259045"/>
    <xdr:sp macro="" textlink="">
      <xdr:nvSpPr>
        <xdr:cNvPr id="409" name="【学校施設】&#10;有形固定資産減価償却率平均値テキスト">
          <a:extLst>
            <a:ext uri="{FF2B5EF4-FFF2-40B4-BE49-F238E27FC236}">
              <a16:creationId xmlns:a16="http://schemas.microsoft.com/office/drawing/2014/main" id="{00000000-0008-0000-0E00-000099010000}"/>
            </a:ext>
          </a:extLst>
        </xdr:cNvPr>
        <xdr:cNvSpPr txBox="1"/>
      </xdr:nvSpPr>
      <xdr:spPr>
        <a:xfrm>
          <a:off x="16357600" y="10088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410" name="フローチャート: 判断 409">
          <a:extLst>
            <a:ext uri="{FF2B5EF4-FFF2-40B4-BE49-F238E27FC236}">
              <a16:creationId xmlns:a16="http://schemas.microsoft.com/office/drawing/2014/main" id="{00000000-0008-0000-0E00-00009A010000}"/>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411" name="フローチャート: 判断 410">
          <a:extLst>
            <a:ext uri="{FF2B5EF4-FFF2-40B4-BE49-F238E27FC236}">
              <a16:creationId xmlns:a16="http://schemas.microsoft.com/office/drawing/2014/main" id="{00000000-0008-0000-0E00-00009B010000}"/>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86360</xdr:rowOff>
    </xdr:from>
    <xdr:to>
      <xdr:col>81</xdr:col>
      <xdr:colOff>101600</xdr:colOff>
      <xdr:row>57</xdr:row>
      <xdr:rowOff>16510</xdr:rowOff>
    </xdr:to>
    <xdr:sp macro="" textlink="">
      <xdr:nvSpPr>
        <xdr:cNvPr id="418" name="楕円 417">
          <a:extLst>
            <a:ext uri="{FF2B5EF4-FFF2-40B4-BE49-F238E27FC236}">
              <a16:creationId xmlns:a16="http://schemas.microsoft.com/office/drawing/2014/main" id="{00000000-0008-0000-0E00-0000A2010000}"/>
            </a:ext>
          </a:extLst>
        </xdr:cNvPr>
        <xdr:cNvSpPr/>
      </xdr:nvSpPr>
      <xdr:spPr>
        <a:xfrm>
          <a:off x="154305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121937</xdr:rowOff>
    </xdr:from>
    <xdr:ext cx="405111" cy="259045"/>
    <xdr:sp macro="" textlink="">
      <xdr:nvSpPr>
        <xdr:cNvPr id="419" name="n_1aveValue【学校施設】&#10;有形固定資産減価償却率">
          <a:extLst>
            <a:ext uri="{FF2B5EF4-FFF2-40B4-BE49-F238E27FC236}">
              <a16:creationId xmlns:a16="http://schemas.microsoft.com/office/drawing/2014/main" id="{00000000-0008-0000-0E00-0000A3010000}"/>
            </a:ext>
          </a:extLst>
        </xdr:cNvPr>
        <xdr:cNvSpPr txBox="1"/>
      </xdr:nvSpPr>
      <xdr:spPr>
        <a:xfrm>
          <a:off x="152660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420" name="n_2aveValue【学校施設】&#10;有形固定資産減価償却率">
          <a:extLst>
            <a:ext uri="{FF2B5EF4-FFF2-40B4-BE49-F238E27FC236}">
              <a16:creationId xmlns:a16="http://schemas.microsoft.com/office/drawing/2014/main" id="{00000000-0008-0000-0E00-0000A4010000}"/>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33037</xdr:rowOff>
    </xdr:from>
    <xdr:ext cx="405111" cy="259045"/>
    <xdr:sp macro="" textlink="">
      <xdr:nvSpPr>
        <xdr:cNvPr id="421" name="n_1mainValue【学校施設】&#10;有形固定資産減価償却率">
          <a:extLst>
            <a:ext uri="{FF2B5EF4-FFF2-40B4-BE49-F238E27FC236}">
              <a16:creationId xmlns:a16="http://schemas.microsoft.com/office/drawing/2014/main" id="{00000000-0008-0000-0E00-0000A5010000}"/>
            </a:ext>
          </a:extLst>
        </xdr:cNvPr>
        <xdr:cNvSpPr txBox="1"/>
      </xdr:nvSpPr>
      <xdr:spPr>
        <a:xfrm>
          <a:off x="15266044"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2" name="正方形/長方形 421">
          <a:extLst>
            <a:ext uri="{FF2B5EF4-FFF2-40B4-BE49-F238E27FC236}">
              <a16:creationId xmlns:a16="http://schemas.microsoft.com/office/drawing/2014/main" id="{00000000-0008-0000-0E00-0000A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3" name="正方形/長方形 422">
          <a:extLst>
            <a:ext uri="{FF2B5EF4-FFF2-40B4-BE49-F238E27FC236}">
              <a16:creationId xmlns:a16="http://schemas.microsoft.com/office/drawing/2014/main" id="{00000000-0008-0000-0E00-0000A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4" name="正方形/長方形 423">
          <a:extLst>
            <a:ext uri="{FF2B5EF4-FFF2-40B4-BE49-F238E27FC236}">
              <a16:creationId xmlns:a16="http://schemas.microsoft.com/office/drawing/2014/main" id="{00000000-0008-0000-0E00-0000A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5" name="正方形/長方形 424">
          <a:extLst>
            <a:ext uri="{FF2B5EF4-FFF2-40B4-BE49-F238E27FC236}">
              <a16:creationId xmlns:a16="http://schemas.microsoft.com/office/drawing/2014/main" id="{00000000-0008-0000-0E00-0000A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6" name="正方形/長方形 425">
          <a:extLst>
            <a:ext uri="{FF2B5EF4-FFF2-40B4-BE49-F238E27FC236}">
              <a16:creationId xmlns:a16="http://schemas.microsoft.com/office/drawing/2014/main" id="{00000000-0008-0000-0E00-0000A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7" name="正方形/長方形 426">
          <a:extLst>
            <a:ext uri="{FF2B5EF4-FFF2-40B4-BE49-F238E27FC236}">
              <a16:creationId xmlns:a16="http://schemas.microsoft.com/office/drawing/2014/main" id="{00000000-0008-0000-0E00-0000A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8" name="正方形/長方形 427">
          <a:extLst>
            <a:ext uri="{FF2B5EF4-FFF2-40B4-BE49-F238E27FC236}">
              <a16:creationId xmlns:a16="http://schemas.microsoft.com/office/drawing/2014/main" id="{00000000-0008-0000-0E00-0000A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9" name="正方形/長方形 428">
          <a:extLst>
            <a:ext uri="{FF2B5EF4-FFF2-40B4-BE49-F238E27FC236}">
              <a16:creationId xmlns:a16="http://schemas.microsoft.com/office/drawing/2014/main" id="{00000000-0008-0000-0E00-0000A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8" name="テキスト ボックス 437">
          <a:extLst>
            <a:ext uri="{FF2B5EF4-FFF2-40B4-BE49-F238E27FC236}">
              <a16:creationId xmlns:a16="http://schemas.microsoft.com/office/drawing/2014/main" id="{00000000-0008-0000-0E00-0000B6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5" name="【学校施設】&#10;一人当たり面積グラフ枠">
          <a:extLst>
            <a:ext uri="{FF2B5EF4-FFF2-40B4-BE49-F238E27FC236}">
              <a16:creationId xmlns:a16="http://schemas.microsoft.com/office/drawing/2014/main" id="{00000000-0008-0000-0E00-0000BD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77724</xdr:rowOff>
    </xdr:from>
    <xdr:to>
      <xdr:col>116</xdr:col>
      <xdr:colOff>62864</xdr:colOff>
      <xdr:row>63</xdr:row>
      <xdr:rowOff>168402</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flipV="1">
          <a:off x="22160864" y="9507474"/>
          <a:ext cx="0" cy="146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779</xdr:rowOff>
    </xdr:from>
    <xdr:ext cx="469744" cy="259045"/>
    <xdr:sp macro="" textlink="">
      <xdr:nvSpPr>
        <xdr:cNvPr id="447" name="【学校施設】&#10;一人当たり面積最小値テキスト">
          <a:extLst>
            <a:ext uri="{FF2B5EF4-FFF2-40B4-BE49-F238E27FC236}">
              <a16:creationId xmlns:a16="http://schemas.microsoft.com/office/drawing/2014/main" id="{00000000-0008-0000-0E00-0000BF010000}"/>
            </a:ext>
          </a:extLst>
        </xdr:cNvPr>
        <xdr:cNvSpPr txBox="1"/>
      </xdr:nvSpPr>
      <xdr:spPr>
        <a:xfrm>
          <a:off x="22199600"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168402</xdr:rowOff>
    </xdr:from>
    <xdr:to>
      <xdr:col>116</xdr:col>
      <xdr:colOff>152400</xdr:colOff>
      <xdr:row>63</xdr:row>
      <xdr:rowOff>168402</xdr:rowOff>
    </xdr:to>
    <xdr:cxnSp macro="">
      <xdr:nvCxnSpPr>
        <xdr:cNvPr id="448" name="直線コネクタ 447">
          <a:extLst>
            <a:ext uri="{FF2B5EF4-FFF2-40B4-BE49-F238E27FC236}">
              <a16:creationId xmlns:a16="http://schemas.microsoft.com/office/drawing/2014/main" id="{00000000-0008-0000-0E00-0000C0010000}"/>
            </a:ext>
          </a:extLst>
        </xdr:cNvPr>
        <xdr:cNvCxnSpPr/>
      </xdr:nvCxnSpPr>
      <xdr:spPr>
        <a:xfrm>
          <a:off x="22072600" y="10969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24401</xdr:rowOff>
    </xdr:from>
    <xdr:ext cx="469744" cy="259045"/>
    <xdr:sp macro="" textlink="">
      <xdr:nvSpPr>
        <xdr:cNvPr id="449" name="【学校施設】&#10;一人当たり面積最大値テキスト">
          <a:extLst>
            <a:ext uri="{FF2B5EF4-FFF2-40B4-BE49-F238E27FC236}">
              <a16:creationId xmlns:a16="http://schemas.microsoft.com/office/drawing/2014/main" id="{00000000-0008-0000-0E00-0000C1010000}"/>
            </a:ext>
          </a:extLst>
        </xdr:cNvPr>
        <xdr:cNvSpPr txBox="1"/>
      </xdr:nvSpPr>
      <xdr:spPr>
        <a:xfrm>
          <a:off x="22199600" y="9282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77724</xdr:rowOff>
    </xdr:from>
    <xdr:to>
      <xdr:col>116</xdr:col>
      <xdr:colOff>152400</xdr:colOff>
      <xdr:row>55</xdr:row>
      <xdr:rowOff>77724</xdr:rowOff>
    </xdr:to>
    <xdr:cxnSp macro="">
      <xdr:nvCxnSpPr>
        <xdr:cNvPr id="450" name="直線コネクタ 449">
          <a:extLst>
            <a:ext uri="{FF2B5EF4-FFF2-40B4-BE49-F238E27FC236}">
              <a16:creationId xmlns:a16="http://schemas.microsoft.com/office/drawing/2014/main" id="{00000000-0008-0000-0E00-0000C2010000}"/>
            </a:ext>
          </a:extLst>
        </xdr:cNvPr>
        <xdr:cNvCxnSpPr/>
      </xdr:nvCxnSpPr>
      <xdr:spPr>
        <a:xfrm>
          <a:off x="22072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27449</xdr:rowOff>
    </xdr:from>
    <xdr:ext cx="469744" cy="259045"/>
    <xdr:sp macro="" textlink="">
      <xdr:nvSpPr>
        <xdr:cNvPr id="451" name="【学校施設】&#10;一人当たり面積平均値テキスト">
          <a:extLst>
            <a:ext uri="{FF2B5EF4-FFF2-40B4-BE49-F238E27FC236}">
              <a16:creationId xmlns:a16="http://schemas.microsoft.com/office/drawing/2014/main" id="{00000000-0008-0000-0E00-0000C3010000}"/>
            </a:ext>
          </a:extLst>
        </xdr:cNvPr>
        <xdr:cNvSpPr txBox="1"/>
      </xdr:nvSpPr>
      <xdr:spPr>
        <a:xfrm>
          <a:off x="22199600" y="101429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49022</xdr:rowOff>
    </xdr:from>
    <xdr:to>
      <xdr:col>116</xdr:col>
      <xdr:colOff>114300</xdr:colOff>
      <xdr:row>59</xdr:row>
      <xdr:rowOff>150622</xdr:rowOff>
    </xdr:to>
    <xdr:sp macro="" textlink="">
      <xdr:nvSpPr>
        <xdr:cNvPr id="452" name="フローチャート: 判断 451">
          <a:extLst>
            <a:ext uri="{FF2B5EF4-FFF2-40B4-BE49-F238E27FC236}">
              <a16:creationId xmlns:a16="http://schemas.microsoft.com/office/drawing/2014/main" id="{00000000-0008-0000-0E00-0000C4010000}"/>
            </a:ext>
          </a:extLst>
        </xdr:cNvPr>
        <xdr:cNvSpPr/>
      </xdr:nvSpPr>
      <xdr:spPr>
        <a:xfrm>
          <a:off x="22110700" y="1016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72644</xdr:rowOff>
    </xdr:from>
    <xdr:to>
      <xdr:col>112</xdr:col>
      <xdr:colOff>38100</xdr:colOff>
      <xdr:row>60</xdr:row>
      <xdr:rowOff>2794</xdr:rowOff>
    </xdr:to>
    <xdr:sp macro="" textlink="">
      <xdr:nvSpPr>
        <xdr:cNvPr id="453" name="フローチャート: 判断 452">
          <a:extLst>
            <a:ext uri="{FF2B5EF4-FFF2-40B4-BE49-F238E27FC236}">
              <a16:creationId xmlns:a16="http://schemas.microsoft.com/office/drawing/2014/main" id="{00000000-0008-0000-0E00-0000C5010000}"/>
            </a:ext>
          </a:extLst>
        </xdr:cNvPr>
        <xdr:cNvSpPr/>
      </xdr:nvSpPr>
      <xdr:spPr>
        <a:xfrm>
          <a:off x="21272500"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454" name="フローチャート: 判断 453">
          <a:extLst>
            <a:ext uri="{FF2B5EF4-FFF2-40B4-BE49-F238E27FC236}">
              <a16:creationId xmlns:a16="http://schemas.microsoft.com/office/drawing/2014/main" id="{00000000-0008-0000-0E00-0000C6010000}"/>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E00-0000C7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00000000-0008-0000-0E00-0000CB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130556</xdr:rowOff>
    </xdr:from>
    <xdr:to>
      <xdr:col>112</xdr:col>
      <xdr:colOff>38100</xdr:colOff>
      <xdr:row>59</xdr:row>
      <xdr:rowOff>60706</xdr:rowOff>
    </xdr:to>
    <xdr:sp macro="" textlink="">
      <xdr:nvSpPr>
        <xdr:cNvPr id="460" name="楕円 459">
          <a:extLst>
            <a:ext uri="{FF2B5EF4-FFF2-40B4-BE49-F238E27FC236}">
              <a16:creationId xmlns:a16="http://schemas.microsoft.com/office/drawing/2014/main" id="{00000000-0008-0000-0E00-0000CC010000}"/>
            </a:ext>
          </a:extLst>
        </xdr:cNvPr>
        <xdr:cNvSpPr/>
      </xdr:nvSpPr>
      <xdr:spPr>
        <a:xfrm>
          <a:off x="21272500" y="1007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165371</xdr:rowOff>
    </xdr:from>
    <xdr:ext cx="469744" cy="259045"/>
    <xdr:sp macro="" textlink="">
      <xdr:nvSpPr>
        <xdr:cNvPr id="461" name="n_1aveValue【学校施設】&#10;一人当たり面積">
          <a:extLst>
            <a:ext uri="{FF2B5EF4-FFF2-40B4-BE49-F238E27FC236}">
              <a16:creationId xmlns:a16="http://schemas.microsoft.com/office/drawing/2014/main" id="{00000000-0008-0000-0E00-0000CD010000}"/>
            </a:ext>
          </a:extLst>
        </xdr:cNvPr>
        <xdr:cNvSpPr txBox="1"/>
      </xdr:nvSpPr>
      <xdr:spPr>
        <a:xfrm>
          <a:off x="21075727" y="1028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139717</xdr:rowOff>
    </xdr:from>
    <xdr:ext cx="469744" cy="259045"/>
    <xdr:sp macro="" textlink="">
      <xdr:nvSpPr>
        <xdr:cNvPr id="462" name="n_2aveValue【学校施設】&#10;一人当たり面積">
          <a:extLst>
            <a:ext uri="{FF2B5EF4-FFF2-40B4-BE49-F238E27FC236}">
              <a16:creationId xmlns:a16="http://schemas.microsoft.com/office/drawing/2014/main" id="{00000000-0008-0000-0E00-0000CE010000}"/>
            </a:ext>
          </a:extLst>
        </xdr:cNvPr>
        <xdr:cNvSpPr txBox="1"/>
      </xdr:nvSpPr>
      <xdr:spPr>
        <a:xfrm>
          <a:off x="201994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77233</xdr:rowOff>
    </xdr:from>
    <xdr:ext cx="469744" cy="259045"/>
    <xdr:sp macro="" textlink="">
      <xdr:nvSpPr>
        <xdr:cNvPr id="463" name="n_1mainValue【学校施設】&#10;一人当たり面積">
          <a:extLst>
            <a:ext uri="{FF2B5EF4-FFF2-40B4-BE49-F238E27FC236}">
              <a16:creationId xmlns:a16="http://schemas.microsoft.com/office/drawing/2014/main" id="{00000000-0008-0000-0E00-0000CF010000}"/>
            </a:ext>
          </a:extLst>
        </xdr:cNvPr>
        <xdr:cNvSpPr txBox="1"/>
      </xdr:nvSpPr>
      <xdr:spPr>
        <a:xfrm>
          <a:off x="21075727" y="984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8" name="テキスト ボックス 477">
          <a:extLst>
            <a:ext uri="{FF2B5EF4-FFF2-40B4-BE49-F238E27FC236}">
              <a16:creationId xmlns:a16="http://schemas.microsoft.com/office/drawing/2014/main" id="{00000000-0008-0000-0E00-0000DE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3" name="直線コネクタ 482">
          <a:extLst>
            <a:ext uri="{FF2B5EF4-FFF2-40B4-BE49-F238E27FC236}">
              <a16:creationId xmlns:a16="http://schemas.microsoft.com/office/drawing/2014/main" id="{00000000-0008-0000-0E00-0000E3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児童館】&#10;有形固定資産減価償却率グラフ枠">
          <a:extLst>
            <a:ext uri="{FF2B5EF4-FFF2-40B4-BE49-F238E27FC236}">
              <a16:creationId xmlns:a16="http://schemas.microsoft.com/office/drawing/2014/main" id="{00000000-0008-0000-0E00-0000E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152400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6318864" y="1333500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156227</xdr:rowOff>
    </xdr:from>
    <xdr:ext cx="405111" cy="259045"/>
    <xdr:sp macro="" textlink="">
      <xdr:nvSpPr>
        <xdr:cNvPr id="489" name="【児童館】&#10;有形固定資産減価償却率最小値テキスト">
          <a:extLst>
            <a:ext uri="{FF2B5EF4-FFF2-40B4-BE49-F238E27FC236}">
              <a16:creationId xmlns:a16="http://schemas.microsoft.com/office/drawing/2014/main" id="{00000000-0008-0000-0E00-0000E9010000}"/>
            </a:ext>
          </a:extLst>
        </xdr:cNvPr>
        <xdr:cNvSpPr txBox="1"/>
      </xdr:nvSpPr>
      <xdr:spPr>
        <a:xfrm>
          <a:off x="16357600" y="1472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6230600" y="1472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91" name="【児童館】&#10;有形固定資産減価償却率最大値テキスト">
          <a:extLst>
            <a:ext uri="{FF2B5EF4-FFF2-40B4-BE49-F238E27FC236}">
              <a16:creationId xmlns:a16="http://schemas.microsoft.com/office/drawing/2014/main" id="{00000000-0008-0000-0E00-0000EB01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91457</xdr:rowOff>
    </xdr:from>
    <xdr:ext cx="405111" cy="259045"/>
    <xdr:sp macro="" textlink="">
      <xdr:nvSpPr>
        <xdr:cNvPr id="493" name="【児童館】&#10;有形固定資産減価償却率平均値テキスト">
          <a:extLst>
            <a:ext uri="{FF2B5EF4-FFF2-40B4-BE49-F238E27FC236}">
              <a16:creationId xmlns:a16="http://schemas.microsoft.com/office/drawing/2014/main" id="{00000000-0008-0000-0E00-0000ED010000}"/>
            </a:ext>
          </a:extLst>
        </xdr:cNvPr>
        <xdr:cNvSpPr txBox="1"/>
      </xdr:nvSpPr>
      <xdr:spPr>
        <a:xfrm>
          <a:off x="16357600" y="1397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494" name="フローチャート: 判断 493">
          <a:extLst>
            <a:ext uri="{FF2B5EF4-FFF2-40B4-BE49-F238E27FC236}">
              <a16:creationId xmlns:a16="http://schemas.microsoft.com/office/drawing/2014/main" id="{00000000-0008-0000-0E00-0000EE010000}"/>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495" name="フローチャート: 判断 494">
          <a:extLst>
            <a:ext uri="{FF2B5EF4-FFF2-40B4-BE49-F238E27FC236}">
              <a16:creationId xmlns:a16="http://schemas.microsoft.com/office/drawing/2014/main" id="{00000000-0008-0000-0E00-0000EF010000}"/>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96" name="フローチャート: 判断 495">
          <a:extLst>
            <a:ext uri="{FF2B5EF4-FFF2-40B4-BE49-F238E27FC236}">
              <a16:creationId xmlns:a16="http://schemas.microsoft.com/office/drawing/2014/main" id="{00000000-0008-0000-0E00-0000F001000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59689</xdr:rowOff>
    </xdr:from>
    <xdr:to>
      <xdr:col>81</xdr:col>
      <xdr:colOff>101600</xdr:colOff>
      <xdr:row>82</xdr:row>
      <xdr:rowOff>161289</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5430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86377</xdr:rowOff>
    </xdr:from>
    <xdr:ext cx="405111" cy="259045"/>
    <xdr:sp macro="" textlink="">
      <xdr:nvSpPr>
        <xdr:cNvPr id="503" name="n_1aveValue【児童館】&#10;有形固定資産減価償却率">
          <a:extLst>
            <a:ext uri="{FF2B5EF4-FFF2-40B4-BE49-F238E27FC236}">
              <a16:creationId xmlns:a16="http://schemas.microsoft.com/office/drawing/2014/main" id="{00000000-0008-0000-0E00-0000F7010000}"/>
            </a:ext>
          </a:extLst>
        </xdr:cNvPr>
        <xdr:cNvSpPr txBox="1"/>
      </xdr:nvSpPr>
      <xdr:spPr>
        <a:xfrm>
          <a:off x="152660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504" name="n_2aveValue【児童館】&#10;有形固定資産減価償却率">
          <a:extLst>
            <a:ext uri="{FF2B5EF4-FFF2-40B4-BE49-F238E27FC236}">
              <a16:creationId xmlns:a16="http://schemas.microsoft.com/office/drawing/2014/main" id="{00000000-0008-0000-0E00-0000F8010000}"/>
            </a:ext>
          </a:extLst>
        </xdr:cNvPr>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152416</xdr:rowOff>
    </xdr:from>
    <xdr:ext cx="405111" cy="259045"/>
    <xdr:sp macro="" textlink="">
      <xdr:nvSpPr>
        <xdr:cNvPr id="505" name="n_1mainValue【児童館】&#10;有形固定資産減価償却率">
          <a:extLst>
            <a:ext uri="{FF2B5EF4-FFF2-40B4-BE49-F238E27FC236}">
              <a16:creationId xmlns:a16="http://schemas.microsoft.com/office/drawing/2014/main" id="{00000000-0008-0000-0E00-0000F9010000}"/>
            </a:ext>
          </a:extLst>
        </xdr:cNvPr>
        <xdr:cNvSpPr txBox="1"/>
      </xdr:nvSpPr>
      <xdr:spPr>
        <a:xfrm>
          <a:off x="15266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0" name="【児童館】&#10;一人当たり面積グラフ枠">
          <a:extLst>
            <a:ext uri="{FF2B5EF4-FFF2-40B4-BE49-F238E27FC236}">
              <a16:creationId xmlns:a16="http://schemas.microsoft.com/office/drawing/2014/main" id="{00000000-0008-0000-0E00-00001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136071</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22160864" y="13460186"/>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32" name="【児童館】&#10;一人当たり面積最小値テキスト">
          <a:extLst>
            <a:ext uri="{FF2B5EF4-FFF2-40B4-BE49-F238E27FC236}">
              <a16:creationId xmlns:a16="http://schemas.microsoft.com/office/drawing/2014/main" id="{00000000-0008-0000-0E00-000014020000}"/>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534" name="【児童館】&#10;一人当たり面積最大値テキスト">
          <a:extLst>
            <a:ext uri="{FF2B5EF4-FFF2-40B4-BE49-F238E27FC236}">
              <a16:creationId xmlns:a16="http://schemas.microsoft.com/office/drawing/2014/main" id="{00000000-0008-0000-0E00-000016020000}"/>
            </a:ext>
          </a:extLst>
        </xdr:cNvPr>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31041</xdr:rowOff>
    </xdr:from>
    <xdr:ext cx="469744" cy="259045"/>
    <xdr:sp macro="" textlink="">
      <xdr:nvSpPr>
        <xdr:cNvPr id="536" name="【児童館】&#10;一人当たり面積平均値テキスト">
          <a:extLst>
            <a:ext uri="{FF2B5EF4-FFF2-40B4-BE49-F238E27FC236}">
              <a16:creationId xmlns:a16="http://schemas.microsoft.com/office/drawing/2014/main" id="{00000000-0008-0000-0E00-000018020000}"/>
            </a:ext>
          </a:extLst>
        </xdr:cNvPr>
        <xdr:cNvSpPr txBox="1"/>
      </xdr:nvSpPr>
      <xdr:spPr>
        <a:xfrm>
          <a:off x="22199600" y="14432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52614</xdr:rowOff>
    </xdr:from>
    <xdr:to>
      <xdr:col>116</xdr:col>
      <xdr:colOff>114300</xdr:colOff>
      <xdr:row>84</xdr:row>
      <xdr:rowOff>154214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221107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68943</xdr:rowOff>
    </xdr:from>
    <xdr:to>
      <xdr:col>112</xdr:col>
      <xdr:colOff>38100</xdr:colOff>
      <xdr:row>84</xdr:row>
      <xdr:rowOff>170543</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21272500" y="1447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142421</xdr:rowOff>
    </xdr:from>
    <xdr:to>
      <xdr:col>112</xdr:col>
      <xdr:colOff>38100</xdr:colOff>
      <xdr:row>86</xdr:row>
      <xdr:rowOff>72571</xdr:rowOff>
    </xdr:to>
    <xdr:sp macro="" textlink="">
      <xdr:nvSpPr>
        <xdr:cNvPr id="545" name="楕円 544">
          <a:extLst>
            <a:ext uri="{FF2B5EF4-FFF2-40B4-BE49-F238E27FC236}">
              <a16:creationId xmlns:a16="http://schemas.microsoft.com/office/drawing/2014/main" id="{00000000-0008-0000-0E00-000021020000}"/>
            </a:ext>
          </a:extLst>
        </xdr:cNvPr>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15620</xdr:rowOff>
    </xdr:from>
    <xdr:ext cx="469744" cy="259045"/>
    <xdr:sp macro="" textlink="">
      <xdr:nvSpPr>
        <xdr:cNvPr id="546" name="n_1aveValue【児童館】&#10;一人当たり面積">
          <a:extLst>
            <a:ext uri="{FF2B5EF4-FFF2-40B4-BE49-F238E27FC236}">
              <a16:creationId xmlns:a16="http://schemas.microsoft.com/office/drawing/2014/main" id="{00000000-0008-0000-0E00-000022020000}"/>
            </a:ext>
          </a:extLst>
        </xdr:cNvPr>
        <xdr:cNvSpPr txBox="1"/>
      </xdr:nvSpPr>
      <xdr:spPr>
        <a:xfrm>
          <a:off x="21075727" y="1424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547" name="n_2aveValue【児童館】&#10;一人当たり面積">
          <a:extLst>
            <a:ext uri="{FF2B5EF4-FFF2-40B4-BE49-F238E27FC236}">
              <a16:creationId xmlns:a16="http://schemas.microsoft.com/office/drawing/2014/main" id="{00000000-0008-0000-0E00-000023020000}"/>
            </a:ext>
          </a:extLst>
        </xdr:cNvPr>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63698</xdr:rowOff>
    </xdr:from>
    <xdr:ext cx="469744" cy="259045"/>
    <xdr:sp macro="" textlink="">
      <xdr:nvSpPr>
        <xdr:cNvPr id="548" name="n_1mainValue【児童館】&#10;一人当たり面積">
          <a:extLst>
            <a:ext uri="{FF2B5EF4-FFF2-40B4-BE49-F238E27FC236}">
              <a16:creationId xmlns:a16="http://schemas.microsoft.com/office/drawing/2014/main" id="{00000000-0008-0000-0E00-000024020000}"/>
            </a:ext>
          </a:extLst>
        </xdr:cNvPr>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6" name="正方形/長方形 555">
          <a:extLst>
            <a:ext uri="{FF2B5EF4-FFF2-40B4-BE49-F238E27FC236}">
              <a16:creationId xmlns:a16="http://schemas.microsoft.com/office/drawing/2014/main" id="{00000000-0008-0000-0E00-00002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2" name="【公民館】&#10;有形固定資産減価償却率グラフ枠">
          <a:extLst>
            <a:ext uri="{FF2B5EF4-FFF2-40B4-BE49-F238E27FC236}">
              <a16:creationId xmlns:a16="http://schemas.microsoft.com/office/drawing/2014/main" id="{00000000-0008-0000-0E00-00003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107</xdr:row>
      <xdr:rowOff>165736</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16318864" y="17291686"/>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169563</xdr:rowOff>
    </xdr:from>
    <xdr:ext cx="405111" cy="259045"/>
    <xdr:sp macro="" textlink="">
      <xdr:nvSpPr>
        <xdr:cNvPr id="574" name="【公民館】&#10;有形固定資産減価償却率最小値テキスト">
          <a:extLst>
            <a:ext uri="{FF2B5EF4-FFF2-40B4-BE49-F238E27FC236}">
              <a16:creationId xmlns:a16="http://schemas.microsoft.com/office/drawing/2014/main" id="{00000000-0008-0000-0E00-00003E020000}"/>
            </a:ext>
          </a:extLst>
        </xdr:cNvPr>
        <xdr:cNvSpPr txBox="1"/>
      </xdr:nvSpPr>
      <xdr:spPr>
        <a:xfrm>
          <a:off x="16357600" y="1851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165736</xdr:rowOff>
    </xdr:from>
    <xdr:to>
      <xdr:col>86</xdr:col>
      <xdr:colOff>25400</xdr:colOff>
      <xdr:row>107</xdr:row>
      <xdr:rowOff>165736</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6230600" y="1851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405111" cy="259045"/>
    <xdr:sp macro="" textlink="">
      <xdr:nvSpPr>
        <xdr:cNvPr id="576" name="【公民館】&#10;有形固定資産減価償却率最大値テキスト">
          <a:extLst>
            <a:ext uri="{FF2B5EF4-FFF2-40B4-BE49-F238E27FC236}">
              <a16:creationId xmlns:a16="http://schemas.microsoft.com/office/drawing/2014/main" id="{00000000-0008-0000-0E00-000040020000}"/>
            </a:ext>
          </a:extLst>
        </xdr:cNvPr>
        <xdr:cNvSpPr txBox="1"/>
      </xdr:nvSpPr>
      <xdr:spPr>
        <a:xfrm>
          <a:off x="163576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68597</xdr:rowOff>
    </xdr:from>
    <xdr:ext cx="405111" cy="259045"/>
    <xdr:sp macro="" textlink="">
      <xdr:nvSpPr>
        <xdr:cNvPr id="578" name="【公民館】&#10;有形固定資産減価償却率平均値テキスト">
          <a:extLst>
            <a:ext uri="{FF2B5EF4-FFF2-40B4-BE49-F238E27FC236}">
              <a16:creationId xmlns:a16="http://schemas.microsoft.com/office/drawing/2014/main" id="{00000000-0008-0000-0E00-000042020000}"/>
            </a:ext>
          </a:extLst>
        </xdr:cNvPr>
        <xdr:cNvSpPr txBox="1"/>
      </xdr:nvSpPr>
      <xdr:spPr>
        <a:xfrm>
          <a:off x="16357600" y="1789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2539</xdr:rowOff>
    </xdr:from>
    <xdr:to>
      <xdr:col>81</xdr:col>
      <xdr:colOff>101600</xdr:colOff>
      <xdr:row>104</xdr:row>
      <xdr:rowOff>104139</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22877</xdr:rowOff>
    </xdr:from>
    <xdr:ext cx="405111" cy="259045"/>
    <xdr:sp macro="" textlink="">
      <xdr:nvSpPr>
        <xdr:cNvPr id="588" name="n_1aveValue【公民館】&#10;有形固定資産減価償却率">
          <a:extLst>
            <a:ext uri="{FF2B5EF4-FFF2-40B4-BE49-F238E27FC236}">
              <a16:creationId xmlns:a16="http://schemas.microsoft.com/office/drawing/2014/main" id="{00000000-0008-0000-0E00-00004C020000}"/>
            </a:ext>
          </a:extLst>
        </xdr:cNvPr>
        <xdr:cNvSpPr txBox="1"/>
      </xdr:nvSpPr>
      <xdr:spPr>
        <a:xfrm>
          <a:off x="152660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89" name="n_2aveValue【公民館】&#10;有形固定資産減価償却率">
          <a:extLst>
            <a:ext uri="{FF2B5EF4-FFF2-40B4-BE49-F238E27FC236}">
              <a16:creationId xmlns:a16="http://schemas.microsoft.com/office/drawing/2014/main" id="{00000000-0008-0000-0E00-00004D020000}"/>
            </a:ext>
          </a:extLst>
        </xdr:cNvPr>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120666</xdr:rowOff>
    </xdr:from>
    <xdr:ext cx="405111" cy="259045"/>
    <xdr:sp macro="" textlink="">
      <xdr:nvSpPr>
        <xdr:cNvPr id="590" name="n_1mainValue【公民館】&#10;有形固定資産減価償却率">
          <a:extLst>
            <a:ext uri="{FF2B5EF4-FFF2-40B4-BE49-F238E27FC236}">
              <a16:creationId xmlns:a16="http://schemas.microsoft.com/office/drawing/2014/main" id="{00000000-0008-0000-0E00-00004E020000}"/>
            </a:ext>
          </a:extLst>
        </xdr:cNvPr>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公民館】&#10;一人当たり面積グラフ枠">
          <a:extLst>
            <a:ext uri="{FF2B5EF4-FFF2-40B4-BE49-F238E27FC236}">
              <a16:creationId xmlns:a16="http://schemas.microsoft.com/office/drawing/2014/main" id="{00000000-0008-0000-0E00-00006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108</xdr:row>
      <xdr:rowOff>125730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22160864" y="17106900"/>
          <a:ext cx="0" cy="153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129557</xdr:rowOff>
    </xdr:from>
    <xdr:ext cx="469744" cy="259045"/>
    <xdr:sp macro="" textlink="">
      <xdr:nvSpPr>
        <xdr:cNvPr id="615" name="【公民館】&#10;一人当たり面積最小値テキスト">
          <a:extLst>
            <a:ext uri="{FF2B5EF4-FFF2-40B4-BE49-F238E27FC236}">
              <a16:creationId xmlns:a16="http://schemas.microsoft.com/office/drawing/2014/main" id="{00000000-0008-0000-0E00-000067020000}"/>
            </a:ext>
          </a:extLst>
        </xdr:cNvPr>
        <xdr:cNvSpPr txBox="1"/>
      </xdr:nvSpPr>
      <xdr:spPr>
        <a:xfrm>
          <a:off x="22199600"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22072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617" name="【公民館】&#10;一人当たり面積最大値テキスト">
          <a:extLst>
            <a:ext uri="{FF2B5EF4-FFF2-40B4-BE49-F238E27FC236}">
              <a16:creationId xmlns:a16="http://schemas.microsoft.com/office/drawing/2014/main" id="{00000000-0008-0000-0E00-000069020000}"/>
            </a:ext>
          </a:extLst>
        </xdr:cNvPr>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80027</xdr:rowOff>
    </xdr:from>
    <xdr:ext cx="469744" cy="259045"/>
    <xdr:sp macro="" textlink="">
      <xdr:nvSpPr>
        <xdr:cNvPr id="619" name="【公民館】&#10;一人当たり面積平均値テキスト">
          <a:extLst>
            <a:ext uri="{FF2B5EF4-FFF2-40B4-BE49-F238E27FC236}">
              <a16:creationId xmlns:a16="http://schemas.microsoft.com/office/drawing/2014/main" id="{00000000-0008-0000-0E00-00006B020000}"/>
            </a:ext>
          </a:extLst>
        </xdr:cNvPr>
        <xdr:cNvSpPr txBox="1"/>
      </xdr:nvSpPr>
      <xdr:spPr>
        <a:xfrm>
          <a:off x="22199600" y="1808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116839</xdr:rowOff>
    </xdr:from>
    <xdr:to>
      <xdr:col>112</xdr:col>
      <xdr:colOff>38100</xdr:colOff>
      <xdr:row>106</xdr:row>
      <xdr:rowOff>46989</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21272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78739</xdr:rowOff>
    </xdr:from>
    <xdr:to>
      <xdr:col>107</xdr:col>
      <xdr:colOff>101600</xdr:colOff>
      <xdr:row>106</xdr:row>
      <xdr:rowOff>8889</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20383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139700</xdr:rowOff>
    </xdr:from>
    <xdr:to>
      <xdr:col>112</xdr:col>
      <xdr:colOff>38100</xdr:colOff>
      <xdr:row>106</xdr:row>
      <xdr:rowOff>69850</xdr:rowOff>
    </xdr:to>
    <xdr:sp macro="" textlink="">
      <xdr:nvSpPr>
        <xdr:cNvPr id="628" name="楕円 627">
          <a:extLst>
            <a:ext uri="{FF2B5EF4-FFF2-40B4-BE49-F238E27FC236}">
              <a16:creationId xmlns:a16="http://schemas.microsoft.com/office/drawing/2014/main" id="{00000000-0008-0000-0E00-000074020000}"/>
            </a:ext>
          </a:extLst>
        </xdr:cNvPr>
        <xdr:cNvSpPr/>
      </xdr:nvSpPr>
      <xdr:spPr>
        <a:xfrm>
          <a:off x="21272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63516</xdr:rowOff>
    </xdr:from>
    <xdr:ext cx="469744" cy="259045"/>
    <xdr:sp macro="" textlink="">
      <xdr:nvSpPr>
        <xdr:cNvPr id="629" name="n_1aveValue【公民館】&#10;一人当たり面積">
          <a:extLst>
            <a:ext uri="{FF2B5EF4-FFF2-40B4-BE49-F238E27FC236}">
              <a16:creationId xmlns:a16="http://schemas.microsoft.com/office/drawing/2014/main" id="{00000000-0008-0000-0E00-000075020000}"/>
            </a:ext>
          </a:extLst>
        </xdr:cNvPr>
        <xdr:cNvSpPr txBox="1"/>
      </xdr:nvSpPr>
      <xdr:spPr>
        <a:xfrm>
          <a:off x="210757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25416</xdr:rowOff>
    </xdr:from>
    <xdr:ext cx="469744" cy="259045"/>
    <xdr:sp macro="" textlink="">
      <xdr:nvSpPr>
        <xdr:cNvPr id="630" name="n_2aveValue【公民館】&#10;一人当たり面積">
          <a:extLst>
            <a:ext uri="{FF2B5EF4-FFF2-40B4-BE49-F238E27FC236}">
              <a16:creationId xmlns:a16="http://schemas.microsoft.com/office/drawing/2014/main" id="{00000000-0008-0000-0E00-000076020000}"/>
            </a:ext>
          </a:extLst>
        </xdr:cNvPr>
        <xdr:cNvSpPr txBox="1"/>
      </xdr:nvSpPr>
      <xdr:spPr>
        <a:xfrm>
          <a:off x="20199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60977</xdr:rowOff>
    </xdr:from>
    <xdr:ext cx="469744" cy="259045"/>
    <xdr:sp macro="" textlink="">
      <xdr:nvSpPr>
        <xdr:cNvPr id="631" name="n_1mainValue【公民館】&#10;一人当たり面積">
          <a:extLst>
            <a:ext uri="{FF2B5EF4-FFF2-40B4-BE49-F238E27FC236}">
              <a16:creationId xmlns:a16="http://schemas.microsoft.com/office/drawing/2014/main" id="{00000000-0008-0000-0E00-000077020000}"/>
            </a:ext>
          </a:extLst>
        </xdr:cNvPr>
        <xdr:cNvSpPr txBox="1"/>
      </xdr:nvSpPr>
      <xdr:spPr>
        <a:xfrm>
          <a:off x="210757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00000000-0008-0000-0E00-00007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類似団体と比較して有形固定資産減価償却率が高くなっている施設は認定こども園・幼稚園・保育所、学校施設である。</a:t>
          </a: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施設については、小学校・中学校の建物に関する平均築年数が約３３年であり、全体的に老朽化が進行しているため、廃校施設の利活用や処分を行うとともに、将来の児童・生徒数の推移に留意しながら、必要な修繕・維持補修や計画的な改修・更新等に取り組む必要がある。</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その他の有形固定資産減価償却率が高くなっている施設については、利用の実態等を踏まえた統合・廃止の検討とともに、必要な修繕・維持補修や計画的な改修・更新等に取り組む必要がある。</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62,310
62,013
336.94
34,608,701
33,980,376
469,081
15,685,990
35,707,594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108857</xdr:rowOff>
    </xdr:from>
    <xdr:to>
      <xdr:col>24</xdr:col>
      <xdr:colOff>62865</xdr:colOff>
      <xdr:row>42</xdr:row>
      <xdr:rowOff>48441</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766707"/>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52268</xdr:rowOff>
    </xdr:from>
    <xdr:ext cx="340478"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5316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48441</xdr:rowOff>
    </xdr:from>
    <xdr:to>
      <xdr:col>24</xdr:col>
      <xdr:colOff>152400</xdr:colOff>
      <xdr:row>42</xdr:row>
      <xdr:rowOff>48441</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4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55534</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54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108857</xdr:rowOff>
    </xdr:from>
    <xdr:to>
      <xdr:col>24</xdr:col>
      <xdr:colOff>152400</xdr:colOff>
      <xdr:row>33</xdr:row>
      <xdr:rowOff>108857</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76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18523</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533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40096</xdr:rowOff>
    </xdr:from>
    <xdr:to>
      <xdr:col>24</xdr:col>
      <xdr:colOff>114300</xdr:colOff>
      <xdr:row>38</xdr:row>
      <xdr:rowOff>141696</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58057</xdr:rowOff>
    </xdr:from>
    <xdr:to>
      <xdr:col>20</xdr:col>
      <xdr:colOff>38100</xdr:colOff>
      <xdr:row>38</xdr:row>
      <xdr:rowOff>159657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150784</xdr:rowOff>
    </xdr:from>
    <xdr:ext cx="405111" cy="259045"/>
    <xdr:sp macro="" textlink="">
      <xdr:nvSpPr>
        <xdr:cNvPr id="65" name="n_1aveValue【図書館】&#10;有形固定資産減価償却率">
          <a:extLst>
            <a:ext uri="{FF2B5EF4-FFF2-40B4-BE49-F238E27FC236}">
              <a16:creationId xmlns:a16="http://schemas.microsoft.com/office/drawing/2014/main" id="{00000000-0008-0000-0F00-000041000000}"/>
            </a:ext>
          </a:extLst>
        </xdr:cNvPr>
        <xdr:cNvSpPr txBox="1"/>
      </xdr:nvSpPr>
      <xdr:spPr>
        <a:xfrm>
          <a:off x="35820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a:extLst>
            <a:ext uri="{FF2B5EF4-FFF2-40B4-BE49-F238E27FC236}">
              <a16:creationId xmlns:a16="http://schemas.microsoft.com/office/drawing/2014/main" id="{00000000-0008-0000-0F00-000043000000}"/>
            </a:ext>
          </a:extLst>
        </xdr:cNvPr>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51526</xdr:rowOff>
    </xdr:from>
    <xdr:to>
      <xdr:col>20</xdr:col>
      <xdr:colOff>38100</xdr:colOff>
      <xdr:row>33</xdr:row>
      <xdr:rowOff>153126</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570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31</xdr:row>
      <xdr:rowOff>169653</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54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a:extLst>
            <a:ext uri="{FF2B5EF4-FFF2-40B4-BE49-F238E27FC236}">
              <a16:creationId xmlns:a16="http://schemas.microsoft.com/office/drawing/2014/main" id="{00000000-0008-0000-0F00-00005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a:extLst>
            <a:ext uri="{FF2B5EF4-FFF2-40B4-BE49-F238E27FC236}">
              <a16:creationId xmlns:a16="http://schemas.microsoft.com/office/drawing/2014/main" id="{00000000-0008-0000-0F00-00006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flipV="1">
          <a:off x="10476865" y="57023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99" name="【図書館】&#10;一人当たり面積最小値テキスト">
          <a:extLst>
            <a:ext uri="{FF2B5EF4-FFF2-40B4-BE49-F238E27FC236}">
              <a16:creationId xmlns:a16="http://schemas.microsoft.com/office/drawing/2014/main" id="{00000000-0008-0000-0F00-000063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162577</xdr:rowOff>
    </xdr:from>
    <xdr:ext cx="469744" cy="259045"/>
    <xdr:sp macro="" textlink="">
      <xdr:nvSpPr>
        <xdr:cNvPr id="101" name="【図書館】&#10;一人当たり面積最大値テキスト">
          <a:extLst>
            <a:ext uri="{FF2B5EF4-FFF2-40B4-BE49-F238E27FC236}">
              <a16:creationId xmlns:a16="http://schemas.microsoft.com/office/drawing/2014/main" id="{00000000-0008-0000-0F00-000065000000}"/>
            </a:ext>
          </a:extLst>
        </xdr:cNvPr>
        <xdr:cNvSpPr txBox="1"/>
      </xdr:nvSpPr>
      <xdr:spPr>
        <a:xfrm>
          <a:off x="10515600"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57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3" name="【図書館】&#10;一人当たり面積平均値テキスト">
          <a:extLst>
            <a:ext uri="{FF2B5EF4-FFF2-40B4-BE49-F238E27FC236}">
              <a16:creationId xmlns:a16="http://schemas.microsoft.com/office/drawing/2014/main" id="{00000000-0008-0000-0F00-000067000000}"/>
            </a:ext>
          </a:extLst>
        </xdr:cNvPr>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4" name="フローチャート: 判断 103">
          <a:extLst>
            <a:ext uri="{FF2B5EF4-FFF2-40B4-BE49-F238E27FC236}">
              <a16:creationId xmlns:a16="http://schemas.microsoft.com/office/drawing/2014/main" id="{00000000-0008-0000-0F00-000068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05" name="フローチャート: 判断 104">
          <a:extLst>
            <a:ext uri="{FF2B5EF4-FFF2-40B4-BE49-F238E27FC236}">
              <a16:creationId xmlns:a16="http://schemas.microsoft.com/office/drawing/2014/main" id="{00000000-0008-0000-0F00-000069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10177</xdr:rowOff>
    </xdr:from>
    <xdr:ext cx="469744" cy="259045"/>
    <xdr:sp macro="" textlink="">
      <xdr:nvSpPr>
        <xdr:cNvPr id="106" name="n_1aveValue【図書館】&#10;一人当たり面積">
          <a:extLst>
            <a:ext uri="{FF2B5EF4-FFF2-40B4-BE49-F238E27FC236}">
              <a16:creationId xmlns:a16="http://schemas.microsoft.com/office/drawing/2014/main" id="{00000000-0008-0000-0F00-00006A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a:extLst>
            <a:ext uri="{FF2B5EF4-FFF2-40B4-BE49-F238E27FC236}">
              <a16:creationId xmlns:a16="http://schemas.microsoft.com/office/drawing/2014/main" id="{00000000-0008-0000-0F00-00006C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88900</xdr:rowOff>
    </xdr:from>
    <xdr:to>
      <xdr:col>50</xdr:col>
      <xdr:colOff>165100</xdr:colOff>
      <xdr:row>41</xdr:row>
      <xdr:rowOff>19050</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95885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10177</xdr:rowOff>
    </xdr:from>
    <xdr:ext cx="469744" cy="259045"/>
    <xdr:sp macro="" textlink="">
      <xdr:nvSpPr>
        <xdr:cNvPr id="115" name="n_1mainValue【図書館】&#10;一人当たり面積">
          <a:extLst>
            <a:ext uri="{FF2B5EF4-FFF2-40B4-BE49-F238E27FC236}">
              <a16:creationId xmlns:a16="http://schemas.microsoft.com/office/drawing/2014/main" id="{00000000-0008-0000-0F00-000073000000}"/>
            </a:ext>
          </a:extLst>
        </xdr:cNvPr>
        <xdr:cNvSpPr txBox="1"/>
      </xdr:nvSpPr>
      <xdr:spPr>
        <a:xfrm>
          <a:off x="9391727" y="703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a:extLst>
            <a:ext uri="{FF2B5EF4-FFF2-40B4-BE49-F238E27FC236}">
              <a16:creationId xmlns:a16="http://schemas.microsoft.com/office/drawing/2014/main" id="{00000000-0008-0000-0F00-00007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a:extLst>
            <a:ext uri="{FF2B5EF4-FFF2-40B4-BE49-F238E27FC236}">
              <a16:creationId xmlns:a16="http://schemas.microsoft.com/office/drawing/2014/main" id="{00000000-0008-0000-0F00-00007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9" name="【体育館・プール】&#10;有形固定資産減価償却率グラフ枠">
          <a:extLst>
            <a:ext uri="{FF2B5EF4-FFF2-40B4-BE49-F238E27FC236}">
              <a16:creationId xmlns:a16="http://schemas.microsoft.com/office/drawing/2014/main" id="{00000000-0008-0000-0F00-00008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4634865" y="961263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144797</xdr:rowOff>
    </xdr:from>
    <xdr:ext cx="405111" cy="259045"/>
    <xdr:sp macro="" textlink="">
      <xdr:nvSpPr>
        <xdr:cNvPr id="141" name="【体育館・プール】&#10;有形固定資産減価償却率最小値テキスト">
          <a:extLst>
            <a:ext uri="{FF2B5EF4-FFF2-40B4-BE49-F238E27FC236}">
              <a16:creationId xmlns:a16="http://schemas.microsoft.com/office/drawing/2014/main" id="{00000000-0008-0000-0F00-00008D000000}"/>
            </a:ext>
          </a:extLst>
        </xdr:cNvPr>
        <xdr:cNvSpPr txBox="1"/>
      </xdr:nvSpPr>
      <xdr:spPr>
        <a:xfrm>
          <a:off x="4673600" y="1111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4546600" y="11113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43" name="【体育館・プール】&#10;有形固定資産減価償却率最大値テキスト">
          <a:extLst>
            <a:ext uri="{FF2B5EF4-FFF2-40B4-BE49-F238E27FC236}">
              <a16:creationId xmlns:a16="http://schemas.microsoft.com/office/drawing/2014/main" id="{00000000-0008-0000-0F00-00008F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87647</xdr:rowOff>
    </xdr:from>
    <xdr:ext cx="405111" cy="259045"/>
    <xdr:sp macro="" textlink="">
      <xdr:nvSpPr>
        <xdr:cNvPr id="145" name="【体育館・プール】&#10;有形固定資産減価償却率平均値テキスト">
          <a:extLst>
            <a:ext uri="{FF2B5EF4-FFF2-40B4-BE49-F238E27FC236}">
              <a16:creationId xmlns:a16="http://schemas.microsoft.com/office/drawing/2014/main" id="{00000000-0008-0000-0F00-000091000000}"/>
            </a:ext>
          </a:extLst>
        </xdr:cNvPr>
        <xdr:cNvSpPr txBox="1"/>
      </xdr:nvSpPr>
      <xdr:spPr>
        <a:xfrm>
          <a:off x="4673600" y="1020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46" name="フローチャート: 判断 145">
          <a:extLst>
            <a:ext uri="{FF2B5EF4-FFF2-40B4-BE49-F238E27FC236}">
              <a16:creationId xmlns:a16="http://schemas.microsoft.com/office/drawing/2014/main" id="{00000000-0008-0000-0F00-000092000000}"/>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47" name="フローチャート: 判断 146">
          <a:extLst>
            <a:ext uri="{FF2B5EF4-FFF2-40B4-BE49-F238E27FC236}">
              <a16:creationId xmlns:a16="http://schemas.microsoft.com/office/drawing/2014/main" id="{00000000-0008-0000-0F00-000093000000}"/>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36212</xdr:rowOff>
    </xdr:from>
    <xdr:ext cx="405111" cy="259045"/>
    <xdr:sp macro="" textlink="">
      <xdr:nvSpPr>
        <xdr:cNvPr id="148" name="n_1aveValue【体育館・プール】&#10;有形固定資産減価償却率">
          <a:extLst>
            <a:ext uri="{FF2B5EF4-FFF2-40B4-BE49-F238E27FC236}">
              <a16:creationId xmlns:a16="http://schemas.microsoft.com/office/drawing/2014/main" id="{00000000-0008-0000-0F00-000094000000}"/>
            </a:ext>
          </a:extLst>
        </xdr:cNvPr>
        <xdr:cNvSpPr txBox="1"/>
      </xdr:nvSpPr>
      <xdr:spPr>
        <a:xfrm>
          <a:off x="35820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145415</xdr:rowOff>
    </xdr:from>
    <xdr:to>
      <xdr:col>15</xdr:col>
      <xdr:colOff>101600</xdr:colOff>
      <xdr:row>60</xdr:row>
      <xdr:rowOff>75565</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92092</xdr:rowOff>
    </xdr:from>
    <xdr:ext cx="405111" cy="259045"/>
    <xdr:sp macro="" textlink="">
      <xdr:nvSpPr>
        <xdr:cNvPr id="150" name="n_2aveValue【体育館・プール】&#10;有形固定資産減価償却率">
          <a:extLst>
            <a:ext uri="{FF2B5EF4-FFF2-40B4-BE49-F238E27FC236}">
              <a16:creationId xmlns:a16="http://schemas.microsoft.com/office/drawing/2014/main" id="{00000000-0008-0000-0F00-000096000000}"/>
            </a:ext>
          </a:extLst>
        </xdr:cNvPr>
        <xdr:cNvSpPr txBox="1"/>
      </xdr:nvSpPr>
      <xdr:spPr>
        <a:xfrm>
          <a:off x="2705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118745</xdr:rowOff>
    </xdr:from>
    <xdr:to>
      <xdr:col>20</xdr:col>
      <xdr:colOff>38100</xdr:colOff>
      <xdr:row>56</xdr:row>
      <xdr:rowOff>48895</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3746500" y="954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65422</xdr:rowOff>
    </xdr:from>
    <xdr:ext cx="405111" cy="259045"/>
    <xdr:sp macro="" textlink="">
      <xdr:nvSpPr>
        <xdr:cNvPr id="157" name="n_1mainValue【体育館・プール】&#10;有形固定資産減価償却率">
          <a:extLst>
            <a:ext uri="{FF2B5EF4-FFF2-40B4-BE49-F238E27FC236}">
              <a16:creationId xmlns:a16="http://schemas.microsoft.com/office/drawing/2014/main" id="{00000000-0008-0000-0F00-00009D000000}"/>
            </a:ext>
          </a:extLst>
        </xdr:cNvPr>
        <xdr:cNvSpPr txBox="1"/>
      </xdr:nvSpPr>
      <xdr:spPr>
        <a:xfrm>
          <a:off x="3582044" y="932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0" name="【体育館・プール】&#10;一人当たり面積グラフ枠">
          <a:extLst>
            <a:ext uri="{FF2B5EF4-FFF2-40B4-BE49-F238E27FC236}">
              <a16:creationId xmlns:a16="http://schemas.microsoft.com/office/drawing/2014/main" id="{00000000-0008-0000-0F00-0000B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flipV="1">
          <a:off x="10476865" y="966597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34307</xdr:rowOff>
    </xdr:from>
    <xdr:ext cx="469744" cy="259045"/>
    <xdr:sp macro="" textlink="">
      <xdr:nvSpPr>
        <xdr:cNvPr id="182" name="【体育館・プール】&#10;一人当たり面積最小値テキスト">
          <a:extLst>
            <a:ext uri="{FF2B5EF4-FFF2-40B4-BE49-F238E27FC236}">
              <a16:creationId xmlns:a16="http://schemas.microsoft.com/office/drawing/2014/main" id="{00000000-0008-0000-0F00-0000B6000000}"/>
            </a:ext>
          </a:extLst>
        </xdr:cNvPr>
        <xdr:cNvSpPr txBox="1"/>
      </xdr:nvSpPr>
      <xdr:spPr>
        <a:xfrm>
          <a:off x="10515600"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10388600" y="1100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184" name="【体育館・プール】&#10;一人当たり面積最大値テキスト">
          <a:extLst>
            <a:ext uri="{FF2B5EF4-FFF2-40B4-BE49-F238E27FC236}">
              <a16:creationId xmlns:a16="http://schemas.microsoft.com/office/drawing/2014/main" id="{00000000-0008-0000-0F00-0000B8000000}"/>
            </a:ext>
          </a:extLst>
        </xdr:cNvPr>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144797</xdr:rowOff>
    </xdr:from>
    <xdr:ext cx="469744" cy="259045"/>
    <xdr:sp macro="" textlink="">
      <xdr:nvSpPr>
        <xdr:cNvPr id="186" name="【体育館・プール】&#10;一人当たり面積平均値テキスト">
          <a:extLst>
            <a:ext uri="{FF2B5EF4-FFF2-40B4-BE49-F238E27FC236}">
              <a16:creationId xmlns:a16="http://schemas.microsoft.com/office/drawing/2014/main" id="{00000000-0008-0000-0F00-0000BA000000}"/>
            </a:ext>
          </a:extLst>
        </xdr:cNvPr>
        <xdr:cNvSpPr txBox="1"/>
      </xdr:nvSpPr>
      <xdr:spPr>
        <a:xfrm>
          <a:off x="10515600" y="1060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188" name="フローチャート: 判断 187">
          <a:extLst>
            <a:ext uri="{FF2B5EF4-FFF2-40B4-BE49-F238E27FC236}">
              <a16:creationId xmlns:a16="http://schemas.microsoft.com/office/drawing/2014/main" id="{00000000-0008-0000-0F00-0000BC000000}"/>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160672</xdr:rowOff>
    </xdr:from>
    <xdr:ext cx="469744" cy="259045"/>
    <xdr:sp macro="" textlink="">
      <xdr:nvSpPr>
        <xdr:cNvPr id="189" name="n_1aveValue【体育館・プール】&#10;一人当たり面積">
          <a:extLst>
            <a:ext uri="{FF2B5EF4-FFF2-40B4-BE49-F238E27FC236}">
              <a16:creationId xmlns:a16="http://schemas.microsoft.com/office/drawing/2014/main" id="{00000000-0008-0000-0F00-0000BD000000}"/>
            </a:ext>
          </a:extLst>
        </xdr:cNvPr>
        <xdr:cNvSpPr txBox="1"/>
      </xdr:nvSpPr>
      <xdr:spPr>
        <a:xfrm>
          <a:off x="9391727" y="1044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19685</xdr:rowOff>
    </xdr:from>
    <xdr:to>
      <xdr:col>46</xdr:col>
      <xdr:colOff>38100</xdr:colOff>
      <xdr:row>62</xdr:row>
      <xdr:rowOff>121285</xdr:rowOff>
    </xdr:to>
    <xdr:sp macro="" textlink="">
      <xdr:nvSpPr>
        <xdr:cNvPr id="190" name="フローチャート: 判断 189">
          <a:extLst>
            <a:ext uri="{FF2B5EF4-FFF2-40B4-BE49-F238E27FC236}">
              <a16:creationId xmlns:a16="http://schemas.microsoft.com/office/drawing/2014/main" id="{00000000-0008-0000-0F00-0000BE000000}"/>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137812</xdr:rowOff>
    </xdr:from>
    <xdr:ext cx="469744" cy="259045"/>
    <xdr:sp macro="" textlink="">
      <xdr:nvSpPr>
        <xdr:cNvPr id="191" name="n_2aveValue【体育館・プール】&#10;一人当たり面積">
          <a:extLst>
            <a:ext uri="{FF2B5EF4-FFF2-40B4-BE49-F238E27FC236}">
              <a16:creationId xmlns:a16="http://schemas.microsoft.com/office/drawing/2014/main" id="{00000000-0008-0000-0F00-0000BF000000}"/>
            </a:ext>
          </a:extLst>
        </xdr:cNvPr>
        <xdr:cNvSpPr txBox="1"/>
      </xdr:nvSpPr>
      <xdr:spPr>
        <a:xfrm>
          <a:off x="85154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74930</xdr:rowOff>
    </xdr:from>
    <xdr:to>
      <xdr:col>50</xdr:col>
      <xdr:colOff>165100</xdr:colOff>
      <xdr:row>64</xdr:row>
      <xdr:rowOff>5080</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9588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167657</xdr:rowOff>
    </xdr:from>
    <xdr:ext cx="469744" cy="259045"/>
    <xdr:sp macro="" textlink="">
      <xdr:nvSpPr>
        <xdr:cNvPr id="198" name="n_1mainValue【体育館・プール】&#10;一人当たり面積">
          <a:extLst>
            <a:ext uri="{FF2B5EF4-FFF2-40B4-BE49-F238E27FC236}">
              <a16:creationId xmlns:a16="http://schemas.microsoft.com/office/drawing/2014/main" id="{00000000-0008-0000-0F00-0000C6000000}"/>
            </a:ext>
          </a:extLst>
        </xdr:cNvPr>
        <xdr:cNvSpPr txBox="1"/>
      </xdr:nvSpPr>
      <xdr:spPr>
        <a:xfrm>
          <a:off x="9391727"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0" name="正方形/長方形 199">
          <a:extLst>
            <a:ext uri="{FF2B5EF4-FFF2-40B4-BE49-F238E27FC236}">
              <a16:creationId xmlns:a16="http://schemas.microsoft.com/office/drawing/2014/main" id="{00000000-0008-0000-0F00-0000C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1" name="正方形/長方形 200">
          <a:extLst>
            <a:ext uri="{FF2B5EF4-FFF2-40B4-BE49-F238E27FC236}">
              <a16:creationId xmlns:a16="http://schemas.microsoft.com/office/drawing/2014/main" id="{00000000-0008-0000-0F00-0000C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2" name="正方形/長方形 201">
          <a:extLst>
            <a:ext uri="{FF2B5EF4-FFF2-40B4-BE49-F238E27FC236}">
              <a16:creationId xmlns:a16="http://schemas.microsoft.com/office/drawing/2014/main" id="{00000000-0008-0000-0F00-0000C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3" name="正方形/長方形 202">
          <a:extLst>
            <a:ext uri="{FF2B5EF4-FFF2-40B4-BE49-F238E27FC236}">
              <a16:creationId xmlns:a16="http://schemas.microsoft.com/office/drawing/2014/main" id="{00000000-0008-0000-0F00-0000C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2" name="【福祉施設】&#10;有形固定資産減価償却率グラフ枠">
          <a:extLst>
            <a:ext uri="{FF2B5EF4-FFF2-40B4-BE49-F238E27FC236}">
              <a16:creationId xmlns:a16="http://schemas.microsoft.com/office/drawing/2014/main" id="{00000000-0008-0000-0F00-0000DE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flipV="1">
          <a:off x="4634865" y="1336167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49547</xdr:rowOff>
    </xdr:from>
    <xdr:ext cx="405111" cy="259045"/>
    <xdr:sp macro="" textlink="">
      <xdr:nvSpPr>
        <xdr:cNvPr id="224" name="【福祉施設】&#10;有形固定資産減価償却率最小値テキスト">
          <a:extLst>
            <a:ext uri="{FF2B5EF4-FFF2-40B4-BE49-F238E27FC236}">
              <a16:creationId xmlns:a16="http://schemas.microsoft.com/office/drawing/2014/main" id="{00000000-0008-0000-0F00-0000E0000000}"/>
            </a:ext>
          </a:extLst>
        </xdr:cNvPr>
        <xdr:cNvSpPr txBox="1"/>
      </xdr:nvSpPr>
      <xdr:spPr>
        <a:xfrm>
          <a:off x="4673600" y="1479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4546600" y="1479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226" name="【福祉施設】&#10;有形固定資産減価償却率最大値テキスト">
          <a:extLst>
            <a:ext uri="{FF2B5EF4-FFF2-40B4-BE49-F238E27FC236}">
              <a16:creationId xmlns:a16="http://schemas.microsoft.com/office/drawing/2014/main" id="{00000000-0008-0000-0F00-0000E2000000}"/>
            </a:ext>
          </a:extLst>
        </xdr:cNvPr>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28" name="【福祉施設】&#10;有形固定資産減価償却率平均値テキスト">
          <a:extLst>
            <a:ext uri="{FF2B5EF4-FFF2-40B4-BE49-F238E27FC236}">
              <a16:creationId xmlns:a16="http://schemas.microsoft.com/office/drawing/2014/main" id="{00000000-0008-0000-0F00-0000E400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29" name="フローチャート: 判断 228">
          <a:extLst>
            <a:ext uri="{FF2B5EF4-FFF2-40B4-BE49-F238E27FC236}">
              <a16:creationId xmlns:a16="http://schemas.microsoft.com/office/drawing/2014/main" id="{00000000-0008-0000-0F00-0000E5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30" name="フローチャート: 判断 229">
          <a:extLst>
            <a:ext uri="{FF2B5EF4-FFF2-40B4-BE49-F238E27FC236}">
              <a16:creationId xmlns:a16="http://schemas.microsoft.com/office/drawing/2014/main" id="{00000000-0008-0000-0F00-0000E6000000}"/>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167657</xdr:rowOff>
    </xdr:from>
    <xdr:ext cx="405111" cy="259045"/>
    <xdr:sp macro="" textlink="">
      <xdr:nvSpPr>
        <xdr:cNvPr id="231" name="n_1aveValue【福祉施設】&#10;有形固定資産減価償却率">
          <a:extLst>
            <a:ext uri="{FF2B5EF4-FFF2-40B4-BE49-F238E27FC236}">
              <a16:creationId xmlns:a16="http://schemas.microsoft.com/office/drawing/2014/main" id="{00000000-0008-0000-0F00-0000E7000000}"/>
            </a:ext>
          </a:extLst>
        </xdr:cNvPr>
        <xdr:cNvSpPr txBox="1"/>
      </xdr:nvSpPr>
      <xdr:spPr>
        <a:xfrm>
          <a:off x="3582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33" name="n_2aveValue【福祉施設】&#10;有形固定資産減価償却率">
          <a:extLst>
            <a:ext uri="{FF2B5EF4-FFF2-40B4-BE49-F238E27FC236}">
              <a16:creationId xmlns:a16="http://schemas.microsoft.com/office/drawing/2014/main" id="{00000000-0008-0000-0F00-0000E9000000}"/>
            </a:ext>
          </a:extLst>
        </xdr:cNvPr>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61595</xdr:rowOff>
    </xdr:from>
    <xdr:to>
      <xdr:col>20</xdr:col>
      <xdr:colOff>38100</xdr:colOff>
      <xdr:row>81</xdr:row>
      <xdr:rowOff>163195</xdr:rowOff>
    </xdr:to>
    <xdr:sp macro="" textlink="">
      <xdr:nvSpPr>
        <xdr:cNvPr id="239" name="楕円 238">
          <a:extLst>
            <a:ext uri="{FF2B5EF4-FFF2-40B4-BE49-F238E27FC236}">
              <a16:creationId xmlns:a16="http://schemas.microsoft.com/office/drawing/2014/main" id="{00000000-0008-0000-0F00-0000EF000000}"/>
            </a:ext>
          </a:extLst>
        </xdr:cNvPr>
        <xdr:cNvSpPr/>
      </xdr:nvSpPr>
      <xdr:spPr>
        <a:xfrm>
          <a:off x="3746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8272</xdr:rowOff>
    </xdr:from>
    <xdr:ext cx="405111" cy="259045"/>
    <xdr:sp macro="" textlink="">
      <xdr:nvSpPr>
        <xdr:cNvPr id="240" name="n_1mainValue【福祉施設】&#10;有形固定資産減価償却率">
          <a:extLst>
            <a:ext uri="{FF2B5EF4-FFF2-40B4-BE49-F238E27FC236}">
              <a16:creationId xmlns:a16="http://schemas.microsoft.com/office/drawing/2014/main" id="{00000000-0008-0000-0F00-0000F0000000}"/>
            </a:ext>
          </a:extLst>
        </xdr:cNvPr>
        <xdr:cNvSpPr txBox="1"/>
      </xdr:nvSpPr>
      <xdr:spPr>
        <a:xfrm>
          <a:off x="35820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福祉施設】&#10;一人当たり面積グラフ枠">
          <a:extLst>
            <a:ext uri="{FF2B5EF4-FFF2-40B4-BE49-F238E27FC236}">
              <a16:creationId xmlns:a16="http://schemas.microsoft.com/office/drawing/2014/main" id="{00000000-0008-0000-0F00-00000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24385</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flipV="1">
          <a:off x="10476865" y="13342620"/>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263" name="【福祉施設】&#10;一人当たり面積最小値テキスト">
          <a:extLst>
            <a:ext uri="{FF2B5EF4-FFF2-40B4-BE49-F238E27FC236}">
              <a16:creationId xmlns:a16="http://schemas.microsoft.com/office/drawing/2014/main" id="{00000000-0008-0000-0F00-000007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87647</xdr:rowOff>
    </xdr:from>
    <xdr:ext cx="469744" cy="259045"/>
    <xdr:sp macro="" textlink="">
      <xdr:nvSpPr>
        <xdr:cNvPr id="265" name="【福祉施設】&#10;一人当たり面積最大値テキスト">
          <a:extLst>
            <a:ext uri="{FF2B5EF4-FFF2-40B4-BE49-F238E27FC236}">
              <a16:creationId xmlns:a16="http://schemas.microsoft.com/office/drawing/2014/main" id="{00000000-0008-0000-0F00-000009010000}"/>
            </a:ext>
          </a:extLst>
        </xdr:cNvPr>
        <xdr:cNvSpPr txBox="1"/>
      </xdr:nvSpPr>
      <xdr:spPr>
        <a:xfrm>
          <a:off x="10515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66" name="直線コネクタ 265">
          <a:extLst>
            <a:ext uri="{FF2B5EF4-FFF2-40B4-BE49-F238E27FC236}">
              <a16:creationId xmlns:a16="http://schemas.microsoft.com/office/drawing/2014/main" id="{00000000-0008-0000-0F00-00000A010000}"/>
            </a:ext>
          </a:extLst>
        </xdr:cNvPr>
        <xdr:cNvCxnSpPr/>
      </xdr:nvCxnSpPr>
      <xdr:spPr>
        <a:xfrm>
          <a:off x="10388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123462</xdr:rowOff>
    </xdr:from>
    <xdr:ext cx="469744" cy="259045"/>
    <xdr:sp macro="" textlink="">
      <xdr:nvSpPr>
        <xdr:cNvPr id="267" name="【福祉施設】&#10;一人当たり面積平均値テキスト">
          <a:extLst>
            <a:ext uri="{FF2B5EF4-FFF2-40B4-BE49-F238E27FC236}">
              <a16:creationId xmlns:a16="http://schemas.microsoft.com/office/drawing/2014/main" id="{00000000-0008-0000-0F00-00000B010000}"/>
            </a:ext>
          </a:extLst>
        </xdr:cNvPr>
        <xdr:cNvSpPr txBox="1"/>
      </xdr:nvSpPr>
      <xdr:spPr>
        <a:xfrm>
          <a:off x="10515600" y="14353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268" name="フローチャート: 判断 267">
          <a:extLst>
            <a:ext uri="{FF2B5EF4-FFF2-40B4-BE49-F238E27FC236}">
              <a16:creationId xmlns:a16="http://schemas.microsoft.com/office/drawing/2014/main" id="{00000000-0008-0000-0F00-00000C010000}"/>
            </a:ext>
          </a:extLst>
        </xdr:cNvPr>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269" name="フローチャート: 判断 268">
          <a:extLst>
            <a:ext uri="{FF2B5EF4-FFF2-40B4-BE49-F238E27FC236}">
              <a16:creationId xmlns:a16="http://schemas.microsoft.com/office/drawing/2014/main" id="{00000000-0008-0000-0F00-00000D010000}"/>
            </a:ext>
          </a:extLst>
        </xdr:cNvPr>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66312</xdr:rowOff>
    </xdr:from>
    <xdr:ext cx="469744" cy="259045"/>
    <xdr:sp macro="" textlink="">
      <xdr:nvSpPr>
        <xdr:cNvPr id="270" name="n_1aveValue【福祉施設】&#10;一人当たり面積">
          <a:extLst>
            <a:ext uri="{FF2B5EF4-FFF2-40B4-BE49-F238E27FC236}">
              <a16:creationId xmlns:a16="http://schemas.microsoft.com/office/drawing/2014/main" id="{00000000-0008-0000-0F00-00000E010000}"/>
            </a:ext>
          </a:extLst>
        </xdr:cNvPr>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135889</xdr:rowOff>
    </xdr:from>
    <xdr:to>
      <xdr:col>46</xdr:col>
      <xdr:colOff>38100</xdr:colOff>
      <xdr:row>84</xdr:row>
      <xdr:rowOff>66039</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8699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82566</xdr:rowOff>
    </xdr:from>
    <xdr:ext cx="469744" cy="259045"/>
    <xdr:sp macro="" textlink="">
      <xdr:nvSpPr>
        <xdr:cNvPr id="272" name="n_2aveValue【福祉施設】&#10;一人当たり面積">
          <a:extLst>
            <a:ext uri="{FF2B5EF4-FFF2-40B4-BE49-F238E27FC236}">
              <a16:creationId xmlns:a16="http://schemas.microsoft.com/office/drawing/2014/main" id="{00000000-0008-0000-0F00-000010010000}"/>
            </a:ext>
          </a:extLst>
        </xdr:cNvPr>
        <xdr:cNvSpPr txBox="1"/>
      </xdr:nvSpPr>
      <xdr:spPr>
        <a:xfrm>
          <a:off x="8515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115315</xdr:rowOff>
    </xdr:from>
    <xdr:to>
      <xdr:col>50</xdr:col>
      <xdr:colOff>165100</xdr:colOff>
      <xdr:row>81</xdr:row>
      <xdr:rowOff>45465</xdr:rowOff>
    </xdr:to>
    <xdr:sp macro="" textlink="">
      <xdr:nvSpPr>
        <xdr:cNvPr id="278" name="楕円 277">
          <a:extLst>
            <a:ext uri="{FF2B5EF4-FFF2-40B4-BE49-F238E27FC236}">
              <a16:creationId xmlns:a16="http://schemas.microsoft.com/office/drawing/2014/main" id="{00000000-0008-0000-0F00-000016010000}"/>
            </a:ext>
          </a:extLst>
        </xdr:cNvPr>
        <xdr:cNvSpPr/>
      </xdr:nvSpPr>
      <xdr:spPr>
        <a:xfrm>
          <a:off x="95885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79</xdr:row>
      <xdr:rowOff>61992</xdr:rowOff>
    </xdr:from>
    <xdr:ext cx="469744" cy="259045"/>
    <xdr:sp macro="" textlink="">
      <xdr:nvSpPr>
        <xdr:cNvPr id="279" name="n_1mainValue【福祉施設】&#10;一人当たり面積">
          <a:extLst>
            <a:ext uri="{FF2B5EF4-FFF2-40B4-BE49-F238E27FC236}">
              <a16:creationId xmlns:a16="http://schemas.microsoft.com/office/drawing/2014/main" id="{00000000-0008-0000-0F00-000017010000}"/>
            </a:ext>
          </a:extLst>
        </xdr:cNvPr>
        <xdr:cNvSpPr txBox="1"/>
      </xdr:nvSpPr>
      <xdr:spPr>
        <a:xfrm>
          <a:off x="9391727" y="1360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a:extLst>
            <a:ext uri="{FF2B5EF4-FFF2-40B4-BE49-F238E27FC236}">
              <a16:creationId xmlns:a16="http://schemas.microsoft.com/office/drawing/2014/main" id="{00000000-0008-0000-0F00-00003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113756</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flipV="1">
          <a:off x="4634865" y="17090571"/>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117583</xdr:rowOff>
    </xdr:from>
    <xdr:ext cx="340478" cy="259045"/>
    <xdr:sp macro="" textlink="">
      <xdr:nvSpPr>
        <xdr:cNvPr id="306" name="【市民会館】&#10;有形固定資産減価償却率最小値テキスト">
          <a:extLst>
            <a:ext uri="{FF2B5EF4-FFF2-40B4-BE49-F238E27FC236}">
              <a16:creationId xmlns:a16="http://schemas.microsoft.com/office/drawing/2014/main" id="{00000000-0008-0000-0F00-000032010000}"/>
            </a:ext>
          </a:extLst>
        </xdr:cNvPr>
        <xdr:cNvSpPr txBox="1"/>
      </xdr:nvSpPr>
      <xdr:spPr>
        <a:xfrm>
          <a:off x="4673600" y="186341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113756</xdr:rowOff>
    </xdr:from>
    <xdr:to>
      <xdr:col>24</xdr:col>
      <xdr:colOff>152400</xdr:colOff>
      <xdr:row>108</xdr:row>
      <xdr:rowOff>113756</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4546600" y="1863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8" name="【市民会館】&#10;有形固定資産減価償却率最大値テキスト">
          <a:extLst>
            <a:ext uri="{FF2B5EF4-FFF2-40B4-BE49-F238E27FC236}">
              <a16:creationId xmlns:a16="http://schemas.microsoft.com/office/drawing/2014/main" id="{00000000-0008-0000-0F00-000034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165479</xdr:rowOff>
    </xdr:from>
    <xdr:ext cx="405111" cy="259045"/>
    <xdr:sp macro="" textlink="">
      <xdr:nvSpPr>
        <xdr:cNvPr id="310" name="【市民会館】&#10;有形固定資産減価償却率平均値テキスト">
          <a:extLst>
            <a:ext uri="{FF2B5EF4-FFF2-40B4-BE49-F238E27FC236}">
              <a16:creationId xmlns:a16="http://schemas.microsoft.com/office/drawing/2014/main" id="{00000000-0008-0000-0F00-000036010000}"/>
            </a:ext>
          </a:extLst>
        </xdr:cNvPr>
        <xdr:cNvSpPr txBox="1"/>
      </xdr:nvSpPr>
      <xdr:spPr>
        <a:xfrm>
          <a:off x="4673600" y="178248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45847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20501</xdr:rowOff>
    </xdr:from>
    <xdr:to>
      <xdr:col>20</xdr:col>
      <xdr:colOff>38100</xdr:colOff>
      <xdr:row>104</xdr:row>
      <xdr:rowOff>122101</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3746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113228</xdr:rowOff>
    </xdr:from>
    <xdr:ext cx="405111" cy="259045"/>
    <xdr:sp macro="" textlink="">
      <xdr:nvSpPr>
        <xdr:cNvPr id="313" name="n_1aveValue【市民会館】&#10;有形固定資産減価償却率">
          <a:extLst>
            <a:ext uri="{FF2B5EF4-FFF2-40B4-BE49-F238E27FC236}">
              <a16:creationId xmlns:a16="http://schemas.microsoft.com/office/drawing/2014/main" id="{00000000-0008-0000-0F00-000039010000}"/>
            </a:ext>
          </a:extLst>
        </xdr:cNvPr>
        <xdr:cNvSpPr txBox="1"/>
      </xdr:nvSpPr>
      <xdr:spPr>
        <a:xfrm>
          <a:off x="35820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15" name="n_2aveValue【市民会館】&#10;有形固定資産減価償却率">
          <a:extLst>
            <a:ext uri="{FF2B5EF4-FFF2-40B4-BE49-F238E27FC236}">
              <a16:creationId xmlns:a16="http://schemas.microsoft.com/office/drawing/2014/main" id="{00000000-0008-0000-0F00-00003B010000}"/>
            </a:ext>
          </a:extLst>
        </xdr:cNvPr>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49893</xdr:rowOff>
    </xdr:from>
    <xdr:to>
      <xdr:col>20</xdr:col>
      <xdr:colOff>38100</xdr:colOff>
      <xdr:row>103</xdr:row>
      <xdr:rowOff>151493</xdr:rowOff>
    </xdr:to>
    <xdr:sp macro="" textlink="">
      <xdr:nvSpPr>
        <xdr:cNvPr id="321" name="楕円 320">
          <a:extLst>
            <a:ext uri="{FF2B5EF4-FFF2-40B4-BE49-F238E27FC236}">
              <a16:creationId xmlns:a16="http://schemas.microsoft.com/office/drawing/2014/main" id="{00000000-0008-0000-0F00-000041010000}"/>
            </a:ext>
          </a:extLst>
        </xdr:cNvPr>
        <xdr:cNvSpPr/>
      </xdr:nvSpPr>
      <xdr:spPr>
        <a:xfrm>
          <a:off x="3746500" y="1770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101</xdr:row>
      <xdr:rowOff>168020</xdr:rowOff>
    </xdr:from>
    <xdr:ext cx="405111" cy="259045"/>
    <xdr:sp macro="" textlink="">
      <xdr:nvSpPr>
        <xdr:cNvPr id="322" name="n_1mainValue【市民会館】&#10;有形固定資産減価償却率">
          <a:extLst>
            <a:ext uri="{FF2B5EF4-FFF2-40B4-BE49-F238E27FC236}">
              <a16:creationId xmlns:a16="http://schemas.microsoft.com/office/drawing/2014/main" id="{00000000-0008-0000-0F00-000042010000}"/>
            </a:ext>
          </a:extLst>
        </xdr:cNvPr>
        <xdr:cNvSpPr txBox="1"/>
      </xdr:nvSpPr>
      <xdr:spPr>
        <a:xfrm>
          <a:off x="35820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id="{00000000-0008-0000-0F00-00005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110489</xdr:rowOff>
    </xdr:from>
    <xdr:to>
      <xdr:col>54</xdr:col>
      <xdr:colOff>189865</xdr:colOff>
      <xdr:row>108</xdr:row>
      <xdr:rowOff>151312</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7084039"/>
          <a:ext cx="0" cy="1583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49" name="【市民会館】&#10;一人当たり面積最小値テキスト">
          <a:extLst>
            <a:ext uri="{FF2B5EF4-FFF2-40B4-BE49-F238E27FC236}">
              <a16:creationId xmlns:a16="http://schemas.microsoft.com/office/drawing/2014/main" id="{00000000-0008-0000-0F00-00005D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57166</xdr:rowOff>
    </xdr:from>
    <xdr:ext cx="469744" cy="259045"/>
    <xdr:sp macro="" textlink="">
      <xdr:nvSpPr>
        <xdr:cNvPr id="351" name="【市民会館】&#10;一人当たり面積最大値テキスト">
          <a:extLst>
            <a:ext uri="{FF2B5EF4-FFF2-40B4-BE49-F238E27FC236}">
              <a16:creationId xmlns:a16="http://schemas.microsoft.com/office/drawing/2014/main" id="{00000000-0008-0000-0F00-00005F010000}"/>
            </a:ext>
          </a:extLst>
        </xdr:cNvPr>
        <xdr:cNvSpPr txBox="1"/>
      </xdr:nvSpPr>
      <xdr:spPr>
        <a:xfrm>
          <a:off x="105156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110489</xdr:rowOff>
    </xdr:from>
    <xdr:to>
      <xdr:col>55</xdr:col>
      <xdr:colOff>88900</xdr:colOff>
      <xdr:row>99</xdr:row>
      <xdr:rowOff>110489</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29953</xdr:rowOff>
    </xdr:from>
    <xdr:ext cx="469744" cy="259045"/>
    <xdr:sp macro="" textlink="">
      <xdr:nvSpPr>
        <xdr:cNvPr id="353" name="【市民会館】&#10;一人当たり面積平均値テキスト">
          <a:extLst>
            <a:ext uri="{FF2B5EF4-FFF2-40B4-BE49-F238E27FC236}">
              <a16:creationId xmlns:a16="http://schemas.microsoft.com/office/drawing/2014/main" id="{00000000-0008-0000-0F00-000061010000}"/>
            </a:ext>
          </a:extLst>
        </xdr:cNvPr>
        <xdr:cNvSpPr txBox="1"/>
      </xdr:nvSpPr>
      <xdr:spPr>
        <a:xfrm>
          <a:off x="10515600" y="1820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4734</xdr:rowOff>
    </xdr:from>
    <xdr:ext cx="469744" cy="259045"/>
    <xdr:sp macro="" textlink="">
      <xdr:nvSpPr>
        <xdr:cNvPr id="356" name="n_1aveValue【市民会館】&#10;一人当たり面積">
          <a:extLst>
            <a:ext uri="{FF2B5EF4-FFF2-40B4-BE49-F238E27FC236}">
              <a16:creationId xmlns:a16="http://schemas.microsoft.com/office/drawing/2014/main" id="{00000000-0008-0000-0F00-000064010000}"/>
            </a:ext>
          </a:extLst>
        </xdr:cNvPr>
        <xdr:cNvSpPr txBox="1"/>
      </xdr:nvSpPr>
      <xdr:spPr>
        <a:xfrm>
          <a:off x="9391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58057</xdr:rowOff>
    </xdr:from>
    <xdr:to>
      <xdr:col>46</xdr:col>
      <xdr:colOff>38100</xdr:colOff>
      <xdr:row>106</xdr:row>
      <xdr:rowOff>159657</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4734</xdr:rowOff>
    </xdr:from>
    <xdr:ext cx="469744" cy="259045"/>
    <xdr:sp macro="" textlink="">
      <xdr:nvSpPr>
        <xdr:cNvPr id="358" name="n_2aveValue【市民会館】&#10;一人当たり面積">
          <a:extLst>
            <a:ext uri="{FF2B5EF4-FFF2-40B4-BE49-F238E27FC236}">
              <a16:creationId xmlns:a16="http://schemas.microsoft.com/office/drawing/2014/main" id="{00000000-0008-0000-0F00-000066010000}"/>
            </a:ext>
          </a:extLst>
        </xdr:cNvPr>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61323</xdr:rowOff>
    </xdr:from>
    <xdr:to>
      <xdr:col>50</xdr:col>
      <xdr:colOff>165100</xdr:colOff>
      <xdr:row>106</xdr:row>
      <xdr:rowOff>162923</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9588500" y="1823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154050</xdr:rowOff>
    </xdr:from>
    <xdr:ext cx="469744" cy="259045"/>
    <xdr:sp macro="" textlink="">
      <xdr:nvSpPr>
        <xdr:cNvPr id="365" name="n_1mainValue【市民会館】&#10;一人当たり面積">
          <a:extLst>
            <a:ext uri="{FF2B5EF4-FFF2-40B4-BE49-F238E27FC236}">
              <a16:creationId xmlns:a16="http://schemas.microsoft.com/office/drawing/2014/main" id="{00000000-0008-0000-0F00-00006D010000}"/>
            </a:ext>
          </a:extLst>
        </xdr:cNvPr>
        <xdr:cNvSpPr txBox="1"/>
      </xdr:nvSpPr>
      <xdr:spPr>
        <a:xfrm>
          <a:off x="9391727" y="1832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00000000-0008-0000-0F00-00007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F00-000085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0" name="【一般廃棄物処理施設】&#10;有形固定資産減価償却率グラフ枠">
          <a:extLst>
            <a:ext uri="{FF2B5EF4-FFF2-40B4-BE49-F238E27FC236}">
              <a16:creationId xmlns:a16="http://schemas.microsoft.com/office/drawing/2014/main" id="{00000000-0008-0000-0F00-000086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169273</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16318864" y="572262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2" name="【一般廃棄物処理施設】&#10;有形固定資産減価償却率最小値テキスト">
          <a:extLst>
            <a:ext uri="{FF2B5EF4-FFF2-40B4-BE49-F238E27FC236}">
              <a16:creationId xmlns:a16="http://schemas.microsoft.com/office/drawing/2014/main" id="{00000000-0008-0000-0F00-000088010000}"/>
            </a:ext>
          </a:extLst>
        </xdr:cNvPr>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394" name="【一般廃棄物処理施設】&#10;有形固定資産減価償却率最大値テキスト">
          <a:extLst>
            <a:ext uri="{FF2B5EF4-FFF2-40B4-BE49-F238E27FC236}">
              <a16:creationId xmlns:a16="http://schemas.microsoft.com/office/drawing/2014/main" id="{00000000-0008-0000-0F00-00008A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170378</xdr:rowOff>
    </xdr:from>
    <xdr:ext cx="405111" cy="259045"/>
    <xdr:sp macro="" textlink="">
      <xdr:nvSpPr>
        <xdr:cNvPr id="396" name="【一般廃棄物処理施設】&#10;有形固定資産減価償却率平均値テキスト">
          <a:extLst>
            <a:ext uri="{FF2B5EF4-FFF2-40B4-BE49-F238E27FC236}">
              <a16:creationId xmlns:a16="http://schemas.microsoft.com/office/drawing/2014/main" id="{00000000-0008-0000-0F00-00008C010000}"/>
            </a:ext>
          </a:extLst>
        </xdr:cNvPr>
        <xdr:cNvSpPr txBox="1"/>
      </xdr:nvSpPr>
      <xdr:spPr>
        <a:xfrm>
          <a:off x="16357600" y="617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20501</xdr:rowOff>
    </xdr:from>
    <xdr:to>
      <xdr:col>85</xdr:col>
      <xdr:colOff>177800</xdr:colOff>
      <xdr:row>36</xdr:row>
      <xdr:rowOff>122101</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6268700" y="619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17236</xdr:rowOff>
    </xdr:from>
    <xdr:to>
      <xdr:col>81</xdr:col>
      <xdr:colOff>101600</xdr:colOff>
      <xdr:row>36</xdr:row>
      <xdr:rowOff>118836</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5430500" y="618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34</xdr:row>
      <xdr:rowOff>135363</xdr:rowOff>
    </xdr:from>
    <xdr:ext cx="405111" cy="259045"/>
    <xdr:sp macro="" textlink="">
      <xdr:nvSpPr>
        <xdr:cNvPr id="399" name="n_1aveValue【一般廃棄物処理施設】&#10;有形固定資産減価償却率">
          <a:extLst>
            <a:ext uri="{FF2B5EF4-FFF2-40B4-BE49-F238E27FC236}">
              <a16:creationId xmlns:a16="http://schemas.microsoft.com/office/drawing/2014/main" id="{00000000-0008-0000-0F00-00008F010000}"/>
            </a:ext>
          </a:extLst>
        </xdr:cNvPr>
        <xdr:cNvSpPr txBox="1"/>
      </xdr:nvSpPr>
      <xdr:spPr>
        <a:xfrm>
          <a:off x="15266044" y="596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400" name="フローチャート: 判断 399">
          <a:extLst>
            <a:ext uri="{FF2B5EF4-FFF2-40B4-BE49-F238E27FC236}">
              <a16:creationId xmlns:a16="http://schemas.microsoft.com/office/drawing/2014/main" id="{00000000-0008-0000-0F00-000090010000}"/>
            </a:ext>
          </a:extLst>
        </xdr:cNvPr>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01" name="n_2aveValue【一般廃棄物処理施設】&#10;有形固定資産減価償却率">
          <a:extLst>
            <a:ext uri="{FF2B5EF4-FFF2-40B4-BE49-F238E27FC236}">
              <a16:creationId xmlns:a16="http://schemas.microsoft.com/office/drawing/2014/main" id="{00000000-0008-0000-0F00-000091010000}"/>
            </a:ext>
          </a:extLst>
        </xdr:cNvPr>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25400</xdr:rowOff>
    </xdr:from>
    <xdr:to>
      <xdr:col>81</xdr:col>
      <xdr:colOff>101600</xdr:colOff>
      <xdr:row>38</xdr:row>
      <xdr:rowOff>127000</xdr:rowOff>
    </xdr:to>
    <xdr:sp macro="" textlink="">
      <xdr:nvSpPr>
        <xdr:cNvPr id="407" name="楕円 406">
          <a:extLst>
            <a:ext uri="{FF2B5EF4-FFF2-40B4-BE49-F238E27FC236}">
              <a16:creationId xmlns:a16="http://schemas.microsoft.com/office/drawing/2014/main" id="{00000000-0008-0000-0F00-000097010000}"/>
            </a:ext>
          </a:extLst>
        </xdr:cNvPr>
        <xdr:cNvSpPr/>
      </xdr:nvSpPr>
      <xdr:spPr>
        <a:xfrm>
          <a:off x="15430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118127</xdr:rowOff>
    </xdr:from>
    <xdr:ext cx="405111" cy="259045"/>
    <xdr:sp macro="" textlink="">
      <xdr:nvSpPr>
        <xdr:cNvPr id="408" name="n_1mainValue【一般廃棄物処理施設】&#10;有形固定資産減価償却率">
          <a:extLst>
            <a:ext uri="{FF2B5EF4-FFF2-40B4-BE49-F238E27FC236}">
              <a16:creationId xmlns:a16="http://schemas.microsoft.com/office/drawing/2014/main" id="{00000000-0008-0000-0F00-000098010000}"/>
            </a:ext>
          </a:extLst>
        </xdr:cNvPr>
        <xdr:cNvSpPr txBox="1"/>
      </xdr:nvSpPr>
      <xdr:spPr>
        <a:xfrm>
          <a:off x="152660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1" name="正方形/長方形 410">
          <a:extLst>
            <a:ext uri="{FF2B5EF4-FFF2-40B4-BE49-F238E27FC236}">
              <a16:creationId xmlns:a16="http://schemas.microsoft.com/office/drawing/2014/main" id="{00000000-0008-0000-0F00-00009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2" name="正方形/長方形 411">
          <a:extLst>
            <a:ext uri="{FF2B5EF4-FFF2-40B4-BE49-F238E27FC236}">
              <a16:creationId xmlns:a16="http://schemas.microsoft.com/office/drawing/2014/main" id="{00000000-0008-0000-0F00-00009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3" name="正方形/長方形 412">
          <a:extLst>
            <a:ext uri="{FF2B5EF4-FFF2-40B4-BE49-F238E27FC236}">
              <a16:creationId xmlns:a16="http://schemas.microsoft.com/office/drawing/2014/main" id="{00000000-0008-0000-0F00-00009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4" name="正方形/長方形 413">
          <a:extLst>
            <a:ext uri="{FF2B5EF4-FFF2-40B4-BE49-F238E27FC236}">
              <a16:creationId xmlns:a16="http://schemas.microsoft.com/office/drawing/2014/main" id="{00000000-0008-0000-0F00-00009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5" name="正方形/長方形 414">
          <a:extLst>
            <a:ext uri="{FF2B5EF4-FFF2-40B4-BE49-F238E27FC236}">
              <a16:creationId xmlns:a16="http://schemas.microsoft.com/office/drawing/2014/main" id="{00000000-0008-0000-0F00-00009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6" name="正方形/長方形 415">
          <a:extLst>
            <a:ext uri="{FF2B5EF4-FFF2-40B4-BE49-F238E27FC236}">
              <a16:creationId xmlns:a16="http://schemas.microsoft.com/office/drawing/2014/main" id="{00000000-0008-0000-0F00-0000A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9" name="【一般廃棄物処理施設】&#10;一人当たり有形固定資産（償却資産）額グラフ枠">
          <a:extLst>
            <a:ext uri="{FF2B5EF4-FFF2-40B4-BE49-F238E27FC236}">
              <a16:creationId xmlns:a16="http://schemas.microsoft.com/office/drawing/2014/main" id="{00000000-0008-0000-0F00-0000A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158546</xdr:rowOff>
    </xdr:from>
    <xdr:to>
      <xdr:col>116</xdr:col>
      <xdr:colOff>62864</xdr:colOff>
      <xdr:row>41</xdr:row>
      <xdr:rowOff>133053</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flipV="1">
          <a:off x="22160864" y="5987846"/>
          <a:ext cx="0" cy="1174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136880</xdr:rowOff>
    </xdr:from>
    <xdr:ext cx="313932" cy="259045"/>
    <xdr:sp macro="" textlink="">
      <xdr:nvSpPr>
        <xdr:cNvPr id="431" name="【一般廃棄物処理施設】&#10;一人当たり有形固定資産（償却資産）額最小値テキスト">
          <a:extLst>
            <a:ext uri="{FF2B5EF4-FFF2-40B4-BE49-F238E27FC236}">
              <a16:creationId xmlns:a16="http://schemas.microsoft.com/office/drawing/2014/main" id="{00000000-0008-0000-0F00-0000AF010000}"/>
            </a:ext>
          </a:extLst>
        </xdr:cNvPr>
        <xdr:cNvSpPr txBox="1"/>
      </xdr:nvSpPr>
      <xdr:spPr>
        <a:xfrm>
          <a:off x="22199600" y="7166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133053</xdr:rowOff>
    </xdr:from>
    <xdr:to>
      <xdr:col>116</xdr:col>
      <xdr:colOff>152400</xdr:colOff>
      <xdr:row>41</xdr:row>
      <xdr:rowOff>133053</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22072600" y="7162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105223</xdr:rowOff>
    </xdr:from>
    <xdr:ext cx="599010" cy="259045"/>
    <xdr:sp macro="" textlink="">
      <xdr:nvSpPr>
        <xdr:cNvPr id="433" name="【一般廃棄物処理施設】&#10;一人当たり有形固定資産（償却資産）額最大値テキスト">
          <a:extLst>
            <a:ext uri="{FF2B5EF4-FFF2-40B4-BE49-F238E27FC236}">
              <a16:creationId xmlns:a16="http://schemas.microsoft.com/office/drawing/2014/main" id="{00000000-0008-0000-0F00-0000B1010000}"/>
            </a:ext>
          </a:extLst>
        </xdr:cNvPr>
        <xdr:cNvSpPr txBox="1"/>
      </xdr:nvSpPr>
      <xdr:spPr>
        <a:xfrm>
          <a:off x="22199600" y="5763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158546</xdr:rowOff>
    </xdr:from>
    <xdr:to>
      <xdr:col>116</xdr:col>
      <xdr:colOff>152400</xdr:colOff>
      <xdr:row>34</xdr:row>
      <xdr:rowOff>158546</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22072600" y="5987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30390</xdr:rowOff>
    </xdr:from>
    <xdr:ext cx="534377" cy="259045"/>
    <xdr:sp macro="" textlink="">
      <xdr:nvSpPr>
        <xdr:cNvPr id="435" name="【一般廃棄物処理施設】&#10;一人当たり有形固定資産（償却資産）額平均値テキスト">
          <a:extLst>
            <a:ext uri="{FF2B5EF4-FFF2-40B4-BE49-F238E27FC236}">
              <a16:creationId xmlns:a16="http://schemas.microsoft.com/office/drawing/2014/main" id="{00000000-0008-0000-0F00-0000B3010000}"/>
            </a:ext>
          </a:extLst>
        </xdr:cNvPr>
        <xdr:cNvSpPr txBox="1"/>
      </xdr:nvSpPr>
      <xdr:spPr>
        <a:xfrm>
          <a:off x="22199600" y="6716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51963</xdr:rowOff>
    </xdr:from>
    <xdr:to>
      <xdr:col>116</xdr:col>
      <xdr:colOff>114300</xdr:colOff>
      <xdr:row>39</xdr:row>
      <xdr:rowOff>153563</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22110700" y="6738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50843</xdr:rowOff>
    </xdr:from>
    <xdr:to>
      <xdr:col>112</xdr:col>
      <xdr:colOff>38100</xdr:colOff>
      <xdr:row>39</xdr:row>
      <xdr:rowOff>152443</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21272500" y="67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143570</xdr:rowOff>
    </xdr:from>
    <xdr:ext cx="534377" cy="259045"/>
    <xdr:sp macro="" textlink="">
      <xdr:nvSpPr>
        <xdr:cNvPr id="438" name="n_1aveValue【一般廃棄物処理施設】&#10;一人当たり有形固定資産（償却資産）額">
          <a:extLst>
            <a:ext uri="{FF2B5EF4-FFF2-40B4-BE49-F238E27FC236}">
              <a16:creationId xmlns:a16="http://schemas.microsoft.com/office/drawing/2014/main" id="{00000000-0008-0000-0F00-0000B6010000}"/>
            </a:ext>
          </a:extLst>
        </xdr:cNvPr>
        <xdr:cNvSpPr txBox="1"/>
      </xdr:nvSpPr>
      <xdr:spPr>
        <a:xfrm>
          <a:off x="21043411" y="683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63800</xdr:rowOff>
    </xdr:from>
    <xdr:to>
      <xdr:col>107</xdr:col>
      <xdr:colOff>101600</xdr:colOff>
      <xdr:row>39</xdr:row>
      <xdr:rowOff>165400</xdr:rowOff>
    </xdr:to>
    <xdr:sp macro="" textlink="">
      <xdr:nvSpPr>
        <xdr:cNvPr id="439" name="フローチャート: 判断 438">
          <a:extLst>
            <a:ext uri="{FF2B5EF4-FFF2-40B4-BE49-F238E27FC236}">
              <a16:creationId xmlns:a16="http://schemas.microsoft.com/office/drawing/2014/main" id="{00000000-0008-0000-0F00-0000B7010000}"/>
            </a:ext>
          </a:extLst>
        </xdr:cNvPr>
        <xdr:cNvSpPr/>
      </xdr:nvSpPr>
      <xdr:spPr>
        <a:xfrm>
          <a:off x="20383500" y="67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10477</xdr:rowOff>
    </xdr:from>
    <xdr:ext cx="534377" cy="259045"/>
    <xdr:sp macro="" textlink="">
      <xdr:nvSpPr>
        <xdr:cNvPr id="440" name="n_2aveValue【一般廃棄物処理施設】&#10;一人当たり有形固定資産（償却資産）額">
          <a:extLst>
            <a:ext uri="{FF2B5EF4-FFF2-40B4-BE49-F238E27FC236}">
              <a16:creationId xmlns:a16="http://schemas.microsoft.com/office/drawing/2014/main" id="{00000000-0008-0000-0F00-0000B8010000}"/>
            </a:ext>
          </a:extLst>
        </xdr:cNvPr>
        <xdr:cNvSpPr txBox="1"/>
      </xdr:nvSpPr>
      <xdr:spPr>
        <a:xfrm>
          <a:off x="20167111" y="652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128050</xdr:rowOff>
    </xdr:from>
    <xdr:to>
      <xdr:col>112</xdr:col>
      <xdr:colOff>38100</xdr:colOff>
      <xdr:row>39</xdr:row>
      <xdr:rowOff>58200</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21272500" y="664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37</xdr:row>
      <xdr:rowOff>74728</xdr:rowOff>
    </xdr:from>
    <xdr:ext cx="599010" cy="259045"/>
    <xdr:sp macro="" textlink="">
      <xdr:nvSpPr>
        <xdr:cNvPr id="447" name="n_1mainValue【一般廃棄物処理施設】&#10;一人当たり有形固定資産（償却資産）額">
          <a:extLst>
            <a:ext uri="{FF2B5EF4-FFF2-40B4-BE49-F238E27FC236}">
              <a16:creationId xmlns:a16="http://schemas.microsoft.com/office/drawing/2014/main" id="{00000000-0008-0000-0F00-0000BF010000}"/>
            </a:ext>
          </a:extLst>
        </xdr:cNvPr>
        <xdr:cNvSpPr txBox="1"/>
      </xdr:nvSpPr>
      <xdr:spPr>
        <a:xfrm>
          <a:off x="21011095" y="641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0" name="正方形/長方形 459">
          <a:extLst>
            <a:ext uri="{FF2B5EF4-FFF2-40B4-BE49-F238E27FC236}">
              <a16:creationId xmlns:a16="http://schemas.microsoft.com/office/drawing/2014/main" id="{00000000-0008-0000-0F00-0000CC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1" name="正方形/長方形 460">
          <a:extLst>
            <a:ext uri="{FF2B5EF4-FFF2-40B4-BE49-F238E27FC236}">
              <a16:creationId xmlns:a16="http://schemas.microsoft.com/office/drawing/2014/main" id="{00000000-0008-0000-0F00-0000CD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7" name="【消防施設】&#10;有形固定資産減価償却率グラフ枠">
          <a:extLst>
            <a:ext uri="{FF2B5EF4-FFF2-40B4-BE49-F238E27FC236}">
              <a16:creationId xmlns:a16="http://schemas.microsoft.com/office/drawing/2014/main" id="{00000000-0008-0000-0F00-0000E7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26670</xdr:rowOff>
    </xdr:from>
    <xdr:to>
      <xdr:col>85</xdr:col>
      <xdr:colOff>126364</xdr:colOff>
      <xdr:row>86</xdr:row>
      <xdr:rowOff>108586</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16318864" y="13399770"/>
          <a:ext cx="0" cy="14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489" name="【消防施設】&#10;有形固定資産減価償却率最小値テキスト">
          <a:extLst>
            <a:ext uri="{FF2B5EF4-FFF2-40B4-BE49-F238E27FC236}">
              <a16:creationId xmlns:a16="http://schemas.microsoft.com/office/drawing/2014/main" id="{00000000-0008-0000-0F00-0000E9010000}"/>
            </a:ext>
          </a:extLst>
        </xdr:cNvPr>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144797</xdr:rowOff>
    </xdr:from>
    <xdr:ext cx="405111" cy="259045"/>
    <xdr:sp macro="" textlink="">
      <xdr:nvSpPr>
        <xdr:cNvPr id="491" name="【消防施設】&#10;有形固定資産減価償却率最大値テキスト">
          <a:extLst>
            <a:ext uri="{FF2B5EF4-FFF2-40B4-BE49-F238E27FC236}">
              <a16:creationId xmlns:a16="http://schemas.microsoft.com/office/drawing/2014/main" id="{00000000-0008-0000-0F00-0000EB010000}"/>
            </a:ext>
          </a:extLst>
        </xdr:cNvPr>
        <xdr:cNvSpPr txBox="1"/>
      </xdr:nvSpPr>
      <xdr:spPr>
        <a:xfrm>
          <a:off x="163576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74313</xdr:rowOff>
    </xdr:from>
    <xdr:ext cx="405111" cy="259045"/>
    <xdr:sp macro="" textlink="">
      <xdr:nvSpPr>
        <xdr:cNvPr id="493" name="【消防施設】&#10;有形固定資産減価償却率平均値テキスト">
          <a:extLst>
            <a:ext uri="{FF2B5EF4-FFF2-40B4-BE49-F238E27FC236}">
              <a16:creationId xmlns:a16="http://schemas.microsoft.com/office/drawing/2014/main" id="{00000000-0008-0000-0F00-0000ED010000}"/>
            </a:ext>
          </a:extLst>
        </xdr:cNvPr>
        <xdr:cNvSpPr txBox="1"/>
      </xdr:nvSpPr>
      <xdr:spPr>
        <a:xfrm>
          <a:off x="16357600" y="141332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95886</xdr:rowOff>
    </xdr:from>
    <xdr:to>
      <xdr:col>85</xdr:col>
      <xdr:colOff>177800</xdr:colOff>
      <xdr:row>83</xdr:row>
      <xdr:rowOff>26036</xdr:rowOff>
    </xdr:to>
    <xdr:sp macro="" textlink="">
      <xdr:nvSpPr>
        <xdr:cNvPr id="494" name="フローチャート: 判断 493">
          <a:extLst>
            <a:ext uri="{FF2B5EF4-FFF2-40B4-BE49-F238E27FC236}">
              <a16:creationId xmlns:a16="http://schemas.microsoft.com/office/drawing/2014/main" id="{00000000-0008-0000-0F00-0000EE010000}"/>
            </a:ext>
          </a:extLst>
        </xdr:cNvPr>
        <xdr:cNvSpPr/>
      </xdr:nvSpPr>
      <xdr:spPr>
        <a:xfrm>
          <a:off x="162687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495" name="フローチャート: 判断 494">
          <a:extLst>
            <a:ext uri="{FF2B5EF4-FFF2-40B4-BE49-F238E27FC236}">
              <a16:creationId xmlns:a16="http://schemas.microsoft.com/office/drawing/2014/main" id="{00000000-0008-0000-0F00-0000EF010000}"/>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70502</xdr:rowOff>
    </xdr:from>
    <xdr:ext cx="405111" cy="259045"/>
    <xdr:sp macro="" textlink="">
      <xdr:nvSpPr>
        <xdr:cNvPr id="496" name="n_1aveValue【消防施設】&#10;有形固定資産減価償却率">
          <a:extLst>
            <a:ext uri="{FF2B5EF4-FFF2-40B4-BE49-F238E27FC236}">
              <a16:creationId xmlns:a16="http://schemas.microsoft.com/office/drawing/2014/main" id="{00000000-0008-0000-0F00-0000F0010000}"/>
            </a:ext>
          </a:extLst>
        </xdr:cNvPr>
        <xdr:cNvSpPr txBox="1"/>
      </xdr:nvSpPr>
      <xdr:spPr>
        <a:xfrm>
          <a:off x="15266044" y="1430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90170</xdr:rowOff>
    </xdr:from>
    <xdr:to>
      <xdr:col>76</xdr:col>
      <xdr:colOff>165100</xdr:colOff>
      <xdr:row>83</xdr:row>
      <xdr:rowOff>20320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36847</xdr:rowOff>
    </xdr:from>
    <xdr:ext cx="405111" cy="259045"/>
    <xdr:sp macro="" textlink="">
      <xdr:nvSpPr>
        <xdr:cNvPr id="498" name="n_2aveValue【消防施設】&#10;有形固定資産減価償却率">
          <a:extLst>
            <a:ext uri="{FF2B5EF4-FFF2-40B4-BE49-F238E27FC236}">
              <a16:creationId xmlns:a16="http://schemas.microsoft.com/office/drawing/2014/main" id="{00000000-0008-0000-0F00-0000F2010000}"/>
            </a:ext>
          </a:extLst>
        </xdr:cNvPr>
        <xdr:cNvSpPr txBox="1"/>
      </xdr:nvSpPr>
      <xdr:spPr>
        <a:xfrm>
          <a:off x="14389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504" name="楕円 503">
          <a:extLst>
            <a:ext uri="{FF2B5EF4-FFF2-40B4-BE49-F238E27FC236}">
              <a16:creationId xmlns:a16="http://schemas.microsoft.com/office/drawing/2014/main" id="{00000000-0008-0000-0F00-0000F8010000}"/>
            </a:ext>
          </a:extLst>
        </xdr:cNvPr>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31132</xdr:rowOff>
    </xdr:from>
    <xdr:ext cx="405111" cy="259045"/>
    <xdr:sp macro="" textlink="">
      <xdr:nvSpPr>
        <xdr:cNvPr id="505" name="n_1mainValue【消防施設】&#10;有形固定資産減価償却率">
          <a:extLst>
            <a:ext uri="{FF2B5EF4-FFF2-40B4-BE49-F238E27FC236}">
              <a16:creationId xmlns:a16="http://schemas.microsoft.com/office/drawing/2014/main" id="{00000000-0008-0000-0F00-0000F9010000}"/>
            </a:ext>
          </a:extLst>
        </xdr:cNvPr>
        <xdr:cNvSpPr txBox="1"/>
      </xdr:nvSpPr>
      <xdr:spPr>
        <a:xfrm>
          <a:off x="152660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6" name="【消防施設】&#10;一人当たり面積グラフ枠">
          <a:extLst>
            <a:ext uri="{FF2B5EF4-FFF2-40B4-BE49-F238E27FC236}">
              <a16:creationId xmlns:a16="http://schemas.microsoft.com/office/drawing/2014/main" id="{00000000-0008-0000-0F00-00000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81535</xdr:rowOff>
    </xdr:from>
    <xdr:to>
      <xdr:col>116</xdr:col>
      <xdr:colOff>62864</xdr:colOff>
      <xdr:row>86</xdr:row>
      <xdr:rowOff>24385</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flipV="1">
          <a:off x="22160864" y="13283185"/>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28" name="【消防施設】&#10;一人当たり面積最小値テキスト">
          <a:extLst>
            <a:ext uri="{FF2B5EF4-FFF2-40B4-BE49-F238E27FC236}">
              <a16:creationId xmlns:a16="http://schemas.microsoft.com/office/drawing/2014/main" id="{00000000-0008-0000-0F00-000010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28212</xdr:rowOff>
    </xdr:from>
    <xdr:ext cx="469744" cy="259045"/>
    <xdr:sp macro="" textlink="">
      <xdr:nvSpPr>
        <xdr:cNvPr id="530" name="【消防施設】&#10;一人当たり面積最大値テキスト">
          <a:extLst>
            <a:ext uri="{FF2B5EF4-FFF2-40B4-BE49-F238E27FC236}">
              <a16:creationId xmlns:a16="http://schemas.microsoft.com/office/drawing/2014/main" id="{00000000-0008-0000-0F00-000012020000}"/>
            </a:ext>
          </a:extLst>
        </xdr:cNvPr>
        <xdr:cNvSpPr txBox="1"/>
      </xdr:nvSpPr>
      <xdr:spPr>
        <a:xfrm>
          <a:off x="22199600" y="130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81535</xdr:rowOff>
    </xdr:from>
    <xdr:to>
      <xdr:col>116</xdr:col>
      <xdr:colOff>152400</xdr:colOff>
      <xdr:row>77</xdr:row>
      <xdr:rowOff>81535</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22072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68597</xdr:rowOff>
    </xdr:from>
    <xdr:ext cx="469744" cy="259045"/>
    <xdr:sp macro="" textlink="">
      <xdr:nvSpPr>
        <xdr:cNvPr id="532" name="【消防施設】&#10;一人当たり面積平均値テキスト">
          <a:extLst>
            <a:ext uri="{FF2B5EF4-FFF2-40B4-BE49-F238E27FC236}">
              <a16:creationId xmlns:a16="http://schemas.microsoft.com/office/drawing/2014/main" id="{00000000-0008-0000-0F00-000014020000}"/>
            </a:ext>
          </a:extLst>
        </xdr:cNvPr>
        <xdr:cNvSpPr txBox="1"/>
      </xdr:nvSpPr>
      <xdr:spPr>
        <a:xfrm>
          <a:off x="22199600" y="1429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108458</xdr:rowOff>
    </xdr:from>
    <xdr:to>
      <xdr:col>112</xdr:col>
      <xdr:colOff>38100</xdr:colOff>
      <xdr:row>84</xdr:row>
      <xdr:rowOff>38608</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21272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29735</xdr:rowOff>
    </xdr:from>
    <xdr:ext cx="469744" cy="259045"/>
    <xdr:sp macro="" textlink="">
      <xdr:nvSpPr>
        <xdr:cNvPr id="535" name="n_1aveValue【消防施設】&#10;一人当たり面積">
          <a:extLst>
            <a:ext uri="{FF2B5EF4-FFF2-40B4-BE49-F238E27FC236}">
              <a16:creationId xmlns:a16="http://schemas.microsoft.com/office/drawing/2014/main" id="{00000000-0008-0000-0F00-000017020000}"/>
            </a:ext>
          </a:extLst>
        </xdr:cNvPr>
        <xdr:cNvSpPr txBox="1"/>
      </xdr:nvSpPr>
      <xdr:spPr>
        <a:xfrm>
          <a:off x="21075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537" name="n_2aveValue【消防施設】&#10;一人当たり面積">
          <a:extLst>
            <a:ext uri="{FF2B5EF4-FFF2-40B4-BE49-F238E27FC236}">
              <a16:creationId xmlns:a16="http://schemas.microsoft.com/office/drawing/2014/main" id="{00000000-0008-0000-0F00-000019020000}"/>
            </a:ext>
          </a:extLst>
        </xdr:cNvPr>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85598</xdr:rowOff>
    </xdr:from>
    <xdr:to>
      <xdr:col>112</xdr:col>
      <xdr:colOff>38100</xdr:colOff>
      <xdr:row>84</xdr:row>
      <xdr:rowOff>15748</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21272500" y="1431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32275</xdr:rowOff>
    </xdr:from>
    <xdr:ext cx="469744" cy="259045"/>
    <xdr:sp macro="" textlink="">
      <xdr:nvSpPr>
        <xdr:cNvPr id="544" name="n_1mainValue【消防施設】&#10;一人当たり面積">
          <a:extLst>
            <a:ext uri="{FF2B5EF4-FFF2-40B4-BE49-F238E27FC236}">
              <a16:creationId xmlns:a16="http://schemas.microsoft.com/office/drawing/2014/main" id="{00000000-0008-0000-0F00-00002002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1" name="正方形/長方形 550">
          <a:extLst>
            <a:ext uri="{FF2B5EF4-FFF2-40B4-BE49-F238E27FC236}">
              <a16:creationId xmlns:a16="http://schemas.microsoft.com/office/drawing/2014/main" id="{00000000-0008-0000-0F00-00002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2" name="正方形/長方形 551">
          <a:extLst>
            <a:ext uri="{FF2B5EF4-FFF2-40B4-BE49-F238E27FC236}">
              <a16:creationId xmlns:a16="http://schemas.microsoft.com/office/drawing/2014/main" id="{00000000-0008-0000-0F00-00002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9" name="【庁舎】&#10;有形固定資産減価償却率グラフ枠">
          <a:extLst>
            <a:ext uri="{FF2B5EF4-FFF2-40B4-BE49-F238E27FC236}">
              <a16:creationId xmlns:a16="http://schemas.microsoft.com/office/drawing/2014/main" id="{00000000-0008-0000-0F00-00003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53339</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6318864" y="1709057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57166</xdr:rowOff>
    </xdr:from>
    <xdr:ext cx="340478" cy="259045"/>
    <xdr:sp macro="" textlink="">
      <xdr:nvSpPr>
        <xdr:cNvPr id="571" name="【庁舎】&#10;有形固定資産減価償却率最小値テキスト">
          <a:extLst>
            <a:ext uri="{FF2B5EF4-FFF2-40B4-BE49-F238E27FC236}">
              <a16:creationId xmlns:a16="http://schemas.microsoft.com/office/drawing/2014/main" id="{00000000-0008-0000-0F00-00003B020000}"/>
            </a:ext>
          </a:extLst>
        </xdr:cNvPr>
        <xdr:cNvSpPr txBox="1"/>
      </xdr:nvSpPr>
      <xdr:spPr>
        <a:xfrm>
          <a:off x="163576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53339</xdr:rowOff>
    </xdr:from>
    <xdr:to>
      <xdr:col>86</xdr:col>
      <xdr:colOff>25400</xdr:colOff>
      <xdr:row>108</xdr:row>
      <xdr:rowOff>53339</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6230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3" name="【庁舎】&#10;有形固定資産減価償却率最大値テキスト">
          <a:extLst>
            <a:ext uri="{FF2B5EF4-FFF2-40B4-BE49-F238E27FC236}">
              <a16:creationId xmlns:a16="http://schemas.microsoft.com/office/drawing/2014/main" id="{00000000-0008-0000-0F00-00003D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137721</xdr:rowOff>
    </xdr:from>
    <xdr:ext cx="405111" cy="259045"/>
    <xdr:sp macro="" textlink="">
      <xdr:nvSpPr>
        <xdr:cNvPr id="575" name="【庁舎】&#10;有形固定資産減価償却率平均値テキスト">
          <a:extLst>
            <a:ext uri="{FF2B5EF4-FFF2-40B4-BE49-F238E27FC236}">
              <a16:creationId xmlns:a16="http://schemas.microsoft.com/office/drawing/2014/main" id="{00000000-0008-0000-0F00-00003F020000}"/>
            </a:ext>
          </a:extLst>
        </xdr:cNvPr>
        <xdr:cNvSpPr txBox="1"/>
      </xdr:nvSpPr>
      <xdr:spPr>
        <a:xfrm>
          <a:off x="16357600" y="17625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159294</xdr:rowOff>
    </xdr:from>
    <xdr:to>
      <xdr:col>85</xdr:col>
      <xdr:colOff>177800</xdr:colOff>
      <xdr:row>103</xdr:row>
      <xdr:rowOff>89444</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6268700" y="1764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577" name="フローチャート: 判断 576">
          <a:extLst>
            <a:ext uri="{FF2B5EF4-FFF2-40B4-BE49-F238E27FC236}">
              <a16:creationId xmlns:a16="http://schemas.microsoft.com/office/drawing/2014/main" id="{00000000-0008-0000-0F00-000041020000}"/>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129557</xdr:rowOff>
    </xdr:from>
    <xdr:ext cx="405111" cy="259045"/>
    <xdr:sp macro="" textlink="">
      <xdr:nvSpPr>
        <xdr:cNvPr id="578" name="n_1aveValue【庁舎】&#10;有形固定資産減価償却率">
          <a:extLst>
            <a:ext uri="{FF2B5EF4-FFF2-40B4-BE49-F238E27FC236}">
              <a16:creationId xmlns:a16="http://schemas.microsoft.com/office/drawing/2014/main" id="{00000000-0008-0000-0F00-000042020000}"/>
            </a:ext>
          </a:extLst>
        </xdr:cNvPr>
        <xdr:cNvSpPr txBox="1"/>
      </xdr:nvSpPr>
      <xdr:spPr>
        <a:xfrm>
          <a:off x="152660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579" name="フローチャート: 判断 578">
          <a:extLst>
            <a:ext uri="{FF2B5EF4-FFF2-40B4-BE49-F238E27FC236}">
              <a16:creationId xmlns:a16="http://schemas.microsoft.com/office/drawing/2014/main" id="{00000000-0008-0000-0F00-000043020000}"/>
            </a:ext>
          </a:extLst>
        </xdr:cNvPr>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580" name="n_2aveValue【庁舎】&#10;有形固定資産減価償却率">
          <a:extLst>
            <a:ext uri="{FF2B5EF4-FFF2-40B4-BE49-F238E27FC236}">
              <a16:creationId xmlns:a16="http://schemas.microsoft.com/office/drawing/2014/main" id="{00000000-0008-0000-0F00-000044020000}"/>
            </a:ext>
          </a:extLst>
        </xdr:cNvPr>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74386</xdr:rowOff>
    </xdr:from>
    <xdr:to>
      <xdr:col>81</xdr:col>
      <xdr:colOff>101600</xdr:colOff>
      <xdr:row>101</xdr:row>
      <xdr:rowOff>4536</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15430500" y="1721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99</xdr:row>
      <xdr:rowOff>21063</xdr:rowOff>
    </xdr:from>
    <xdr:ext cx="405111" cy="259045"/>
    <xdr:sp macro="" textlink="">
      <xdr:nvSpPr>
        <xdr:cNvPr id="587" name="n_1mainValue【庁舎】&#10;有形固定資産減価償却率">
          <a:extLst>
            <a:ext uri="{FF2B5EF4-FFF2-40B4-BE49-F238E27FC236}">
              <a16:creationId xmlns:a16="http://schemas.microsoft.com/office/drawing/2014/main" id="{00000000-0008-0000-0F00-00004B020000}"/>
            </a:ext>
          </a:extLst>
        </xdr:cNvPr>
        <xdr:cNvSpPr txBox="1"/>
      </xdr:nvSpPr>
      <xdr:spPr>
        <a:xfrm>
          <a:off x="15266044" y="16994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8" name="正方形/長方形 587">
          <a:extLst>
            <a:ext uri="{FF2B5EF4-FFF2-40B4-BE49-F238E27FC236}">
              <a16:creationId xmlns:a16="http://schemas.microsoft.com/office/drawing/2014/main" id="{00000000-0008-0000-0F00-00004C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9" name="正方形/長方形 588">
          <a:extLst>
            <a:ext uri="{FF2B5EF4-FFF2-40B4-BE49-F238E27FC236}">
              <a16:creationId xmlns:a16="http://schemas.microsoft.com/office/drawing/2014/main" id="{00000000-0008-0000-0F00-00004D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0" name="正方形/長方形 589">
          <a:extLst>
            <a:ext uri="{FF2B5EF4-FFF2-40B4-BE49-F238E27FC236}">
              <a16:creationId xmlns:a16="http://schemas.microsoft.com/office/drawing/2014/main" id="{00000000-0008-0000-0F00-00004E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F00-00004F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F00-000050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3" name="正方形/長方形 592">
          <a:extLst>
            <a:ext uri="{FF2B5EF4-FFF2-40B4-BE49-F238E27FC236}">
              <a16:creationId xmlns:a16="http://schemas.microsoft.com/office/drawing/2014/main" id="{00000000-0008-0000-0F00-000051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4" name="正方形/長方形 593">
          <a:extLst>
            <a:ext uri="{FF2B5EF4-FFF2-40B4-BE49-F238E27FC236}">
              <a16:creationId xmlns:a16="http://schemas.microsoft.com/office/drawing/2014/main" id="{00000000-0008-0000-0F00-000052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5" name="正方形/長方形 594">
          <a:extLst>
            <a:ext uri="{FF2B5EF4-FFF2-40B4-BE49-F238E27FC236}">
              <a16:creationId xmlns:a16="http://schemas.microsoft.com/office/drawing/2014/main" id="{00000000-0008-0000-0F00-000053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3" name="【庁舎】&#10;一人当たり面積グラフ枠">
          <a:extLst>
            <a:ext uri="{FF2B5EF4-FFF2-40B4-BE49-F238E27FC236}">
              <a16:creationId xmlns:a16="http://schemas.microsoft.com/office/drawing/2014/main" id="{00000000-0008-0000-0F00-000065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109</xdr:row>
      <xdr:rowOff>113756</xdr:rowOff>
    </xdr:to>
    <xdr:cxnSp macro="">
      <xdr:nvCxnSpPr>
        <xdr:cNvPr id="614" name="直線コネクタ 613">
          <a:extLst>
            <a:ext uri="{FF2B5EF4-FFF2-40B4-BE49-F238E27FC236}">
              <a16:creationId xmlns:a16="http://schemas.microsoft.com/office/drawing/2014/main" id="{00000000-0008-0000-0F00-000066020000}"/>
            </a:ext>
          </a:extLst>
        </xdr:cNvPr>
        <xdr:cNvCxnSpPr/>
      </xdr:nvCxnSpPr>
      <xdr:spPr>
        <a:xfrm flipV="1">
          <a:off x="22160864" y="17227731"/>
          <a:ext cx="0" cy="157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117583</xdr:rowOff>
    </xdr:from>
    <xdr:ext cx="469744" cy="259045"/>
    <xdr:sp macro="" textlink="">
      <xdr:nvSpPr>
        <xdr:cNvPr id="615" name="【庁舎】&#10;一人当たり面積最小値テキスト">
          <a:extLst>
            <a:ext uri="{FF2B5EF4-FFF2-40B4-BE49-F238E27FC236}">
              <a16:creationId xmlns:a16="http://schemas.microsoft.com/office/drawing/2014/main" id="{00000000-0008-0000-0F00-000067020000}"/>
            </a:ext>
          </a:extLst>
        </xdr:cNvPr>
        <xdr:cNvSpPr txBox="1"/>
      </xdr:nvSpPr>
      <xdr:spPr>
        <a:xfrm>
          <a:off x="22199600" y="1880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113756</xdr:rowOff>
    </xdr:from>
    <xdr:to>
      <xdr:col>116</xdr:col>
      <xdr:colOff>152400</xdr:colOff>
      <xdr:row>109</xdr:row>
      <xdr:rowOff>113756</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a:off x="22072600" y="1880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17" name="【庁舎】&#10;一人当たり面積最大値テキスト">
          <a:extLst>
            <a:ext uri="{FF2B5EF4-FFF2-40B4-BE49-F238E27FC236}">
              <a16:creationId xmlns:a16="http://schemas.microsoft.com/office/drawing/2014/main" id="{00000000-0008-0000-0F00-000069020000}"/>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124658</xdr:rowOff>
    </xdr:from>
    <xdr:ext cx="469744" cy="259045"/>
    <xdr:sp macro="" textlink="">
      <xdr:nvSpPr>
        <xdr:cNvPr id="619" name="【庁舎】&#10;一人当たり面積平均値テキスト">
          <a:extLst>
            <a:ext uri="{FF2B5EF4-FFF2-40B4-BE49-F238E27FC236}">
              <a16:creationId xmlns:a16="http://schemas.microsoft.com/office/drawing/2014/main" id="{00000000-0008-0000-0F00-00006B020000}"/>
            </a:ext>
          </a:extLst>
        </xdr:cNvPr>
        <xdr:cNvSpPr txBox="1"/>
      </xdr:nvSpPr>
      <xdr:spPr>
        <a:xfrm>
          <a:off x="22199600" y="182983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146231</xdr:rowOff>
    </xdr:from>
    <xdr:to>
      <xdr:col>116</xdr:col>
      <xdr:colOff>114300</xdr:colOff>
      <xdr:row>107</xdr:row>
      <xdr:rowOff>76381</xdr:rowOff>
    </xdr:to>
    <xdr:sp macro="" textlink="">
      <xdr:nvSpPr>
        <xdr:cNvPr id="620" name="フローチャート: 判断 619">
          <a:extLst>
            <a:ext uri="{FF2B5EF4-FFF2-40B4-BE49-F238E27FC236}">
              <a16:creationId xmlns:a16="http://schemas.microsoft.com/office/drawing/2014/main" id="{00000000-0008-0000-0F00-00006C020000}"/>
            </a:ext>
          </a:extLst>
        </xdr:cNvPr>
        <xdr:cNvSpPr/>
      </xdr:nvSpPr>
      <xdr:spPr>
        <a:xfrm>
          <a:off x="22110700" y="183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152763</xdr:rowOff>
    </xdr:from>
    <xdr:to>
      <xdr:col>112</xdr:col>
      <xdr:colOff>38100</xdr:colOff>
      <xdr:row>107</xdr:row>
      <xdr:rowOff>82913</xdr:rowOff>
    </xdr:to>
    <xdr:sp macro="" textlink="">
      <xdr:nvSpPr>
        <xdr:cNvPr id="621" name="フローチャート: 判断 620">
          <a:extLst>
            <a:ext uri="{FF2B5EF4-FFF2-40B4-BE49-F238E27FC236}">
              <a16:creationId xmlns:a16="http://schemas.microsoft.com/office/drawing/2014/main" id="{00000000-0008-0000-0F00-00006D020000}"/>
            </a:ext>
          </a:extLst>
        </xdr:cNvPr>
        <xdr:cNvSpPr/>
      </xdr:nvSpPr>
      <xdr:spPr>
        <a:xfrm>
          <a:off x="21272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74040</xdr:rowOff>
    </xdr:from>
    <xdr:ext cx="469744" cy="259045"/>
    <xdr:sp macro="" textlink="">
      <xdr:nvSpPr>
        <xdr:cNvPr id="622" name="n_1aveValue【庁舎】&#10;一人当たり面積">
          <a:extLst>
            <a:ext uri="{FF2B5EF4-FFF2-40B4-BE49-F238E27FC236}">
              <a16:creationId xmlns:a16="http://schemas.microsoft.com/office/drawing/2014/main" id="{00000000-0008-0000-0F00-00006E020000}"/>
            </a:ext>
          </a:extLst>
        </xdr:cNvPr>
        <xdr:cNvSpPr txBox="1"/>
      </xdr:nvSpPr>
      <xdr:spPr>
        <a:xfrm>
          <a:off x="210757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120106</xdr:rowOff>
    </xdr:from>
    <xdr:to>
      <xdr:col>107</xdr:col>
      <xdr:colOff>101600</xdr:colOff>
      <xdr:row>107</xdr:row>
      <xdr:rowOff>50256</xdr:rowOff>
    </xdr:to>
    <xdr:sp macro="" textlink="">
      <xdr:nvSpPr>
        <xdr:cNvPr id="623" name="フローチャート: 判断 622">
          <a:extLst>
            <a:ext uri="{FF2B5EF4-FFF2-40B4-BE49-F238E27FC236}">
              <a16:creationId xmlns:a16="http://schemas.microsoft.com/office/drawing/2014/main" id="{00000000-0008-0000-0F00-00006F020000}"/>
            </a:ext>
          </a:extLst>
        </xdr:cNvPr>
        <xdr:cNvSpPr/>
      </xdr:nvSpPr>
      <xdr:spPr>
        <a:xfrm>
          <a:off x="20383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66783</xdr:rowOff>
    </xdr:from>
    <xdr:ext cx="469744" cy="259045"/>
    <xdr:sp macro="" textlink="">
      <xdr:nvSpPr>
        <xdr:cNvPr id="624" name="n_2aveValue【庁舎】&#10;一人当たり面積">
          <a:extLst>
            <a:ext uri="{FF2B5EF4-FFF2-40B4-BE49-F238E27FC236}">
              <a16:creationId xmlns:a16="http://schemas.microsoft.com/office/drawing/2014/main" id="{00000000-0008-0000-0F00-000070020000}"/>
            </a:ext>
          </a:extLst>
        </xdr:cNvPr>
        <xdr:cNvSpPr txBox="1"/>
      </xdr:nvSpPr>
      <xdr:spPr>
        <a:xfrm>
          <a:off x="201994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630" name="楕円 629">
          <a:extLst>
            <a:ext uri="{FF2B5EF4-FFF2-40B4-BE49-F238E27FC236}">
              <a16:creationId xmlns:a16="http://schemas.microsoft.com/office/drawing/2014/main" id="{00000000-0008-0000-0F00-000076020000}"/>
            </a:ext>
          </a:extLst>
        </xdr:cNvPr>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92908</xdr:rowOff>
    </xdr:from>
    <xdr:ext cx="469744" cy="259045"/>
    <xdr:sp macro="" textlink="">
      <xdr:nvSpPr>
        <xdr:cNvPr id="631" name="n_1mainValue【庁舎】&#10;一人当たり面積">
          <a:extLst>
            <a:ext uri="{FF2B5EF4-FFF2-40B4-BE49-F238E27FC236}">
              <a16:creationId xmlns:a16="http://schemas.microsoft.com/office/drawing/2014/main" id="{00000000-0008-0000-0F00-000077020000}"/>
            </a:ext>
          </a:extLst>
        </xdr:cNvPr>
        <xdr:cNvSpPr txBox="1"/>
      </xdr:nvSpPr>
      <xdr:spPr>
        <a:xfrm>
          <a:off x="21075727" y="1809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類似団体と比較して有形固定資産減価償却率が高くなっている施設は図書館、体育館・プール、庁舎である。</a:t>
          </a:r>
          <a:endParaRPr lang="ja-JP" altLang="ja-JP">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庁舎については、建設から約５０年を経過しており、耐震性の課題からも更新を予定している。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一人当たりの面積が大きい福祉施設については、将来の人口減少を踏まえた市民ニーズを見極めながら、統合・廃止の検討とともに、必要な修繕・維持補修や計画的な改修・更新等に取り組む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62,310
62,013
336.94
34,608,701
33,980,376
469,081
15,685,990
35,707,594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民間活力の導入による効率的な行政運営や定員管理・給与の適正化など、行財政改革大綱に基づく取組により、財政力指数は上昇傾向となっているが、類似団体平均より０．２２ポイント下回っている。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　今後、社会保障費の伸び等により指数が下がることも予想されることから、更なる経常経費の抑制や普通建設事業の重点化、債権管理の強化による自主財源の確保など、中・長期的な視点に立った持続可能な財政基盤づくりを推進す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148872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49441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162278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44</xdr:row>
      <xdr:rowOff>4233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4233</xdr:rowOff>
    </xdr:from>
    <xdr:to>
      <xdr:col>11</xdr:col>
      <xdr:colOff>31750</xdr:colOff>
      <xdr:row>44</xdr:row>
      <xdr:rowOff>4233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124883</xdr:rowOff>
    </xdr:from>
    <xdr:to>
      <xdr:col>11</xdr:col>
      <xdr:colOff>82550</xdr:colOff>
      <xdr:row>44</xdr:row>
      <xdr:rowOff>55033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39810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稚園・保育園等に係る施設型給付費など扶助費の増により経常経費が増加しているが、それを上回って個人住民税、法人住民税、固定資産税など地方税の増により経常一般財源も増加していることから、経常収支比率は前年度よりも０．６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大綱に基づく取組を通じて、「平成３２年度決算時において９１．０％以下」を目標として人件費及び公債費などの抑制を図るとともに、債権管理の強化による未収債権の圧縮など、自主財源の確保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508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8710"/>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144035</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8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508</xdr:rowOff>
    </xdr:from>
    <xdr:to>
      <xdr:col>24</xdr:col>
      <xdr:colOff>12700</xdr:colOff>
      <xdr:row>66</xdr:row>
      <xdr:rowOff>508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1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140987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112014</xdr:rowOff>
    </xdr:from>
    <xdr:to>
      <xdr:col>23</xdr:col>
      <xdr:colOff>133350</xdr:colOff>
      <xdr:row>62</xdr:row>
      <xdr:rowOff>140970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4191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138193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121666</xdr:rowOff>
    </xdr:from>
    <xdr:to>
      <xdr:col>23</xdr:col>
      <xdr:colOff>184150</xdr:colOff>
      <xdr:row>62</xdr:row>
      <xdr:rowOff>51816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143510</xdr:rowOff>
    </xdr:from>
    <xdr:to>
      <xdr:col>19</xdr:col>
      <xdr:colOff>133350</xdr:colOff>
      <xdr:row>62</xdr:row>
      <xdr:rowOff>140970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019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102362</xdr:rowOff>
    </xdr:from>
    <xdr:to>
      <xdr:col>19</xdr:col>
      <xdr:colOff>184150</xdr:colOff>
      <xdr:row>62</xdr:row>
      <xdr:rowOff>32512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61</xdr:row>
      <xdr:rowOff>143510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440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153162</xdr:rowOff>
    </xdr:from>
    <xdr:to>
      <xdr:col>15</xdr:col>
      <xdr:colOff>133350</xdr:colOff>
      <xdr:row>61</xdr:row>
      <xdr:rowOff>83312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93489</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85598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571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2811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25146</xdr:rowOff>
    </xdr:from>
    <xdr:to>
      <xdr:col>7</xdr:col>
      <xdr:colOff>31750</xdr:colOff>
      <xdr:row>61</xdr:row>
      <xdr:rowOff>126746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111523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33291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6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90170</xdr:rowOff>
    </xdr:from>
    <xdr:to>
      <xdr:col>19</xdr:col>
      <xdr:colOff>184150</xdr:colOff>
      <xdr:row>63</xdr:row>
      <xdr:rowOff>20320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92710</xdr:rowOff>
    </xdr:from>
    <xdr:to>
      <xdr:col>15</xdr:col>
      <xdr:colOff>133350</xdr:colOff>
      <xdr:row>62</xdr:row>
      <xdr:rowOff>22860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7637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年度決算より減少したが、物件費おいては新庁舎建設に係る経費が増大したため、全体では</a:t>
          </a:r>
          <a:r>
            <a:rPr kumimoji="1" lang="en-US" altLang="ja-JP" sz="1300">
              <a:latin typeface="ＭＳ Ｐゴシック" panose="020B0600070205080204" pitchFamily="50" charset="-128"/>
              <a:ea typeface="ＭＳ Ｐゴシック" panose="020B0600070205080204" pitchFamily="50" charset="-128"/>
            </a:rPr>
            <a:t>4,025</a:t>
          </a:r>
          <a:r>
            <a:rPr kumimoji="1" lang="ja-JP" altLang="en-US" sz="1300">
              <a:latin typeface="ＭＳ Ｐゴシック" panose="020B0600070205080204" pitchFamily="50" charset="-128"/>
              <a:ea typeface="ＭＳ Ｐゴシック" panose="020B0600070205080204" pitchFamily="50" charset="-128"/>
            </a:rPr>
            <a:t>円増加し、類似団体平均を上回っている。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引き続き、時間外勤務の縮減や定員管理・給与の適正化により人件費の圧縮を図るとともに、予算執行段階での経費削減に努めるなど、行財政改革大綱に基づいた取組を推進する。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36061</xdr:rowOff>
    </xdr:from>
    <xdr:to>
      <xdr:col>23</xdr:col>
      <xdr:colOff>133350</xdr:colOff>
      <xdr:row>89</xdr:row>
      <xdr:rowOff>27863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2061"/>
          <a:ext cx="0" cy="153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171390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8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27863</xdr:rowOff>
    </xdr:from>
    <xdr:to>
      <xdr:col>24</xdr:col>
      <xdr:colOff>12700</xdr:colOff>
      <xdr:row>89</xdr:row>
      <xdr:rowOff>27863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122438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36061</xdr:rowOff>
    </xdr:from>
    <xdr:to>
      <xdr:col>24</xdr:col>
      <xdr:colOff>12700</xdr:colOff>
      <xdr:row>80</xdr:row>
      <xdr:rowOff>36061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1690</xdr:rowOff>
    </xdr:from>
    <xdr:to>
      <xdr:col>23</xdr:col>
      <xdr:colOff>133350</xdr:colOff>
      <xdr:row>81</xdr:row>
      <xdr:rowOff>17876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89140"/>
          <a:ext cx="838200" cy="16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149660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6942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133133</xdr:rowOff>
    </xdr:from>
    <xdr:to>
      <xdr:col>23</xdr:col>
      <xdr:colOff>184150</xdr:colOff>
      <xdr:row>81</xdr:row>
      <xdr:rowOff>63283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4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170408</xdr:rowOff>
    </xdr:from>
    <xdr:to>
      <xdr:col>19</xdr:col>
      <xdr:colOff>133350</xdr:colOff>
      <xdr:row>81</xdr:row>
      <xdr:rowOff>1690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86408"/>
          <a:ext cx="889000" cy="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150141</xdr:rowOff>
    </xdr:from>
    <xdr:to>
      <xdr:col>19</xdr:col>
      <xdr:colOff>184150</xdr:colOff>
      <xdr:row>81</xdr:row>
      <xdr:rowOff>80291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65068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157375</xdr:rowOff>
    </xdr:from>
    <xdr:to>
      <xdr:col>15</xdr:col>
      <xdr:colOff>82550</xdr:colOff>
      <xdr:row>80</xdr:row>
      <xdr:rowOff>170408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73375"/>
          <a:ext cx="889000" cy="1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108356</xdr:rowOff>
    </xdr:from>
    <xdr:to>
      <xdr:col>15</xdr:col>
      <xdr:colOff>133350</xdr:colOff>
      <xdr:row>81</xdr:row>
      <xdr:rowOff>38506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48683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9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141598</xdr:rowOff>
    </xdr:from>
    <xdr:to>
      <xdr:col>11</xdr:col>
      <xdr:colOff>31750</xdr:colOff>
      <xdr:row>80</xdr:row>
      <xdr:rowOff>157375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57598"/>
          <a:ext cx="889000" cy="1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119577</xdr:rowOff>
    </xdr:from>
    <xdr:to>
      <xdr:col>11</xdr:col>
      <xdr:colOff>82550</xdr:colOff>
      <xdr:row>81</xdr:row>
      <xdr:rowOff>49727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34504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2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115615</xdr:rowOff>
    </xdr:from>
    <xdr:to>
      <xdr:col>7</xdr:col>
      <xdr:colOff>31750</xdr:colOff>
      <xdr:row>81</xdr:row>
      <xdr:rowOff>45765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30542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917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138526</xdr:rowOff>
    </xdr:from>
    <xdr:to>
      <xdr:col>23</xdr:col>
      <xdr:colOff>184150</xdr:colOff>
      <xdr:row>81</xdr:row>
      <xdr:rowOff>68676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5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110603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2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122340</xdr:rowOff>
    </xdr:from>
    <xdr:to>
      <xdr:col>19</xdr:col>
      <xdr:colOff>184150</xdr:colOff>
      <xdr:row>81</xdr:row>
      <xdr:rowOff>52490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3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62667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0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119608</xdr:rowOff>
    </xdr:from>
    <xdr:to>
      <xdr:col>15</xdr:col>
      <xdr:colOff>133350</xdr:colOff>
      <xdr:row>81</xdr:row>
      <xdr:rowOff>49758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3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34535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2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106575</xdr:rowOff>
    </xdr:from>
    <xdr:to>
      <xdr:col>11</xdr:col>
      <xdr:colOff>82550</xdr:colOff>
      <xdr:row>81</xdr:row>
      <xdr:rowOff>36725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46902</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59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90798</xdr:rowOff>
    </xdr:from>
    <xdr:to>
      <xdr:col>7</xdr:col>
      <xdr:colOff>31750</xdr:colOff>
      <xdr:row>81</xdr:row>
      <xdr:rowOff>20948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0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31125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57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旧来からの給与体系により、類似団体平均を２．４ポイント上回る１００．８となっている。２７年度決算時から増減はなく、依然として高い水準になっているため、定員管理・給与の適正化などにより、改善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0775"/>
          <a:ext cx="0" cy="16488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19702</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80434</xdr:rowOff>
    </xdr:from>
    <xdr:to>
      <xdr:col>81</xdr:col>
      <xdr:colOff>44450</xdr:colOff>
      <xdr:row>88</xdr:row>
      <xdr:rowOff>80434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680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80434</xdr:rowOff>
    </xdr:from>
    <xdr:to>
      <xdr:col>77</xdr:col>
      <xdr:colOff>44450</xdr:colOff>
      <xdr:row>88</xdr:row>
      <xdr:rowOff>80434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680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131234</xdr:rowOff>
    </xdr:from>
    <xdr:to>
      <xdr:col>72</xdr:col>
      <xdr:colOff>203200</xdr:colOff>
      <xdr:row>88</xdr:row>
      <xdr:rowOff>80434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0473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131234</xdr:rowOff>
    </xdr:from>
    <xdr:to>
      <xdr:col>68</xdr:col>
      <xdr:colOff>152400</xdr:colOff>
      <xdr:row>88</xdr:row>
      <xdr:rowOff>20109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473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1059</xdr:rowOff>
    </xdr:from>
    <xdr:to>
      <xdr:col>64</xdr:col>
      <xdr:colOff>152400</xdr:colOff>
      <xdr:row>85</xdr:row>
      <xdr:rowOff>102659</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29634</xdr:rowOff>
    </xdr:from>
    <xdr:to>
      <xdr:col>81</xdr:col>
      <xdr:colOff>95250</xdr:colOff>
      <xdr:row>88</xdr:row>
      <xdr:rowOff>131234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1711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8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29634</xdr:rowOff>
    </xdr:from>
    <xdr:to>
      <xdr:col>77</xdr:col>
      <xdr:colOff>95250</xdr:colOff>
      <xdr:row>88</xdr:row>
      <xdr:rowOff>131234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116011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036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80434</xdr:rowOff>
    </xdr:from>
    <xdr:to>
      <xdr:col>68</xdr:col>
      <xdr:colOff>203200</xdr:colOff>
      <xdr:row>88</xdr:row>
      <xdr:rowOff>10584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166811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8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140759</xdr:rowOff>
    </xdr:from>
    <xdr:to>
      <xdr:col>64</xdr:col>
      <xdr:colOff>152400</xdr:colOff>
      <xdr:row>88</xdr:row>
      <xdr:rowOff>70909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5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55686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4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８年２月の合併による職員数の急増に対し、集中改革プランや行政改革大綱に基づく削減を実施してきたところであるが、前年度から０．０６人増加し、類似団体平均を１．１１人上回っている。今後も引き続き、行財政改革大綱に基づき、市民サービスの低下を招くことがないよう、民間活力の導入や事務事業の見直しを行いながら、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19896</xdr:rowOff>
    </xdr:from>
    <xdr:to>
      <xdr:col>81</xdr:col>
      <xdr:colOff>44450</xdr:colOff>
      <xdr:row>67</xdr:row>
      <xdr:rowOff>110172</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5446"/>
          <a:ext cx="0" cy="14618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82249</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9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110172</xdr:rowOff>
    </xdr:from>
    <xdr:to>
      <xdr:col>81</xdr:col>
      <xdr:colOff>133350</xdr:colOff>
      <xdr:row>67</xdr:row>
      <xdr:rowOff>110172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7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106273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19896</xdr:rowOff>
    </xdr:from>
    <xdr:to>
      <xdr:col>81</xdr:col>
      <xdr:colOff>133350</xdr:colOff>
      <xdr:row>59</xdr:row>
      <xdr:rowOff>19896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51964</xdr:rowOff>
    </xdr:from>
    <xdr:to>
      <xdr:col>81</xdr:col>
      <xdr:colOff>44450</xdr:colOff>
      <xdr:row>63</xdr:row>
      <xdr:rowOff>64029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853314"/>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149454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3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132927</xdr:rowOff>
    </xdr:from>
    <xdr:to>
      <xdr:col>81</xdr:col>
      <xdr:colOff>95250</xdr:colOff>
      <xdr:row>62</xdr:row>
      <xdr:rowOff>63077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25823</xdr:rowOff>
    </xdr:from>
    <xdr:to>
      <xdr:col>77</xdr:col>
      <xdr:colOff>44450</xdr:colOff>
      <xdr:row>63</xdr:row>
      <xdr:rowOff>51964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827173"/>
          <a:ext cx="889000" cy="2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69232</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7726</xdr:rowOff>
    </xdr:from>
    <xdr:to>
      <xdr:col>72</xdr:col>
      <xdr:colOff>203200</xdr:colOff>
      <xdr:row>63</xdr:row>
      <xdr:rowOff>25823</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7726</xdr:rowOff>
    </xdr:from>
    <xdr:to>
      <xdr:col>68</xdr:col>
      <xdr:colOff>152400</xdr:colOff>
      <xdr:row>63</xdr:row>
      <xdr:rowOff>25823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flipV="1">
          <a:off x="13512800" y="1080907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13229</xdr:rowOff>
    </xdr:from>
    <xdr:to>
      <xdr:col>81</xdr:col>
      <xdr:colOff>95250</xdr:colOff>
      <xdr:row>63</xdr:row>
      <xdr:rowOff>114829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81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156756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786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1164</xdr:rowOff>
    </xdr:from>
    <xdr:to>
      <xdr:col>77</xdr:col>
      <xdr:colOff>95250</xdr:colOff>
      <xdr:row>63</xdr:row>
      <xdr:rowOff>102764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80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87541</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888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61400</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128376</xdr:rowOff>
    </xdr:from>
    <xdr:to>
      <xdr:col>68</xdr:col>
      <xdr:colOff>203200</xdr:colOff>
      <xdr:row>63</xdr:row>
      <xdr:rowOff>58526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7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43303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8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146473</xdr:rowOff>
    </xdr:from>
    <xdr:to>
      <xdr:col>64</xdr:col>
      <xdr:colOff>152400</xdr:colOff>
      <xdr:row>63</xdr:row>
      <xdr:rowOff>76623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61400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交付税参入率の高い有利な地方債の発行に努めてきたことなどにより、前年度から０．２ポイント減少したが、類似団体平均を４．２ポイント上回っており、依然として高い水準となっている。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今後、新庁舎建設事業に伴う借入等により、一時的な増加が予想されるが、起債発行の抑制に努め、数値の改善を図っていく。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75474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2466"/>
          <a:ext cx="0" cy="13168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47551</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75474</xdr:rowOff>
    </xdr:from>
    <xdr:to>
      <xdr:col>81</xdr:col>
      <xdr:colOff>133350</xdr:colOff>
      <xdr:row>44</xdr:row>
      <xdr:rowOff>75474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52977</xdr:rowOff>
    </xdr:from>
    <xdr:to>
      <xdr:col>81</xdr:col>
      <xdr:colOff>44450</xdr:colOff>
      <xdr:row>42</xdr:row>
      <xdr:rowOff>66766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53877"/>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72044</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758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55517</xdr:rowOff>
    </xdr:from>
    <xdr:to>
      <xdr:col>81</xdr:col>
      <xdr:colOff>95250</xdr:colOff>
      <xdr:row>40</xdr:row>
      <xdr:rowOff>157117</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66766</xdr:rowOff>
    </xdr:from>
    <xdr:to>
      <xdr:col>77</xdr:col>
      <xdr:colOff>44450</xdr:colOff>
      <xdr:row>42</xdr:row>
      <xdr:rowOff>94343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26766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94343</xdr:rowOff>
    </xdr:from>
    <xdr:to>
      <xdr:col>72</xdr:col>
      <xdr:colOff>203200</xdr:colOff>
      <xdr:row>42</xdr:row>
      <xdr:rowOff>142603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29524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96883</xdr:rowOff>
    </xdr:from>
    <xdr:to>
      <xdr:col>73</xdr:col>
      <xdr:colOff>44450</xdr:colOff>
      <xdr:row>41</xdr:row>
      <xdr:rowOff>27033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37210</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72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142603</xdr:rowOff>
    </xdr:from>
    <xdr:to>
      <xdr:col>68</xdr:col>
      <xdr:colOff>152400</xdr:colOff>
      <xdr:row>43</xdr:row>
      <xdr:rowOff>26307</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343503"/>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165826</xdr:rowOff>
    </xdr:from>
    <xdr:to>
      <xdr:col>68</xdr:col>
      <xdr:colOff>203200</xdr:colOff>
      <xdr:row>41</xdr:row>
      <xdr:rowOff>95976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106153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2177</xdr:rowOff>
    </xdr:from>
    <xdr:to>
      <xdr:col>81</xdr:col>
      <xdr:colOff>95250</xdr:colOff>
      <xdr:row>42</xdr:row>
      <xdr:rowOff>103777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145704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175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15966</xdr:rowOff>
    </xdr:from>
    <xdr:to>
      <xdr:col>77</xdr:col>
      <xdr:colOff>95250</xdr:colOff>
      <xdr:row>42</xdr:row>
      <xdr:rowOff>117566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1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102343</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03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43543</xdr:rowOff>
    </xdr:from>
    <xdr:to>
      <xdr:col>73</xdr:col>
      <xdr:colOff>44450</xdr:colOff>
      <xdr:row>42</xdr:row>
      <xdr:rowOff>145143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129920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91803</xdr:rowOff>
    </xdr:from>
    <xdr:to>
      <xdr:col>68</xdr:col>
      <xdr:colOff>203200</xdr:colOff>
      <xdr:row>43</xdr:row>
      <xdr:rowOff>21953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6730</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79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146957</xdr:rowOff>
    </xdr:from>
    <xdr:to>
      <xdr:col>64</xdr:col>
      <xdr:colOff>152400</xdr:colOff>
      <xdr:row>43</xdr:row>
      <xdr:rowOff>77107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61884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建設に伴う合併特例債の発行により、地方債残高が大幅な増となったことに加え、公共施設整備等資金積立金や財政調整基金の取崩しにより、基金残高が大きく減少したことなどから、前年度から３．０ポイント増加し、類似団体平均を５０．９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今後は起債の新規発行の抑制など、行財政改革大綱に基づき「平成３２年度決算時において７９．１％以下」を目標として、将来負担の健全化に努めていく。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94022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4952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66099</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3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94022</xdr:rowOff>
    </xdr:from>
    <xdr:to>
      <xdr:col>81</xdr:col>
      <xdr:colOff>133350</xdr:colOff>
      <xdr:row>22</xdr:row>
      <xdr:rowOff>94022</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65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93049</xdr:rowOff>
    </xdr:from>
    <xdr:to>
      <xdr:col>81</xdr:col>
      <xdr:colOff>44450</xdr:colOff>
      <xdr:row>17</xdr:row>
      <xdr:rowOff>117179</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179800" y="3007699"/>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16400</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416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171323</xdr:rowOff>
    </xdr:from>
    <xdr:to>
      <xdr:col>81</xdr:col>
      <xdr:colOff>95250</xdr:colOff>
      <xdr:row>15</xdr:row>
      <xdr:rowOff>101473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92244</xdr:rowOff>
    </xdr:from>
    <xdr:to>
      <xdr:col>77</xdr:col>
      <xdr:colOff>44450</xdr:colOff>
      <xdr:row>17</xdr:row>
      <xdr:rowOff>93049</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290800" y="3006894"/>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14351</xdr:rowOff>
    </xdr:from>
    <xdr:to>
      <xdr:col>77</xdr:col>
      <xdr:colOff>95250</xdr:colOff>
      <xdr:row>15</xdr:row>
      <xdr:rowOff>115951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126128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4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92244</xdr:rowOff>
    </xdr:from>
    <xdr:to>
      <xdr:col>72</xdr:col>
      <xdr:colOff>203200</xdr:colOff>
      <xdr:row>18</xdr:row>
      <xdr:rowOff>1228</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3006894"/>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1228</xdr:rowOff>
    </xdr:from>
    <xdr:to>
      <xdr:col>68</xdr:col>
      <xdr:colOff>152400</xdr:colOff>
      <xdr:row>18</xdr:row>
      <xdr:rowOff>11684</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3512800" y="3087328"/>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66379</xdr:rowOff>
    </xdr:from>
    <xdr:to>
      <xdr:col>81</xdr:col>
      <xdr:colOff>95250</xdr:colOff>
      <xdr:row>17</xdr:row>
      <xdr:rowOff>167979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98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38456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953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42249</xdr:rowOff>
    </xdr:from>
    <xdr:to>
      <xdr:col>77</xdr:col>
      <xdr:colOff>95250</xdr:colOff>
      <xdr:row>17</xdr:row>
      <xdr:rowOff>143849</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9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128626</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304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41444</xdr:rowOff>
    </xdr:from>
    <xdr:to>
      <xdr:col>73</xdr:col>
      <xdr:colOff>44450</xdr:colOff>
      <xdr:row>17</xdr:row>
      <xdr:rowOff>143044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127821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121878</xdr:rowOff>
    </xdr:from>
    <xdr:to>
      <xdr:col>68</xdr:col>
      <xdr:colOff>203200</xdr:colOff>
      <xdr:row>18</xdr:row>
      <xdr:rowOff>52028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30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36805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3122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132334</xdr:rowOff>
    </xdr:from>
    <xdr:to>
      <xdr:col>64</xdr:col>
      <xdr:colOff>152400</xdr:colOff>
      <xdr:row>18</xdr:row>
      <xdr:rowOff>62484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3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47261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31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62,310
62,013
336.94
34,608,701
33,980,376
469,081
15,685,990
35,707,594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人事院勧告に伴う一般職給料や勤勉手当の増があったものの、退職者数の減少に伴い退職手当が減額となっていることから、昨年度と同数値となっており、類似団体平均を３．７ポイント上回っている。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今後も、行財政改革大綱に基づき、定員管理・給与の適正化や時間外勤務の縮減など、人件費の抑制に努めていく。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2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5080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4668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668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38</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135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72390</xdr:rowOff>
    </xdr:from>
    <xdr:to>
      <xdr:col>15</xdr:col>
      <xdr:colOff>149225</xdr:colOff>
      <xdr:row>38</xdr:row>
      <xdr:rowOff>2540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158767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133350</xdr:rowOff>
    </xdr:from>
    <xdr:to>
      <xdr:col>11</xdr:col>
      <xdr:colOff>60325</xdr:colOff>
      <xdr:row>38</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48277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19050</xdr:rowOff>
    </xdr:from>
    <xdr:to>
      <xdr:col>6</xdr:col>
      <xdr:colOff>171450</xdr:colOff>
      <xdr:row>37</xdr:row>
      <xdr:rowOff>120650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105427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小児予防接種事業や放課後児童クラブ事業に係る委託料などの増があったものの、固定資産税の標準宅地鑑定評価事業委託料などの減により、昨年度と同数値となっており、類似団体平均を２．８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今後も、予算編成段階での削減はもとより、執行段階での更なる節約に努めていく。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128633</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483"/>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43560</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128633</xdr:rowOff>
    </xdr:from>
    <xdr:to>
      <xdr:col>82</xdr:col>
      <xdr:colOff>196850</xdr:colOff>
      <xdr:row>13</xdr:row>
      <xdr:rowOff>128633</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71137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92710</xdr:rowOff>
    </xdr:from>
    <xdr:to>
      <xdr:col>78</xdr:col>
      <xdr:colOff>69850</xdr:colOff>
      <xdr:row>15</xdr:row>
      <xdr:rowOff>138430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6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85997</xdr:rowOff>
    </xdr:from>
    <xdr:to>
      <xdr:col>78</xdr:col>
      <xdr:colOff>120650</xdr:colOff>
      <xdr:row>17</xdr:row>
      <xdr:rowOff>16147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924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5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20864</xdr:rowOff>
    </xdr:from>
    <xdr:to>
      <xdr:col>73</xdr:col>
      <xdr:colOff>180975</xdr:colOff>
      <xdr:row>15</xdr:row>
      <xdr:rowOff>92710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9261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7801</xdr:rowOff>
    </xdr:from>
    <xdr:to>
      <xdr:col>69</xdr:col>
      <xdr:colOff>92075</xdr:colOff>
      <xdr:row>15</xdr:row>
      <xdr:rowOff>20864</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795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1088</xdr:rowOff>
    </xdr:from>
    <xdr:to>
      <xdr:col>69</xdr:col>
      <xdr:colOff>142875</xdr:colOff>
      <xdr:row>16</xdr:row>
      <xdr:rowOff>102688</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126819</xdr:rowOff>
    </xdr:from>
    <xdr:to>
      <xdr:col>65</xdr:col>
      <xdr:colOff>53975</xdr:colOff>
      <xdr:row>16</xdr:row>
      <xdr:rowOff>56969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41746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27957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141514</xdr:rowOff>
    </xdr:from>
    <xdr:to>
      <xdr:col>69</xdr:col>
      <xdr:colOff>142875</xdr:colOff>
      <xdr:row>15</xdr:row>
      <xdr:rowOff>71664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81841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128451</xdr:rowOff>
    </xdr:from>
    <xdr:to>
      <xdr:col>65</xdr:col>
      <xdr:colOff>53975</xdr:colOff>
      <xdr:row>15</xdr:row>
      <xdr:rowOff>58601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2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68778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97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主に幼稚園・保育所等に係る施設型給付費の増や障害福祉充実のための自立支援給付の増により、前年度から０．４ポイント増加した。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類似団体を４．３ポイント上回る高い水準になっていることに加え、社会保障関係経費の増加傾向は今後も見込まれることから、扶助費全体の適切な実施に努めていく。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106426</xdr:rowOff>
    </xdr:from>
    <xdr:to>
      <xdr:col>24</xdr:col>
      <xdr:colOff>25400</xdr:colOff>
      <xdr:row>61</xdr:row>
      <xdr:rowOff>152146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276"/>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124223</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152146</xdr:rowOff>
    </xdr:from>
    <xdr:to>
      <xdr:col>24</xdr:col>
      <xdr:colOff>114300</xdr:colOff>
      <xdr:row>61</xdr:row>
      <xdr:rowOff>152146</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21353</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106426</xdr:rowOff>
    </xdr:from>
    <xdr:to>
      <xdr:col>24</xdr:col>
      <xdr:colOff>114300</xdr:colOff>
      <xdr:row>53</xdr:row>
      <xdr:rowOff>106426</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81280</xdr:rowOff>
    </xdr:from>
    <xdr:to>
      <xdr:col>24</xdr:col>
      <xdr:colOff>25400</xdr:colOff>
      <xdr:row>58</xdr:row>
      <xdr:rowOff>117856</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0253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33291</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3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35560</xdr:rowOff>
    </xdr:from>
    <xdr:to>
      <xdr:col>19</xdr:col>
      <xdr:colOff>187325</xdr:colOff>
      <xdr:row>58</xdr:row>
      <xdr:rowOff>81280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979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169926</xdr:rowOff>
    </xdr:from>
    <xdr:to>
      <xdr:col>20</xdr:col>
      <xdr:colOff>38100</xdr:colOff>
      <xdr:row>56</xdr:row>
      <xdr:rowOff>100076</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110253</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51562</xdr:rowOff>
    </xdr:from>
    <xdr:to>
      <xdr:col>15</xdr:col>
      <xdr:colOff>98425</xdr:colOff>
      <xdr:row>58</xdr:row>
      <xdr:rowOff>35560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82421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124206</xdr:rowOff>
    </xdr:from>
    <xdr:to>
      <xdr:col>15</xdr:col>
      <xdr:colOff>149225</xdr:colOff>
      <xdr:row>56</xdr:row>
      <xdr:rowOff>54356</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64533</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168148</xdr:rowOff>
    </xdr:from>
    <xdr:to>
      <xdr:col>11</xdr:col>
      <xdr:colOff>9525</xdr:colOff>
      <xdr:row>57</xdr:row>
      <xdr:rowOff>51562</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7693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142494</xdr:rowOff>
    </xdr:from>
    <xdr:to>
      <xdr:col>11</xdr:col>
      <xdr:colOff>60325</xdr:colOff>
      <xdr:row>56</xdr:row>
      <xdr:rowOff>72644</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82821</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105918</xdr:rowOff>
    </xdr:from>
    <xdr:to>
      <xdr:col>6</xdr:col>
      <xdr:colOff>171450</xdr:colOff>
      <xdr:row>56</xdr:row>
      <xdr:rowOff>36068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46245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67056</xdr:rowOff>
    </xdr:from>
    <xdr:to>
      <xdr:col>24</xdr:col>
      <xdr:colOff>76200</xdr:colOff>
      <xdr:row>58</xdr:row>
      <xdr:rowOff>168656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39133</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98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30480</xdr:rowOff>
    </xdr:from>
    <xdr:to>
      <xdr:col>20</xdr:col>
      <xdr:colOff>38100</xdr:colOff>
      <xdr:row>58</xdr:row>
      <xdr:rowOff>132080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116857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156210</xdr:rowOff>
    </xdr:from>
    <xdr:to>
      <xdr:col>15</xdr:col>
      <xdr:colOff>149225</xdr:colOff>
      <xdr:row>58</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762</xdr:rowOff>
    </xdr:from>
    <xdr:to>
      <xdr:col>11</xdr:col>
      <xdr:colOff>60325</xdr:colOff>
      <xdr:row>57</xdr:row>
      <xdr:rowOff>102362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87139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117348</xdr:rowOff>
    </xdr:from>
    <xdr:to>
      <xdr:col>6</xdr:col>
      <xdr:colOff>171450</xdr:colOff>
      <xdr:row>57</xdr:row>
      <xdr:rowOff>47498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71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32275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中小企業特別融資貸付金の減や国民健康保険事業特別会計への繰出金減少などがあったもの、維持補修費の増加が大きく、前年度より０．１ポイントの増額となったが、類似団体平均を２．８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今後も保有施設の老朽化により維持補修費は増加傾向となる見込みのため、日向市公共施設等総合管理計画に基づき、統合、廃止による施設保有量の最適化、計画的な改修に努める。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75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100330</xdr:rowOff>
    </xdr:from>
    <xdr:to>
      <xdr:col>78</xdr:col>
      <xdr:colOff>69850</xdr:colOff>
      <xdr:row>55</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100330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56</xdr:row>
      <xdr:rowOff>149860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52246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95250</xdr:rowOff>
    </xdr:from>
    <xdr:to>
      <xdr:col>78</xdr:col>
      <xdr:colOff>120650</xdr:colOff>
      <xdr:row>56</xdr:row>
      <xdr:rowOff>25400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49530</xdr:rowOff>
    </xdr:from>
    <xdr:to>
      <xdr:col>74</xdr:col>
      <xdr:colOff>31750</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161307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二次救急医療体制整備補助金や非常勤消防団員退職報償金などの減により、前年度から０．５ポイント減少し、類似団体平均を４．４ポイント下回っている。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今後も、「新しい補助金の交付制度」に基づいて、社会状況等の変化を踏まえながら、補助金の必要性やその効果などを精査し、補助金の見直しを図っていく。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36212</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86995</xdr:rowOff>
    </xdr:from>
    <xdr:to>
      <xdr:col>82</xdr:col>
      <xdr:colOff>107950</xdr:colOff>
      <xdr:row>36</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5919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88282</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319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2763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98425</xdr:rowOff>
    </xdr:from>
    <xdr:to>
      <xdr:col>73</xdr:col>
      <xdr:colOff>180975</xdr:colOff>
      <xdr:row>36</xdr:row>
      <xdr:rowOff>104140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706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156862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00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36</xdr:row>
      <xdr:rowOff>98425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093460"/>
          <a:ext cx="889000" cy="1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122572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36195</xdr:rowOff>
    </xdr:from>
    <xdr:to>
      <xdr:col>82</xdr:col>
      <xdr:colOff>158750</xdr:colOff>
      <xdr:row>36</xdr:row>
      <xdr:rowOff>137795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0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52722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5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64770</xdr:rowOff>
    </xdr:from>
    <xdr:to>
      <xdr:col>78</xdr:col>
      <xdr:colOff>120650</xdr:colOff>
      <xdr:row>36</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5097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05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53340</xdr:rowOff>
    </xdr:from>
    <xdr:to>
      <xdr:col>74</xdr:col>
      <xdr:colOff>31750</xdr:colOff>
      <xdr:row>36</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165117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47625</xdr:rowOff>
    </xdr:from>
    <xdr:to>
      <xdr:col>69</xdr:col>
      <xdr:colOff>142875</xdr:colOff>
      <xdr:row>36</xdr:row>
      <xdr:rowOff>149225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159402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一般単独事業債の償還減や公共用地先行取得等事業債の償還最終年度に伴う減により、前年度から０．６ポイント減少しているが、類似団体平均を４．３ポイント上回っている。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今後、新庁舎建設事業の影響も見込まれることから、普通建設事業の更なる選択と集中を図り、公債費の抑制に努めていく。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136144</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444"/>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51071</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136144</xdr:rowOff>
    </xdr:from>
    <xdr:to>
      <xdr:col>24</xdr:col>
      <xdr:colOff>114300</xdr:colOff>
      <xdr:row>74</xdr:row>
      <xdr:rowOff>136144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145287</xdr:rowOff>
    </xdr:from>
    <xdr:to>
      <xdr:col>24</xdr:col>
      <xdr:colOff>25400</xdr:colOff>
      <xdr:row>79</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5183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85869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69342</xdr:rowOff>
    </xdr:from>
    <xdr:to>
      <xdr:col>24</xdr:col>
      <xdr:colOff>76200</xdr:colOff>
      <xdr:row>77</xdr:row>
      <xdr:rowOff>170942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1270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5092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136144</xdr:rowOff>
    </xdr:from>
    <xdr:to>
      <xdr:col>15</xdr:col>
      <xdr:colOff>98425</xdr:colOff>
      <xdr:row>79</xdr:row>
      <xdr:rowOff>10413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509244"/>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10413</xdr:rowOff>
    </xdr:from>
    <xdr:to>
      <xdr:col>11</xdr:col>
      <xdr:colOff>9525</xdr:colOff>
      <xdr:row>79</xdr:row>
      <xdr:rowOff>37846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554963"/>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94487</xdr:rowOff>
    </xdr:from>
    <xdr:to>
      <xdr:col>24</xdr:col>
      <xdr:colOff>76200</xdr:colOff>
      <xdr:row>79</xdr:row>
      <xdr:rowOff>24637</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66564</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121920</xdr:rowOff>
    </xdr:from>
    <xdr:to>
      <xdr:col>20</xdr:col>
      <xdr:colOff>38100</xdr:colOff>
      <xdr:row>79</xdr:row>
      <xdr:rowOff>52070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36847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85344</xdr:rowOff>
    </xdr:from>
    <xdr:to>
      <xdr:col>15</xdr:col>
      <xdr:colOff>149225</xdr:colOff>
      <xdr:row>79</xdr:row>
      <xdr:rowOff>15494</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271</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131063</xdr:rowOff>
    </xdr:from>
    <xdr:to>
      <xdr:col>11</xdr:col>
      <xdr:colOff>60325</xdr:colOff>
      <xdr:row>79</xdr:row>
      <xdr:rowOff>61213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45990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158496</xdr:rowOff>
    </xdr:from>
    <xdr:to>
      <xdr:col>6</xdr:col>
      <xdr:colOff>171450</xdr:colOff>
      <xdr:row>79</xdr:row>
      <xdr:rowOff>88646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73423</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扶助費や維持補修費が増となったものの、補助費等の減により前年度と同数値となっており、類似団体を２．０ポイント下回っている。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今後も、行財政改革大綱に基づく経常経費の削減や自主財源の確保など、持続可能な財源基盤の強化に努める。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115570</xdr:rowOff>
    </xdr:from>
    <xdr:to>
      <xdr:col>82</xdr:col>
      <xdr:colOff>107950</xdr:colOff>
      <xdr:row>80</xdr:row>
      <xdr:rowOff>149861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02870"/>
          <a:ext cx="0" cy="1062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30497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4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115570</xdr:rowOff>
    </xdr:from>
    <xdr:to>
      <xdr:col>82</xdr:col>
      <xdr:colOff>196850</xdr:colOff>
      <xdr:row>74</xdr:row>
      <xdr:rowOff>115570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0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165100</xdr:rowOff>
    </xdr:from>
    <xdr:to>
      <xdr:col>82</xdr:col>
      <xdr:colOff>107950</xdr:colOff>
      <xdr:row>75</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23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162577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021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62230</xdr:rowOff>
    </xdr:from>
    <xdr:to>
      <xdr:col>78</xdr:col>
      <xdr:colOff>69850</xdr:colOff>
      <xdr:row>75</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2098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0</xdr:rowOff>
    </xdr:from>
    <xdr:to>
      <xdr:col>78</xdr:col>
      <xdr:colOff>120650</xdr:colOff>
      <xdr:row>76</xdr:row>
      <xdr:rowOff>101600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149860</xdr:rowOff>
    </xdr:from>
    <xdr:to>
      <xdr:col>73</xdr:col>
      <xdr:colOff>180975</xdr:colOff>
      <xdr:row>75</xdr:row>
      <xdr:rowOff>62230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28371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170197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58420</xdr:rowOff>
    </xdr:from>
    <xdr:to>
      <xdr:col>69</xdr:col>
      <xdr:colOff>92075</xdr:colOff>
      <xdr:row>74</xdr:row>
      <xdr:rowOff>149860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745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25416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143527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130827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114300</xdr:rowOff>
    </xdr:from>
    <xdr:to>
      <xdr:col>78</xdr:col>
      <xdr:colOff>120650</xdr:colOff>
      <xdr:row>76</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54627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41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11430</xdr:rowOff>
    </xdr:from>
    <xdr:to>
      <xdr:col>74</xdr:col>
      <xdr:colOff>31750</xdr:colOff>
      <xdr:row>75</xdr:row>
      <xdr:rowOff>113030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123207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7620</xdr:rowOff>
    </xdr:from>
    <xdr:to>
      <xdr:col>65</xdr:col>
      <xdr:colOff>53975</xdr:colOff>
      <xdr:row>74</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119397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32607</xdr:rowOff>
    </xdr:from>
    <xdr:to>
      <xdr:col>29</xdr:col>
      <xdr:colOff>127000</xdr:colOff>
      <xdr:row>19</xdr:row>
      <xdr:rowOff>121685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66182"/>
          <a:ext cx="0" cy="14606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93762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121685</xdr:rowOff>
    </xdr:from>
    <xdr:to>
      <xdr:col>30</xdr:col>
      <xdr:colOff>25400</xdr:colOff>
      <xdr:row>19</xdr:row>
      <xdr:rowOff>121685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26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118984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32607</xdr:rowOff>
    </xdr:from>
    <xdr:to>
      <xdr:col>30</xdr:col>
      <xdr:colOff>25400</xdr:colOff>
      <xdr:row>11</xdr:row>
      <xdr:rowOff>32607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661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102121</xdr:rowOff>
    </xdr:from>
    <xdr:to>
      <xdr:col>29</xdr:col>
      <xdr:colOff>127000</xdr:colOff>
      <xdr:row>16</xdr:row>
      <xdr:rowOff>139230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92946"/>
          <a:ext cx="647700" cy="37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86898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7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75286</xdr:rowOff>
    </xdr:from>
    <xdr:to>
      <xdr:col>29</xdr:col>
      <xdr:colOff>177800</xdr:colOff>
      <xdr:row>17</xdr:row>
      <xdr:rowOff>5436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139230</xdr:rowOff>
    </xdr:from>
    <xdr:to>
      <xdr:col>26</xdr:col>
      <xdr:colOff>50800</xdr:colOff>
      <xdr:row>16</xdr:row>
      <xdr:rowOff>140316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30055"/>
          <a:ext cx="698500" cy="10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92107</xdr:rowOff>
    </xdr:from>
    <xdr:to>
      <xdr:col>26</xdr:col>
      <xdr:colOff>101600</xdr:colOff>
      <xdr:row>17</xdr:row>
      <xdr:rowOff>22257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69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140316</xdr:rowOff>
    </xdr:from>
    <xdr:to>
      <xdr:col>22</xdr:col>
      <xdr:colOff>114300</xdr:colOff>
      <xdr:row>16</xdr:row>
      <xdr:rowOff>147631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31141"/>
          <a:ext cx="698500" cy="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147631</xdr:rowOff>
    </xdr:from>
    <xdr:to>
      <xdr:col>18</xdr:col>
      <xdr:colOff>177800</xdr:colOff>
      <xdr:row>17</xdr:row>
      <xdr:rowOff>41961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38456"/>
          <a:ext cx="698500" cy="65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13003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39139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51321</xdr:rowOff>
    </xdr:from>
    <xdr:to>
      <xdr:col>29</xdr:col>
      <xdr:colOff>177800</xdr:colOff>
      <xdr:row>16</xdr:row>
      <xdr:rowOff>152921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42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67848</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87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88430</xdr:rowOff>
    </xdr:from>
    <xdr:to>
      <xdr:col>26</xdr:col>
      <xdr:colOff>101600</xdr:colOff>
      <xdr:row>17</xdr:row>
      <xdr:rowOff>18580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79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28757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89516</xdr:rowOff>
    </xdr:from>
    <xdr:to>
      <xdr:col>22</xdr:col>
      <xdr:colOff>165100</xdr:colOff>
      <xdr:row>17</xdr:row>
      <xdr:rowOff>19666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803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9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96831</xdr:rowOff>
    </xdr:from>
    <xdr:to>
      <xdr:col>19</xdr:col>
      <xdr:colOff>38100</xdr:colOff>
      <xdr:row>17</xdr:row>
      <xdr:rowOff>26981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87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11758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974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162611</xdr:rowOff>
    </xdr:from>
    <xdr:to>
      <xdr:col>15</xdr:col>
      <xdr:colOff>101600</xdr:colOff>
      <xdr:row>17</xdr:row>
      <xdr:rowOff>92761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953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77538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03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201034</xdr:rowOff>
    </xdr:from>
    <xdr:to>
      <xdr:col>29</xdr:col>
      <xdr:colOff>127000</xdr:colOff>
      <xdr:row>38</xdr:row>
      <xdr:rowOff>290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5584"/>
          <a:ext cx="0" cy="1342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315267</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290</xdr:rowOff>
    </xdr:from>
    <xdr:to>
      <xdr:col>30</xdr:col>
      <xdr:colOff>25400</xdr:colOff>
      <xdr:row>38</xdr:row>
      <xdr:rowOff>290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7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115961</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201034</xdr:rowOff>
    </xdr:from>
    <xdr:to>
      <xdr:col>30</xdr:col>
      <xdr:colOff>25400</xdr:colOff>
      <xdr:row>33</xdr:row>
      <xdr:rowOff>201034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5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238654</xdr:rowOff>
    </xdr:from>
    <xdr:to>
      <xdr:col>29</xdr:col>
      <xdr:colOff>127000</xdr:colOff>
      <xdr:row>34</xdr:row>
      <xdr:rowOff>249791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06104"/>
          <a:ext cx="647700" cy="11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128189</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38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156112</xdr:rowOff>
    </xdr:from>
    <xdr:to>
      <xdr:col>29</xdr:col>
      <xdr:colOff>177800</xdr:colOff>
      <xdr:row>35</xdr:row>
      <xdr:rowOff>257712</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231013</xdr:rowOff>
    </xdr:from>
    <xdr:to>
      <xdr:col>26</xdr:col>
      <xdr:colOff>50800</xdr:colOff>
      <xdr:row>34</xdr:row>
      <xdr:rowOff>238654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498463"/>
          <a:ext cx="698500" cy="7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144519</xdr:rowOff>
    </xdr:from>
    <xdr:to>
      <xdr:col>26</xdr:col>
      <xdr:colOff>101600</xdr:colOff>
      <xdr:row>35</xdr:row>
      <xdr:rowOff>246119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230896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841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231013</xdr:rowOff>
    </xdr:from>
    <xdr:to>
      <xdr:col>22</xdr:col>
      <xdr:colOff>114300</xdr:colOff>
      <xdr:row>34</xdr:row>
      <xdr:rowOff>235356</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498463"/>
          <a:ext cx="698500" cy="4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221294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173602</xdr:rowOff>
    </xdr:from>
    <xdr:to>
      <xdr:col>18</xdr:col>
      <xdr:colOff>177800</xdr:colOff>
      <xdr:row>34</xdr:row>
      <xdr:rowOff>235356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441052"/>
          <a:ext cx="698500" cy="61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189781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125120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198991</xdr:rowOff>
    </xdr:from>
    <xdr:to>
      <xdr:col>29</xdr:col>
      <xdr:colOff>177800</xdr:colOff>
      <xdr:row>34</xdr:row>
      <xdr:rowOff>300591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466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44068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31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187855</xdr:rowOff>
    </xdr:from>
    <xdr:to>
      <xdr:col>26</xdr:col>
      <xdr:colOff>101600</xdr:colOff>
      <xdr:row>34</xdr:row>
      <xdr:rowOff>289455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45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299632</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2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180213</xdr:rowOff>
    </xdr:from>
    <xdr:to>
      <xdr:col>22</xdr:col>
      <xdr:colOff>165100</xdr:colOff>
      <xdr:row>34</xdr:row>
      <xdr:rowOff>281813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447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291990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216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184557</xdr:rowOff>
    </xdr:from>
    <xdr:to>
      <xdr:col>19</xdr:col>
      <xdr:colOff>38100</xdr:colOff>
      <xdr:row>34</xdr:row>
      <xdr:rowOff>286156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45200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296334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22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122802</xdr:rowOff>
    </xdr:from>
    <xdr:to>
      <xdr:col>15</xdr:col>
      <xdr:colOff>101600</xdr:colOff>
      <xdr:row>34</xdr:row>
      <xdr:rowOff>224402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39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234579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15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62,310
62,013
336.94
34,608,701
33,980,376
469,081
15,685,990
35,707,594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24463</xdr:rowOff>
    </xdr:from>
    <xdr:to>
      <xdr:col>24</xdr:col>
      <xdr:colOff>62865</xdr:colOff>
      <xdr:row>39</xdr:row>
      <xdr:rowOff>2883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413"/>
          <a:ext cx="1270" cy="135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6710</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2883</xdr:rowOff>
    </xdr:from>
    <xdr:to>
      <xdr:col>24</xdr:col>
      <xdr:colOff>152400</xdr:colOff>
      <xdr:row>39</xdr:row>
      <xdr:rowOff>2883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142590</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24463</xdr:rowOff>
    </xdr:from>
    <xdr:to>
      <xdr:col>24</xdr:col>
      <xdr:colOff>152400</xdr:colOff>
      <xdr:row>31</xdr:row>
      <xdr:rowOff>24463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48671</xdr:rowOff>
    </xdr:from>
    <xdr:to>
      <xdr:col>24</xdr:col>
      <xdr:colOff>63500</xdr:colOff>
      <xdr:row>34</xdr:row>
      <xdr:rowOff>55278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877971"/>
          <a:ext cx="838200" cy="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82277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8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103850</xdr:rowOff>
    </xdr:from>
    <xdr:to>
      <xdr:col>24</xdr:col>
      <xdr:colOff>114300</xdr:colOff>
      <xdr:row>36</xdr:row>
      <xdr:rowOff>34000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21971</xdr:rowOff>
    </xdr:from>
    <xdr:to>
      <xdr:col>19</xdr:col>
      <xdr:colOff>177800</xdr:colOff>
      <xdr:row>34</xdr:row>
      <xdr:rowOff>55278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5851271"/>
          <a:ext cx="889000" cy="3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99164</xdr:rowOff>
    </xdr:from>
    <xdr:to>
      <xdr:col>20</xdr:col>
      <xdr:colOff>38100</xdr:colOff>
      <xdr:row>36</xdr:row>
      <xdr:rowOff>29314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20441</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21971</xdr:rowOff>
    </xdr:from>
    <xdr:to>
      <xdr:col>15</xdr:col>
      <xdr:colOff>50800</xdr:colOff>
      <xdr:row>34</xdr:row>
      <xdr:rowOff>29995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851271"/>
          <a:ext cx="889000" cy="8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90820</xdr:rowOff>
    </xdr:from>
    <xdr:to>
      <xdr:col>15</xdr:col>
      <xdr:colOff>101600</xdr:colOff>
      <xdr:row>36</xdr:row>
      <xdr:rowOff>20970</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12097</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29995</xdr:rowOff>
    </xdr:from>
    <xdr:to>
      <xdr:col>10</xdr:col>
      <xdr:colOff>114300</xdr:colOff>
      <xdr:row>34</xdr:row>
      <xdr:rowOff>157188</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859295"/>
          <a:ext cx="889000" cy="1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29144</xdr:rowOff>
    </xdr:from>
    <xdr:to>
      <xdr:col>10</xdr:col>
      <xdr:colOff>165100</xdr:colOff>
      <xdr:row>35</xdr:row>
      <xdr:rowOff>130744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121871</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37762</xdr:rowOff>
    </xdr:from>
    <xdr:to>
      <xdr:col>6</xdr:col>
      <xdr:colOff>38100</xdr:colOff>
      <xdr:row>35</xdr:row>
      <xdr:rowOff>139362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130489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13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169321</xdr:rowOff>
    </xdr:from>
    <xdr:to>
      <xdr:col>24</xdr:col>
      <xdr:colOff>114300</xdr:colOff>
      <xdr:row>34</xdr:row>
      <xdr:rowOff>99471</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82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20748</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67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4478</xdr:rowOff>
    </xdr:from>
    <xdr:to>
      <xdr:col>20</xdr:col>
      <xdr:colOff>38100</xdr:colOff>
      <xdr:row>34</xdr:row>
      <xdr:rowOff>106078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83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122605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560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142621</xdr:rowOff>
    </xdr:from>
    <xdr:to>
      <xdr:col>15</xdr:col>
      <xdr:colOff>101600</xdr:colOff>
      <xdr:row>34</xdr:row>
      <xdr:rowOff>72771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80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89298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5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150645</xdr:rowOff>
    </xdr:from>
    <xdr:to>
      <xdr:col>10</xdr:col>
      <xdr:colOff>165100</xdr:colOff>
      <xdr:row>34</xdr:row>
      <xdr:rowOff>80795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80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97322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58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106388</xdr:rowOff>
    </xdr:from>
    <xdr:to>
      <xdr:col>6</xdr:col>
      <xdr:colOff>38100</xdr:colOff>
      <xdr:row>35</xdr:row>
      <xdr:rowOff>36538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9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53065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7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105471</xdr:rowOff>
    </xdr:from>
    <xdr:to>
      <xdr:col>24</xdr:col>
      <xdr:colOff>62865</xdr:colOff>
      <xdr:row>58</xdr:row>
      <xdr:rowOff>82653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71"/>
          <a:ext cx="1270" cy="1348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86480</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82653</xdr:rowOff>
    </xdr:from>
    <xdr:to>
      <xdr:col>24</xdr:col>
      <xdr:colOff>152400</xdr:colOff>
      <xdr:row>58</xdr:row>
      <xdr:rowOff>82653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52148</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105471</xdr:rowOff>
    </xdr:from>
    <xdr:to>
      <xdr:col>24</xdr:col>
      <xdr:colOff>152400</xdr:colOff>
      <xdr:row>50</xdr:row>
      <xdr:rowOff>105471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21453</xdr:rowOff>
    </xdr:from>
    <xdr:to>
      <xdr:col>24</xdr:col>
      <xdr:colOff>63500</xdr:colOff>
      <xdr:row>58</xdr:row>
      <xdr:rowOff>28665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65553"/>
          <a:ext cx="838200" cy="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125089</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26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102212</xdr:rowOff>
    </xdr:from>
    <xdr:to>
      <xdr:col>24</xdr:col>
      <xdr:colOff>114300</xdr:colOff>
      <xdr:row>58</xdr:row>
      <xdr:rowOff>32362</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28665</xdr:rowOff>
    </xdr:from>
    <xdr:to>
      <xdr:col>19</xdr:col>
      <xdr:colOff>177800</xdr:colOff>
      <xdr:row>58</xdr:row>
      <xdr:rowOff>30528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972765"/>
          <a:ext cx="889000" cy="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80244</xdr:rowOff>
    </xdr:from>
    <xdr:to>
      <xdr:col>20</xdr:col>
      <xdr:colOff>38100</xdr:colOff>
      <xdr:row>58</xdr:row>
      <xdr:rowOff>10394</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26921</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628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30528</xdr:rowOff>
    </xdr:from>
    <xdr:to>
      <xdr:col>15</xdr:col>
      <xdr:colOff>50800</xdr:colOff>
      <xdr:row>58</xdr:row>
      <xdr:rowOff>38727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74628"/>
          <a:ext cx="889000" cy="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119483</xdr:rowOff>
    </xdr:from>
    <xdr:to>
      <xdr:col>15</xdr:col>
      <xdr:colOff>101600</xdr:colOff>
      <xdr:row>58</xdr:row>
      <xdr:rowOff>49633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66160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66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38727</xdr:rowOff>
    </xdr:from>
    <xdr:to>
      <xdr:col>10</xdr:col>
      <xdr:colOff>114300</xdr:colOff>
      <xdr:row>58</xdr:row>
      <xdr:rowOff>39318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982827"/>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119521</xdr:rowOff>
    </xdr:from>
    <xdr:to>
      <xdr:col>10</xdr:col>
      <xdr:colOff>165100</xdr:colOff>
      <xdr:row>58</xdr:row>
      <xdr:rowOff>49671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9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66198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66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117734</xdr:rowOff>
    </xdr:from>
    <xdr:to>
      <xdr:col>6</xdr:col>
      <xdr:colOff>38100</xdr:colOff>
      <xdr:row>58</xdr:row>
      <xdr:rowOff>47884</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64411</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6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142103</xdr:rowOff>
    </xdr:from>
    <xdr:to>
      <xdr:col>24</xdr:col>
      <xdr:colOff>114300</xdr:colOff>
      <xdr:row>58</xdr:row>
      <xdr:rowOff>72253</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1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80639</xdr:rowOff>
    </xdr:from>
    <xdr:ext cx="534377"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5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149315</xdr:rowOff>
    </xdr:from>
    <xdr:to>
      <xdr:col>20</xdr:col>
      <xdr:colOff>38100</xdr:colOff>
      <xdr:row>58</xdr:row>
      <xdr:rowOff>79465</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70592</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30111" y="1001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151178</xdr:rowOff>
    </xdr:from>
    <xdr:to>
      <xdr:col>15</xdr:col>
      <xdr:colOff>101600</xdr:colOff>
      <xdr:row>58</xdr:row>
      <xdr:rowOff>81328</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2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72455</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1001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159377</xdr:rowOff>
    </xdr:from>
    <xdr:to>
      <xdr:col>10</xdr:col>
      <xdr:colOff>165100</xdr:colOff>
      <xdr:row>58</xdr:row>
      <xdr:rowOff>89527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80654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1002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159968</xdr:rowOff>
    </xdr:from>
    <xdr:to>
      <xdr:col>6</xdr:col>
      <xdr:colOff>38100</xdr:colOff>
      <xdr:row>58</xdr:row>
      <xdr:rowOff>90118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3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81245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1002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169704</xdr:rowOff>
    </xdr:from>
    <xdr:to>
      <xdr:col>24</xdr:col>
      <xdr:colOff>62865</xdr:colOff>
      <xdr:row>77</xdr:row>
      <xdr:rowOff>166103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204"/>
          <a:ext cx="1270" cy="119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169930</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166103</xdr:rowOff>
    </xdr:from>
    <xdr:to>
      <xdr:col>24</xdr:col>
      <xdr:colOff>152400</xdr:colOff>
      <xdr:row>77</xdr:row>
      <xdr:rowOff>166103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116381</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169704</xdr:rowOff>
    </xdr:from>
    <xdr:to>
      <xdr:col>24</xdr:col>
      <xdr:colOff>152400</xdr:colOff>
      <xdr:row>70</xdr:row>
      <xdr:rowOff>169704</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52318</xdr:rowOff>
    </xdr:from>
    <xdr:to>
      <xdr:col>24</xdr:col>
      <xdr:colOff>63500</xdr:colOff>
      <xdr:row>77</xdr:row>
      <xdr:rowOff>57519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53968"/>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58113</xdr:rowOff>
    </xdr:from>
    <xdr:ext cx="469744"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9168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35237</xdr:rowOff>
    </xdr:from>
    <xdr:to>
      <xdr:col>24</xdr:col>
      <xdr:colOff>114300</xdr:colOff>
      <xdr:row>76</xdr:row>
      <xdr:rowOff>136837</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57519</xdr:rowOff>
    </xdr:from>
    <xdr:to>
      <xdr:col>19</xdr:col>
      <xdr:colOff>177800</xdr:colOff>
      <xdr:row>77</xdr:row>
      <xdr:rowOff>58376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259169"/>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89585</xdr:rowOff>
    </xdr:from>
    <xdr:to>
      <xdr:col>20</xdr:col>
      <xdr:colOff>38100</xdr:colOff>
      <xdr:row>77</xdr:row>
      <xdr:rowOff>19735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36263</xdr:rowOff>
    </xdr:from>
    <xdr:ext cx="469744"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58376</xdr:rowOff>
    </xdr:from>
    <xdr:to>
      <xdr:col>15</xdr:col>
      <xdr:colOff>50800</xdr:colOff>
      <xdr:row>77</xdr:row>
      <xdr:rowOff>87407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260026"/>
          <a:ext cx="889000" cy="2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98901</xdr:rowOff>
    </xdr:from>
    <xdr:to>
      <xdr:col>15</xdr:col>
      <xdr:colOff>101600</xdr:colOff>
      <xdr:row>77</xdr:row>
      <xdr:rowOff>29051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45578</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428" y="1290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87407</xdr:rowOff>
    </xdr:from>
    <xdr:to>
      <xdr:col>10</xdr:col>
      <xdr:colOff>114300</xdr:colOff>
      <xdr:row>77</xdr:row>
      <xdr:rowOff>98609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1130300" y="13289057"/>
          <a:ext cx="889000" cy="1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57010</xdr:rowOff>
    </xdr:from>
    <xdr:to>
      <xdr:col>10</xdr:col>
      <xdr:colOff>165100</xdr:colOff>
      <xdr:row>76</xdr:row>
      <xdr:rowOff>158610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3687</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428" y="128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67926</xdr:rowOff>
    </xdr:from>
    <xdr:to>
      <xdr:col>6</xdr:col>
      <xdr:colOff>38100</xdr:colOff>
      <xdr:row>76</xdr:row>
      <xdr:rowOff>169526</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9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14603</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428" y="12873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1518</xdr:rowOff>
    </xdr:from>
    <xdr:to>
      <xdr:col>24</xdr:col>
      <xdr:colOff>114300</xdr:colOff>
      <xdr:row>77</xdr:row>
      <xdr:rowOff>103118</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20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87895</xdr:rowOff>
    </xdr:from>
    <xdr:ext cx="469744"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1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6719</xdr:rowOff>
    </xdr:from>
    <xdr:to>
      <xdr:col>20</xdr:col>
      <xdr:colOff>38100</xdr:colOff>
      <xdr:row>77</xdr:row>
      <xdr:rowOff>108319</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0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99446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3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7576</xdr:rowOff>
    </xdr:from>
    <xdr:to>
      <xdr:col>15</xdr:col>
      <xdr:colOff>101600</xdr:colOff>
      <xdr:row>77</xdr:row>
      <xdr:rowOff>109176</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20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100303</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30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36607</xdr:rowOff>
    </xdr:from>
    <xdr:to>
      <xdr:col>10</xdr:col>
      <xdr:colOff>165100</xdr:colOff>
      <xdr:row>77</xdr:row>
      <xdr:rowOff>138207</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2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129334</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330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47809</xdr:rowOff>
    </xdr:from>
    <xdr:to>
      <xdr:col>6</xdr:col>
      <xdr:colOff>38100</xdr:colOff>
      <xdr:row>77</xdr:row>
      <xdr:rowOff>149409</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24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140536</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342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153391</xdr:rowOff>
    </xdr:from>
    <xdr:to>
      <xdr:col>24</xdr:col>
      <xdr:colOff>62865</xdr:colOff>
      <xdr:row>97</xdr:row>
      <xdr:rowOff>128536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441"/>
          <a:ext cx="1270" cy="1346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132363</xdr:rowOff>
    </xdr:from>
    <xdr:ext cx="534377" cy="25904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128536</xdr:rowOff>
    </xdr:from>
    <xdr:to>
      <xdr:col>24</xdr:col>
      <xdr:colOff>152400</xdr:colOff>
      <xdr:row>97</xdr:row>
      <xdr:rowOff>128536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100068</xdr:rowOff>
    </xdr:from>
    <xdr:ext cx="599010" cy="25904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153391</xdr:rowOff>
    </xdr:from>
    <xdr:to>
      <xdr:col>24</xdr:col>
      <xdr:colOff>152400</xdr:colOff>
      <xdr:row>89</xdr:row>
      <xdr:rowOff>153391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109195</xdr:rowOff>
    </xdr:from>
    <xdr:to>
      <xdr:col>24</xdr:col>
      <xdr:colOff>63500</xdr:colOff>
      <xdr:row>91</xdr:row>
      <xdr:rowOff>160401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3797300" y="15711145"/>
          <a:ext cx="8382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24579</xdr:rowOff>
    </xdr:from>
    <xdr:ext cx="534377" cy="259045"/>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312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46152</xdr:rowOff>
    </xdr:from>
    <xdr:to>
      <xdr:col>24</xdr:col>
      <xdr:colOff>114300</xdr:colOff>
      <xdr:row>95</xdr:row>
      <xdr:rowOff>147752</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109195</xdr:rowOff>
    </xdr:from>
    <xdr:to>
      <xdr:col>19</xdr:col>
      <xdr:colOff>177800</xdr:colOff>
      <xdr:row>92</xdr:row>
      <xdr:rowOff>60274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5711145"/>
          <a:ext cx="889000" cy="12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54851</xdr:rowOff>
    </xdr:from>
    <xdr:to>
      <xdr:col>20</xdr:col>
      <xdr:colOff>38100</xdr:colOff>
      <xdr:row>95</xdr:row>
      <xdr:rowOff>156451</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147578</xdr:rowOff>
    </xdr:from>
    <xdr:ext cx="534377"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30111" y="164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60274</xdr:rowOff>
    </xdr:from>
    <xdr:to>
      <xdr:col>15</xdr:col>
      <xdr:colOff>50800</xdr:colOff>
      <xdr:row>93</xdr:row>
      <xdr:rowOff>41960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5833674"/>
          <a:ext cx="889000" cy="15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117500</xdr:rowOff>
    </xdr:from>
    <xdr:to>
      <xdr:col>15</xdr:col>
      <xdr:colOff>101600</xdr:colOff>
      <xdr:row>96</xdr:row>
      <xdr:rowOff>47650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38777</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1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41960</xdr:rowOff>
    </xdr:from>
    <xdr:to>
      <xdr:col>10</xdr:col>
      <xdr:colOff>114300</xdr:colOff>
      <xdr:row>93</xdr:row>
      <xdr:rowOff>121208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5986810"/>
          <a:ext cx="889000" cy="79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23901</xdr:rowOff>
    </xdr:from>
    <xdr:to>
      <xdr:col>10</xdr:col>
      <xdr:colOff>165100</xdr:colOff>
      <xdr:row>95</xdr:row>
      <xdr:rowOff>125501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116628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2111" y="164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101702</xdr:rowOff>
    </xdr:from>
    <xdr:to>
      <xdr:col>6</xdr:col>
      <xdr:colOff>38100</xdr:colOff>
      <xdr:row>96</xdr:row>
      <xdr:rowOff>31852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22979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3111" y="16482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109601</xdr:rowOff>
    </xdr:from>
    <xdr:to>
      <xdr:col>24</xdr:col>
      <xdr:colOff>114300</xdr:colOff>
      <xdr:row>92</xdr:row>
      <xdr:rowOff>39751</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571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132478</xdr:rowOff>
    </xdr:from>
    <xdr:ext cx="599010" cy="259045"/>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5562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58395</xdr:rowOff>
    </xdr:from>
    <xdr:to>
      <xdr:col>20</xdr:col>
      <xdr:colOff>38100</xdr:colOff>
      <xdr:row>91</xdr:row>
      <xdr:rowOff>159995</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56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5072</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497795" y="1543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9474</xdr:rowOff>
    </xdr:from>
    <xdr:to>
      <xdr:col>15</xdr:col>
      <xdr:colOff>101600</xdr:colOff>
      <xdr:row>92</xdr:row>
      <xdr:rowOff>111074</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578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127601</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08795" y="15558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162610</xdr:rowOff>
    </xdr:from>
    <xdr:to>
      <xdr:col>10</xdr:col>
      <xdr:colOff>165100</xdr:colOff>
      <xdr:row>93</xdr:row>
      <xdr:rowOff>92760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593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109287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19795" y="1571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70408</xdr:rowOff>
    </xdr:from>
    <xdr:to>
      <xdr:col>6</xdr:col>
      <xdr:colOff>38100</xdr:colOff>
      <xdr:row>94</xdr:row>
      <xdr:rowOff>558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0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17085</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30795" y="15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105702</xdr:rowOff>
    </xdr:from>
    <xdr:to>
      <xdr:col>54</xdr:col>
      <xdr:colOff>189865</xdr:colOff>
      <xdr:row>38</xdr:row>
      <xdr:rowOff>50927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9202"/>
          <a:ext cx="1270" cy="131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54754</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50927</xdr:rowOff>
    </xdr:from>
    <xdr:to>
      <xdr:col>55</xdr:col>
      <xdr:colOff>88900</xdr:colOff>
      <xdr:row>38</xdr:row>
      <xdr:rowOff>50927</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6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52379</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105702</xdr:rowOff>
    </xdr:from>
    <xdr:to>
      <xdr:col>55</xdr:col>
      <xdr:colOff>88900</xdr:colOff>
      <xdr:row>30</xdr:row>
      <xdr:rowOff>105702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95263</xdr:rowOff>
    </xdr:from>
    <xdr:to>
      <xdr:col>55</xdr:col>
      <xdr:colOff>0</xdr:colOff>
      <xdr:row>36</xdr:row>
      <xdr:rowOff>121894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267463"/>
          <a:ext cx="838200" cy="2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144861</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74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121984</xdr:rowOff>
    </xdr:from>
    <xdr:to>
      <xdr:col>55</xdr:col>
      <xdr:colOff>50800</xdr:colOff>
      <xdr:row>36</xdr:row>
      <xdr:rowOff>52134</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61950</xdr:rowOff>
    </xdr:from>
    <xdr:to>
      <xdr:col>50</xdr:col>
      <xdr:colOff>114300</xdr:colOff>
      <xdr:row>36</xdr:row>
      <xdr:rowOff>121894</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234150"/>
          <a:ext cx="889000" cy="5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125032</xdr:rowOff>
    </xdr:from>
    <xdr:to>
      <xdr:col>50</xdr:col>
      <xdr:colOff>165100</xdr:colOff>
      <xdr:row>36</xdr:row>
      <xdr:rowOff>55182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71709</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590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61950</xdr:rowOff>
    </xdr:from>
    <xdr:to>
      <xdr:col>45</xdr:col>
      <xdr:colOff>177800</xdr:colOff>
      <xdr:row>36</xdr:row>
      <xdr:rowOff>99416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34150"/>
          <a:ext cx="889000" cy="37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99416</xdr:rowOff>
    </xdr:from>
    <xdr:to>
      <xdr:col>41</xdr:col>
      <xdr:colOff>50800</xdr:colOff>
      <xdr:row>37</xdr:row>
      <xdr:rowOff>75146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271616"/>
          <a:ext cx="889000" cy="14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44463</xdr:rowOff>
    </xdr:from>
    <xdr:to>
      <xdr:col>55</xdr:col>
      <xdr:colOff>50800</xdr:colOff>
      <xdr:row>36</xdr:row>
      <xdr:rowOff>146063</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21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22890</xdr:rowOff>
    </xdr:from>
    <xdr:ext cx="534377"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71094</xdr:rowOff>
    </xdr:from>
    <xdr:to>
      <xdr:col>50</xdr:col>
      <xdr:colOff>165100</xdr:colOff>
      <xdr:row>37</xdr:row>
      <xdr:rowOff>1244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43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163821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2111" y="6336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11150</xdr:rowOff>
    </xdr:from>
    <xdr:to>
      <xdr:col>46</xdr:col>
      <xdr:colOff>38100</xdr:colOff>
      <xdr:row>36</xdr:row>
      <xdr:rowOff>112750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103877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27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48616</xdr:rowOff>
    </xdr:from>
    <xdr:to>
      <xdr:col>41</xdr:col>
      <xdr:colOff>101600</xdr:colOff>
      <xdr:row>36</xdr:row>
      <xdr:rowOff>150216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22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141343</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31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24346</xdr:rowOff>
    </xdr:from>
    <xdr:to>
      <xdr:col>36</xdr:col>
      <xdr:colOff>165100</xdr:colOff>
      <xdr:row>37</xdr:row>
      <xdr:rowOff>125946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117073</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131853</xdr:rowOff>
    </xdr:from>
    <xdr:to>
      <xdr:col>54</xdr:col>
      <xdr:colOff>189865</xdr:colOff>
      <xdr:row>59</xdr:row>
      <xdr:rowOff>22933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5803"/>
          <a:ext cx="1270" cy="126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26760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22933</xdr:rowOff>
    </xdr:from>
    <xdr:to>
      <xdr:col>55</xdr:col>
      <xdr:colOff>88900</xdr:colOff>
      <xdr:row>59</xdr:row>
      <xdr:rowOff>22933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78530</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131853</xdr:rowOff>
    </xdr:from>
    <xdr:to>
      <xdr:col>55</xdr:col>
      <xdr:colOff>88900</xdr:colOff>
      <xdr:row>51</xdr:row>
      <xdr:rowOff>131853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156272</xdr:rowOff>
    </xdr:from>
    <xdr:to>
      <xdr:col>55</xdr:col>
      <xdr:colOff>0</xdr:colOff>
      <xdr:row>58</xdr:row>
      <xdr:rowOff>59063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928922"/>
          <a:ext cx="838200" cy="74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40447</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984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62020</xdr:rowOff>
    </xdr:from>
    <xdr:to>
      <xdr:col>55</xdr:col>
      <xdr:colOff>50800</xdr:colOff>
      <xdr:row>58</xdr:row>
      <xdr:rowOff>163620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57617</xdr:rowOff>
    </xdr:from>
    <xdr:to>
      <xdr:col>50</xdr:col>
      <xdr:colOff>114300</xdr:colOff>
      <xdr:row>58</xdr:row>
      <xdr:rowOff>59063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01717"/>
          <a:ext cx="8890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55953</xdr:rowOff>
    </xdr:from>
    <xdr:to>
      <xdr:col>50</xdr:col>
      <xdr:colOff>165100</xdr:colOff>
      <xdr:row>58</xdr:row>
      <xdr:rowOff>157553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1000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148680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1009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9572</xdr:rowOff>
    </xdr:from>
    <xdr:to>
      <xdr:col>45</xdr:col>
      <xdr:colOff>177800</xdr:colOff>
      <xdr:row>58</xdr:row>
      <xdr:rowOff>57617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953672"/>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61798</xdr:rowOff>
    </xdr:from>
    <xdr:to>
      <xdr:col>46</xdr:col>
      <xdr:colOff>38100</xdr:colOff>
      <xdr:row>58</xdr:row>
      <xdr:rowOff>163398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154525</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100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9572</xdr:rowOff>
    </xdr:from>
    <xdr:to>
      <xdr:col>41</xdr:col>
      <xdr:colOff>50800</xdr:colOff>
      <xdr:row>58</xdr:row>
      <xdr:rowOff>42398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953672"/>
          <a:ext cx="889000" cy="3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38884</xdr:rowOff>
    </xdr:from>
    <xdr:to>
      <xdr:col>41</xdr:col>
      <xdr:colOff>101600</xdr:colOff>
      <xdr:row>58</xdr:row>
      <xdr:rowOff>140484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131611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100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43264</xdr:rowOff>
    </xdr:from>
    <xdr:to>
      <xdr:col>36</xdr:col>
      <xdr:colOff>165100</xdr:colOff>
      <xdr:row>58</xdr:row>
      <xdr:rowOff>144864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135991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100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105472</xdr:rowOff>
    </xdr:from>
    <xdr:to>
      <xdr:col>55</xdr:col>
      <xdr:colOff>50800</xdr:colOff>
      <xdr:row>58</xdr:row>
      <xdr:rowOff>35622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87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128349</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72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8263</xdr:rowOff>
    </xdr:from>
    <xdr:to>
      <xdr:col>50</xdr:col>
      <xdr:colOff>165100</xdr:colOff>
      <xdr:row>58</xdr:row>
      <xdr:rowOff>109863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5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126390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2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6817</xdr:rowOff>
    </xdr:from>
    <xdr:to>
      <xdr:col>46</xdr:col>
      <xdr:colOff>38100</xdr:colOff>
      <xdr:row>58</xdr:row>
      <xdr:rowOff>108417</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9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124944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72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130222</xdr:rowOff>
    </xdr:from>
    <xdr:to>
      <xdr:col>41</xdr:col>
      <xdr:colOff>101600</xdr:colOff>
      <xdr:row>58</xdr:row>
      <xdr:rowOff>60372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90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76899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67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163048</xdr:rowOff>
    </xdr:from>
    <xdr:to>
      <xdr:col>36</xdr:col>
      <xdr:colOff>165100</xdr:colOff>
      <xdr:row>58</xdr:row>
      <xdr:rowOff>93198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93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109725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1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121835</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785"/>
          <a:ext cx="1270" cy="1218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157529</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6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68512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532,815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121835</xdr:rowOff>
    </xdr:from>
    <xdr:to>
      <xdr:col>55</xdr:col>
      <xdr:colOff>88900</xdr:colOff>
      <xdr:row>71</xdr:row>
      <xdr:rowOff>121835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57621</xdr:rowOff>
    </xdr:from>
    <xdr:to>
      <xdr:col>55</xdr:col>
      <xdr:colOff>0</xdr:colOff>
      <xdr:row>78</xdr:row>
      <xdr:rowOff>82434</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30721"/>
          <a:ext cx="838200" cy="2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30529</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403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52102</xdr:rowOff>
    </xdr:from>
    <xdr:to>
      <xdr:col>55</xdr:col>
      <xdr:colOff>50800</xdr:colOff>
      <xdr:row>78</xdr:row>
      <xdr:rowOff>153702</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57621</xdr:rowOff>
    </xdr:from>
    <xdr:to>
      <xdr:col>50</xdr:col>
      <xdr:colOff>114300</xdr:colOff>
      <xdr:row>78</xdr:row>
      <xdr:rowOff>67549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30721"/>
          <a:ext cx="8890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44069</xdr:rowOff>
    </xdr:from>
    <xdr:to>
      <xdr:col>50</xdr:col>
      <xdr:colOff>165100</xdr:colOff>
      <xdr:row>78</xdr:row>
      <xdr:rowOff>145669</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136796</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50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67549</xdr:rowOff>
    </xdr:from>
    <xdr:to>
      <xdr:col>45</xdr:col>
      <xdr:colOff>177800</xdr:colOff>
      <xdr:row>78</xdr:row>
      <xdr:rowOff>81361</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440649"/>
          <a:ext cx="889000" cy="1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40768</xdr:rowOff>
    </xdr:from>
    <xdr:to>
      <xdr:col>46</xdr:col>
      <xdr:colOff>38100</xdr:colOff>
      <xdr:row>78</xdr:row>
      <xdr:rowOff>142368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133495</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50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24823</xdr:rowOff>
    </xdr:from>
    <xdr:to>
      <xdr:col>41</xdr:col>
      <xdr:colOff>101600</xdr:colOff>
      <xdr:row>78</xdr:row>
      <xdr:rowOff>126423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142950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31634</xdr:rowOff>
    </xdr:from>
    <xdr:to>
      <xdr:col>55</xdr:col>
      <xdr:colOff>50800</xdr:colOff>
      <xdr:row>78</xdr:row>
      <xdr:rowOff>133234</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0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162461</xdr:rowOff>
    </xdr:from>
    <xdr:ext cx="534377" cy="25904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19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6821</xdr:rowOff>
    </xdr:from>
    <xdr:to>
      <xdr:col>50</xdr:col>
      <xdr:colOff>165100</xdr:colOff>
      <xdr:row>78</xdr:row>
      <xdr:rowOff>108421</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37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124948</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315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16749</xdr:rowOff>
    </xdr:from>
    <xdr:to>
      <xdr:col>46</xdr:col>
      <xdr:colOff>38100</xdr:colOff>
      <xdr:row>78</xdr:row>
      <xdr:rowOff>118349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38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134876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16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30561</xdr:rowOff>
    </xdr:from>
    <xdr:to>
      <xdr:col>41</xdr:col>
      <xdr:colOff>101600</xdr:colOff>
      <xdr:row>78</xdr:row>
      <xdr:rowOff>132161</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0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123288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49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97543</xdr:rowOff>
    </xdr:from>
    <xdr:to>
      <xdr:col>54</xdr:col>
      <xdr:colOff>189865</xdr:colOff>
      <xdr:row>99</xdr:row>
      <xdr:rowOff>30848</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043"/>
          <a:ext cx="1270" cy="147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34675</xdr:rowOff>
    </xdr:from>
    <xdr:ext cx="378565"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30848</xdr:rowOff>
    </xdr:from>
    <xdr:to>
      <xdr:col>55</xdr:col>
      <xdr:colOff>88900</xdr:colOff>
      <xdr:row>99</xdr:row>
      <xdr:rowOff>30848</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44220</xdr:rowOff>
    </xdr:from>
    <xdr:ext cx="534377"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97543</xdr:rowOff>
    </xdr:from>
    <xdr:to>
      <xdr:col>55</xdr:col>
      <xdr:colOff>88900</xdr:colOff>
      <xdr:row>90</xdr:row>
      <xdr:rowOff>97543</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46565</xdr:rowOff>
    </xdr:from>
    <xdr:to>
      <xdr:col>55</xdr:col>
      <xdr:colOff>0</xdr:colOff>
      <xdr:row>95</xdr:row>
      <xdr:rowOff>34601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5648515"/>
          <a:ext cx="838200" cy="67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132554</xdr:rowOff>
    </xdr:from>
    <xdr:ext cx="534377"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4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154127</xdr:rowOff>
    </xdr:from>
    <xdr:to>
      <xdr:col>55</xdr:col>
      <xdr:colOff>50800</xdr:colOff>
      <xdr:row>96</xdr:row>
      <xdr:rowOff>84277</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34601</xdr:rowOff>
    </xdr:from>
    <xdr:to>
      <xdr:col>50</xdr:col>
      <xdr:colOff>114300</xdr:colOff>
      <xdr:row>96</xdr:row>
      <xdr:rowOff>104096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8750300" y="16322351"/>
          <a:ext cx="889000" cy="24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136068</xdr:rowOff>
    </xdr:from>
    <xdr:to>
      <xdr:col>50</xdr:col>
      <xdr:colOff>165100</xdr:colOff>
      <xdr:row>96</xdr:row>
      <xdr:rowOff>66218</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57345</xdr:rowOff>
    </xdr:from>
    <xdr:ext cx="534377"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2111" y="1651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161017</xdr:rowOff>
    </xdr:from>
    <xdr:to>
      <xdr:col>45</xdr:col>
      <xdr:colOff>177800</xdr:colOff>
      <xdr:row>96</xdr:row>
      <xdr:rowOff>104096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7861300" y="16448767"/>
          <a:ext cx="889000" cy="114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51772</xdr:rowOff>
    </xdr:from>
    <xdr:to>
      <xdr:col>46</xdr:col>
      <xdr:colOff>38100</xdr:colOff>
      <xdr:row>96</xdr:row>
      <xdr:rowOff>153372</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169899</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3111" y="16286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16814</xdr:rowOff>
    </xdr:from>
    <xdr:to>
      <xdr:col>41</xdr:col>
      <xdr:colOff>101600</xdr:colOff>
      <xdr:row>96</xdr:row>
      <xdr:rowOff>118414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7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109541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4111" y="165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167215</xdr:rowOff>
    </xdr:from>
    <xdr:to>
      <xdr:col>55</xdr:col>
      <xdr:colOff>50800</xdr:colOff>
      <xdr:row>91</xdr:row>
      <xdr:rowOff>97365</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559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82142</xdr:rowOff>
    </xdr:from>
    <xdr:ext cx="534377" cy="259045"/>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5512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155251</xdr:rowOff>
    </xdr:from>
    <xdr:to>
      <xdr:col>50</xdr:col>
      <xdr:colOff>165100</xdr:colOff>
      <xdr:row>95</xdr:row>
      <xdr:rowOff>85401</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27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101928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53296</xdr:rowOff>
    </xdr:from>
    <xdr:to>
      <xdr:col>46</xdr:col>
      <xdr:colOff>38100</xdr:colOff>
      <xdr:row>96</xdr:row>
      <xdr:rowOff>154896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51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146023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6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110217</xdr:rowOff>
    </xdr:from>
    <xdr:to>
      <xdr:col>41</xdr:col>
      <xdr:colOff>101600</xdr:colOff>
      <xdr:row>96</xdr:row>
      <xdr:rowOff>40367</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3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56894</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1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169126</xdr:rowOff>
    </xdr:from>
    <xdr:to>
      <xdr:col>85</xdr:col>
      <xdr:colOff>126364</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1176"/>
          <a:ext cx="1269" cy="158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82465</xdr:rowOff>
    </xdr:from>
    <xdr:ext cx="249299" cy="259045"/>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115803</xdr:rowOff>
    </xdr:from>
    <xdr:ext cx="599010" cy="259045"/>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169126</xdr:rowOff>
    </xdr:from>
    <xdr:to>
      <xdr:col>86</xdr:col>
      <xdr:colOff>25400</xdr:colOff>
      <xdr:row>29</xdr:row>
      <xdr:rowOff>169126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1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xdr:rowOff>
    </xdr:from>
    <xdr:to>
      <xdr:col>85</xdr:col>
      <xdr:colOff>127000</xdr:colOff>
      <xdr:row>38</xdr:row>
      <xdr:rowOff>72758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flipV="1">
          <a:off x="15481300" y="6516497"/>
          <a:ext cx="8382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126916</xdr:rowOff>
    </xdr:from>
    <xdr:ext cx="469744" cy="259045"/>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642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148489</xdr:rowOff>
    </xdr:from>
    <xdr:to>
      <xdr:col>85</xdr:col>
      <xdr:colOff>177800</xdr:colOff>
      <xdr:row>39</xdr:row>
      <xdr:rowOff>78639</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72758</xdr:rowOff>
    </xdr:from>
    <xdr:to>
      <xdr:col>81</xdr:col>
      <xdr:colOff>50800</xdr:colOff>
      <xdr:row>39</xdr:row>
      <xdr:rowOff>24206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4592300" y="6587858"/>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135725</xdr:rowOff>
    </xdr:from>
    <xdr:to>
      <xdr:col>81</xdr:col>
      <xdr:colOff>101600</xdr:colOff>
      <xdr:row>39</xdr:row>
      <xdr:rowOff>65875</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57002</xdr:rowOff>
    </xdr:from>
    <xdr:ext cx="469744"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16535</xdr:rowOff>
    </xdr:from>
    <xdr:to>
      <xdr:col>76</xdr:col>
      <xdr:colOff>114300</xdr:colOff>
      <xdr:row>39</xdr:row>
      <xdr:rowOff>24206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3703300" y="6703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146774</xdr:rowOff>
    </xdr:from>
    <xdr:to>
      <xdr:col>76</xdr:col>
      <xdr:colOff>165100</xdr:colOff>
      <xdr:row>39</xdr:row>
      <xdr:rowOff>76924</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68051</xdr:rowOff>
    </xdr:from>
    <xdr:ext cx="469744"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428"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16535</xdr:rowOff>
    </xdr:from>
    <xdr:to>
      <xdr:col>71</xdr:col>
      <xdr:colOff>177800</xdr:colOff>
      <xdr:row>39</xdr:row>
      <xdr:rowOff>35446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2814300" y="6703085"/>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115710</xdr:rowOff>
    </xdr:from>
    <xdr:to>
      <xdr:col>72</xdr:col>
      <xdr:colOff>38100</xdr:colOff>
      <xdr:row>39</xdr:row>
      <xdr:rowOff>45860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62387</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428"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112040</xdr:rowOff>
    </xdr:from>
    <xdr:to>
      <xdr:col>67</xdr:col>
      <xdr:colOff>101600</xdr:colOff>
      <xdr:row>39</xdr:row>
      <xdr:rowOff>42190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58716</xdr:rowOff>
    </xdr:from>
    <xdr:ext cx="469744"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428"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122047</xdr:rowOff>
    </xdr:from>
    <xdr:to>
      <xdr:col>85</xdr:col>
      <xdr:colOff>177800</xdr:colOff>
      <xdr:row>38</xdr:row>
      <xdr:rowOff>52197</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144924</xdr:rowOff>
    </xdr:from>
    <xdr:ext cx="534377" cy="259045"/>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3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21958</xdr:rowOff>
    </xdr:from>
    <xdr:to>
      <xdr:col>81</xdr:col>
      <xdr:colOff>101600</xdr:colOff>
      <xdr:row>38</xdr:row>
      <xdr:rowOff>123558</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53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140085</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31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144856</xdr:rowOff>
    </xdr:from>
    <xdr:to>
      <xdr:col>76</xdr:col>
      <xdr:colOff>165100</xdr:colOff>
      <xdr:row>39</xdr:row>
      <xdr:rowOff>75006</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5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91533</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57428" y="64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137185</xdr:rowOff>
    </xdr:from>
    <xdr:to>
      <xdr:col>72</xdr:col>
      <xdr:colOff>38100</xdr:colOff>
      <xdr:row>39</xdr:row>
      <xdr:rowOff>67335</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5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58462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745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156096</xdr:rowOff>
    </xdr:from>
    <xdr:to>
      <xdr:col>67</xdr:col>
      <xdr:colOff>101600</xdr:colOff>
      <xdr:row>39</xdr:row>
      <xdr:rowOff>86246</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7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77373</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5017" y="6763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115888</xdr:rowOff>
    </xdr:from>
    <xdr:to>
      <xdr:col>85</xdr:col>
      <xdr:colOff>126364</xdr:colOff>
      <xdr:row>78</xdr:row>
      <xdr:rowOff>75400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79227</xdr:rowOff>
    </xdr:from>
    <xdr:ext cx="534377" cy="2590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75400</xdr:rowOff>
    </xdr:from>
    <xdr:to>
      <xdr:col>86</xdr:col>
      <xdr:colOff>25400</xdr:colOff>
      <xdr:row>78</xdr:row>
      <xdr:rowOff>75400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62565</xdr:rowOff>
    </xdr:from>
    <xdr:ext cx="599010" cy="25904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2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115888</xdr:rowOff>
    </xdr:from>
    <xdr:to>
      <xdr:col>86</xdr:col>
      <xdr:colOff>25400</xdr:colOff>
      <xdr:row>70</xdr:row>
      <xdr:rowOff>115888</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109258</xdr:rowOff>
    </xdr:from>
    <xdr:to>
      <xdr:col>85</xdr:col>
      <xdr:colOff>127000</xdr:colOff>
      <xdr:row>74</xdr:row>
      <xdr:rowOff>135852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5481300" y="12796558"/>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139882</xdr:rowOff>
    </xdr:from>
    <xdr:ext cx="534377" cy="259045"/>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998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161455</xdr:rowOff>
    </xdr:from>
    <xdr:to>
      <xdr:col>85</xdr:col>
      <xdr:colOff>177800</xdr:colOff>
      <xdr:row>76</xdr:row>
      <xdr:rowOff>91605</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109258</xdr:rowOff>
    </xdr:from>
    <xdr:to>
      <xdr:col>81</xdr:col>
      <xdr:colOff>50800</xdr:colOff>
      <xdr:row>74</xdr:row>
      <xdr:rowOff>115875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flipV="1">
          <a:off x="14592300" y="12796558"/>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161595</xdr:rowOff>
    </xdr:from>
    <xdr:to>
      <xdr:col>81</xdr:col>
      <xdr:colOff>101600</xdr:colOff>
      <xdr:row>76</xdr:row>
      <xdr:rowOff>91745</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82872</xdr:rowOff>
    </xdr:from>
    <xdr:ext cx="534377"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4111" y="131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115875</xdr:rowOff>
    </xdr:from>
    <xdr:to>
      <xdr:col>76</xdr:col>
      <xdr:colOff>114300</xdr:colOff>
      <xdr:row>74</xdr:row>
      <xdr:rowOff>132614</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3703300" y="12803175"/>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103035</xdr:rowOff>
    </xdr:from>
    <xdr:to>
      <xdr:col>71</xdr:col>
      <xdr:colOff>177800</xdr:colOff>
      <xdr:row>74</xdr:row>
      <xdr:rowOff>132614</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2790335"/>
          <a:ext cx="889000" cy="2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85052</xdr:rowOff>
    </xdr:from>
    <xdr:to>
      <xdr:col>85</xdr:col>
      <xdr:colOff>177800</xdr:colOff>
      <xdr:row>75</xdr:row>
      <xdr:rowOff>15202</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2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107929</xdr:rowOff>
    </xdr:from>
    <xdr:ext cx="534377" cy="259045"/>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26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58458</xdr:rowOff>
    </xdr:from>
    <xdr:to>
      <xdr:col>81</xdr:col>
      <xdr:colOff>101600</xdr:colOff>
      <xdr:row>74</xdr:row>
      <xdr:rowOff>160058</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2745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5135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52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65075</xdr:rowOff>
    </xdr:from>
    <xdr:to>
      <xdr:col>76</xdr:col>
      <xdr:colOff>165100</xdr:colOff>
      <xdr:row>74</xdr:row>
      <xdr:rowOff>166675</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275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11752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252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81814</xdr:rowOff>
    </xdr:from>
    <xdr:to>
      <xdr:col>72</xdr:col>
      <xdr:colOff>38100</xdr:colOff>
      <xdr:row>75</xdr:row>
      <xdr:rowOff>11964</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276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28491</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52235</xdr:rowOff>
    </xdr:from>
    <xdr:to>
      <xdr:col>67</xdr:col>
      <xdr:colOff>101600</xdr:colOff>
      <xdr:row>74</xdr:row>
      <xdr:rowOff>153835</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27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170362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1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41548</xdr:rowOff>
    </xdr:from>
    <xdr:to>
      <xdr:col>85</xdr:col>
      <xdr:colOff>126364</xdr:colOff>
      <xdr:row>98</xdr:row>
      <xdr:rowOff>139658</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498"/>
          <a:ext cx="1269" cy="12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143485</xdr:rowOff>
    </xdr:from>
    <xdr:ext cx="249299" cy="25904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139658</xdr:rowOff>
    </xdr:from>
    <xdr:to>
      <xdr:col>86</xdr:col>
      <xdr:colOff>25400</xdr:colOff>
      <xdr:row>98</xdr:row>
      <xdr:rowOff>139658</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159675</xdr:rowOff>
    </xdr:from>
    <xdr:ext cx="599010" cy="2590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41548</xdr:rowOff>
    </xdr:from>
    <xdr:to>
      <xdr:col>86</xdr:col>
      <xdr:colOff>25400</xdr:colOff>
      <xdr:row>91</xdr:row>
      <xdr:rowOff>41548</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110700</xdr:rowOff>
    </xdr:from>
    <xdr:to>
      <xdr:col>85</xdr:col>
      <xdr:colOff>127000</xdr:colOff>
      <xdr:row>98</xdr:row>
      <xdr:rowOff>119459</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5481300" y="16912800"/>
          <a:ext cx="838200" cy="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56593</xdr:rowOff>
    </xdr:from>
    <xdr:ext cx="534377" cy="2590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6872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33716</xdr:rowOff>
    </xdr:from>
    <xdr:to>
      <xdr:col>85</xdr:col>
      <xdr:colOff>177800</xdr:colOff>
      <xdr:row>98</xdr:row>
      <xdr:rowOff>135316</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92970</xdr:rowOff>
    </xdr:from>
    <xdr:to>
      <xdr:col>81</xdr:col>
      <xdr:colOff>50800</xdr:colOff>
      <xdr:row>98</xdr:row>
      <xdr:rowOff>119459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4592300" y="16895070"/>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21413</xdr:rowOff>
    </xdr:from>
    <xdr:to>
      <xdr:col>81</xdr:col>
      <xdr:colOff>101600</xdr:colOff>
      <xdr:row>98</xdr:row>
      <xdr:rowOff>123013</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139540</xdr:rowOff>
    </xdr:from>
    <xdr:ext cx="534377"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4111" y="1659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92970</xdr:rowOff>
    </xdr:from>
    <xdr:to>
      <xdr:col>76</xdr:col>
      <xdr:colOff>114300</xdr:colOff>
      <xdr:row>98</xdr:row>
      <xdr:rowOff>117032</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3703300" y="16895070"/>
          <a:ext cx="889000" cy="2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28989</xdr:rowOff>
    </xdr:from>
    <xdr:to>
      <xdr:col>76</xdr:col>
      <xdr:colOff>165100</xdr:colOff>
      <xdr:row>98</xdr:row>
      <xdr:rowOff>130589</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147116</xdr:rowOff>
    </xdr:from>
    <xdr:ext cx="534377"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5111" y="1660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69780</xdr:rowOff>
    </xdr:from>
    <xdr:to>
      <xdr:col>71</xdr:col>
      <xdr:colOff>177800</xdr:colOff>
      <xdr:row>98</xdr:row>
      <xdr:rowOff>117032</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814300" y="16871880"/>
          <a:ext cx="889000" cy="4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9900</xdr:rowOff>
    </xdr:from>
    <xdr:to>
      <xdr:col>72</xdr:col>
      <xdr:colOff>38100</xdr:colOff>
      <xdr:row>98</xdr:row>
      <xdr:rowOff>111500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128027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6111" y="1658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169628</xdr:rowOff>
    </xdr:from>
    <xdr:to>
      <xdr:col>67</xdr:col>
      <xdr:colOff>101600</xdr:colOff>
      <xdr:row>98</xdr:row>
      <xdr:rowOff>99778</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0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116305</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7111" y="1657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59900</xdr:rowOff>
    </xdr:from>
    <xdr:to>
      <xdr:col>85</xdr:col>
      <xdr:colOff>177800</xdr:colOff>
      <xdr:row>98</xdr:row>
      <xdr:rowOff>161500</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8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12143</xdr:rowOff>
    </xdr:from>
    <xdr:ext cx="469744" cy="259045"/>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8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68659</xdr:rowOff>
    </xdr:from>
    <xdr:to>
      <xdr:col>81</xdr:col>
      <xdr:colOff>101600</xdr:colOff>
      <xdr:row>98</xdr:row>
      <xdr:rowOff>170259</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87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161386</xdr:rowOff>
    </xdr:from>
    <xdr:ext cx="469744"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428" y="1696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42170</xdr:rowOff>
    </xdr:from>
    <xdr:to>
      <xdr:col>76</xdr:col>
      <xdr:colOff>165100</xdr:colOff>
      <xdr:row>98</xdr:row>
      <xdr:rowOff>143770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134897</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93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66232</xdr:rowOff>
    </xdr:from>
    <xdr:to>
      <xdr:col>72</xdr:col>
      <xdr:colOff>38100</xdr:colOff>
      <xdr:row>98</xdr:row>
      <xdr:rowOff>167832</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86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158959</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428" y="1696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18980</xdr:rowOff>
    </xdr:from>
    <xdr:to>
      <xdr:col>67</xdr:col>
      <xdr:colOff>101600</xdr:colOff>
      <xdr:row>98</xdr:row>
      <xdr:rowOff>120580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82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111707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91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36693</xdr:rowOff>
    </xdr:from>
    <xdr:to>
      <xdr:col>116</xdr:col>
      <xdr:colOff>62864</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093"/>
          <a:ext cx="1269" cy="1131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154820</xdr:rowOff>
    </xdr:from>
    <xdr:ext cx="534377" cy="25904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36693</xdr:rowOff>
    </xdr:from>
    <xdr:to>
      <xdr:col>116</xdr:col>
      <xdr:colOff>152400</xdr:colOff>
      <xdr:row>32</xdr:row>
      <xdr:rowOff>36693</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54295</xdr:rowOff>
    </xdr:from>
    <xdr:to>
      <xdr:col>116</xdr:col>
      <xdr:colOff>63500</xdr:colOff>
      <xdr:row>38</xdr:row>
      <xdr:rowOff>58135</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21323300" y="6569395"/>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7718</xdr:rowOff>
    </xdr:from>
    <xdr:ext cx="469744" cy="25904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35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156291</xdr:rowOff>
    </xdr:from>
    <xdr:to>
      <xdr:col>116</xdr:col>
      <xdr:colOff>114300</xdr:colOff>
      <xdr:row>38</xdr:row>
      <xdr:rowOff>86441</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54295</xdr:rowOff>
    </xdr:from>
    <xdr:to>
      <xdr:col>111</xdr:col>
      <xdr:colOff>177800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0434300" y="6569395"/>
          <a:ext cx="8890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163926</xdr:rowOff>
    </xdr:from>
    <xdr:to>
      <xdr:col>112</xdr:col>
      <xdr:colOff>38100</xdr:colOff>
      <xdr:row>38</xdr:row>
      <xdr:rowOff>94076</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110603</xdr:rowOff>
    </xdr:from>
    <xdr:ext cx="469744"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428" y="6282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2215</xdr:rowOff>
    </xdr:from>
    <xdr:to>
      <xdr:col>107</xdr:col>
      <xdr:colOff>101600</xdr:colOff>
      <xdr:row>38</xdr:row>
      <xdr:rowOff>103815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120342</xdr:rowOff>
    </xdr:from>
    <xdr:ext cx="469744"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428" y="6292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99923</xdr:rowOff>
    </xdr:from>
    <xdr:to>
      <xdr:col>102</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615023"/>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31979</xdr:rowOff>
    </xdr:from>
    <xdr:to>
      <xdr:col>102</xdr:col>
      <xdr:colOff>165100</xdr:colOff>
      <xdr:row>38</xdr:row>
      <xdr:rowOff>133579</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150106</xdr:rowOff>
    </xdr:from>
    <xdr:ext cx="469744"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428" y="632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11862</xdr:rowOff>
    </xdr:from>
    <xdr:to>
      <xdr:col>98</xdr:col>
      <xdr:colOff>38100</xdr:colOff>
      <xdr:row>38</xdr:row>
      <xdr:rowOff>113462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2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129989</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428" y="63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7335</xdr:rowOff>
    </xdr:from>
    <xdr:to>
      <xdr:col>116</xdr:col>
      <xdr:colOff>114300</xdr:colOff>
      <xdr:row>38</xdr:row>
      <xdr:rowOff>108935</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52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134719</xdr:rowOff>
    </xdr:from>
    <xdr:ext cx="469744" cy="259045"/>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478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3495</xdr:rowOff>
    </xdr:from>
    <xdr:to>
      <xdr:col>112</xdr:col>
      <xdr:colOff>38100</xdr:colOff>
      <xdr:row>38</xdr:row>
      <xdr:rowOff>105095</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51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96222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61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49123</xdr:rowOff>
    </xdr:from>
    <xdr:to>
      <xdr:col>98</xdr:col>
      <xdr:colOff>38100</xdr:colOff>
      <xdr:row>38</xdr:row>
      <xdr:rowOff>150723</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141850</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126746</xdr:rowOff>
    </xdr:from>
    <xdr:to>
      <xdr:col>116</xdr:col>
      <xdr:colOff>62864</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7796"/>
          <a:ext cx="1269" cy="1632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73423</xdr:rowOff>
    </xdr:from>
    <xdr:ext cx="534377" cy="259045"/>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126746</xdr:rowOff>
    </xdr:from>
    <xdr:to>
      <xdr:col>116</xdr:col>
      <xdr:colOff>152400</xdr:colOff>
      <xdr:row>49</xdr:row>
      <xdr:rowOff>126746</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85293</xdr:rowOff>
    </xdr:from>
    <xdr:to>
      <xdr:col>116</xdr:col>
      <xdr:colOff>63500</xdr:colOff>
      <xdr:row>57</xdr:row>
      <xdr:rowOff>125375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21323300" y="9857943"/>
          <a:ext cx="838200" cy="4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101769</xdr:rowOff>
    </xdr:from>
    <xdr:ext cx="469744" cy="259045"/>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8744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123342</xdr:rowOff>
    </xdr:from>
    <xdr:to>
      <xdr:col>116</xdr:col>
      <xdr:colOff>114300</xdr:colOff>
      <xdr:row>58</xdr:row>
      <xdr:rowOff>53492</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85293</xdr:rowOff>
    </xdr:from>
    <xdr:to>
      <xdr:col>111</xdr:col>
      <xdr:colOff>177800</xdr:colOff>
      <xdr:row>57</xdr:row>
      <xdr:rowOff>87770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9857943"/>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96101</xdr:rowOff>
    </xdr:from>
    <xdr:to>
      <xdr:col>112</xdr:col>
      <xdr:colOff>38100</xdr:colOff>
      <xdr:row>58</xdr:row>
      <xdr:rowOff>26251</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17378</xdr:rowOff>
    </xdr:from>
    <xdr:ext cx="469744"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87770</xdr:rowOff>
    </xdr:from>
    <xdr:to>
      <xdr:col>107</xdr:col>
      <xdr:colOff>50800</xdr:colOff>
      <xdr:row>57</xdr:row>
      <xdr:rowOff>95352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9860420"/>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85814</xdr:rowOff>
    </xdr:from>
    <xdr:to>
      <xdr:col>107</xdr:col>
      <xdr:colOff>101600</xdr:colOff>
      <xdr:row>58</xdr:row>
      <xdr:rowOff>15964</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7091</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428" y="995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95352</xdr:rowOff>
    </xdr:from>
    <xdr:to>
      <xdr:col>102</xdr:col>
      <xdr:colOff>114300</xdr:colOff>
      <xdr:row>57</xdr:row>
      <xdr:rowOff>97524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986800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83367</xdr:rowOff>
    </xdr:from>
    <xdr:ext cx="469744"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12654</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428"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74575</xdr:rowOff>
    </xdr:from>
    <xdr:to>
      <xdr:col>116</xdr:col>
      <xdr:colOff>114300</xdr:colOff>
      <xdr:row>58</xdr:row>
      <xdr:rowOff>4725</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84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97452</xdr:rowOff>
    </xdr:from>
    <xdr:ext cx="469744" cy="25904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69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34493</xdr:rowOff>
    </xdr:from>
    <xdr:to>
      <xdr:col>112</xdr:col>
      <xdr:colOff>38100</xdr:colOff>
      <xdr:row>57</xdr:row>
      <xdr:rowOff>136093</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152620</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36970</xdr:rowOff>
    </xdr:from>
    <xdr:to>
      <xdr:col>107</xdr:col>
      <xdr:colOff>101600</xdr:colOff>
      <xdr:row>57</xdr:row>
      <xdr:rowOff>138570</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8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155097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58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44552</xdr:rowOff>
    </xdr:from>
    <xdr:to>
      <xdr:col>102</xdr:col>
      <xdr:colOff>165100</xdr:colOff>
      <xdr:row>57</xdr:row>
      <xdr:rowOff>146152</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162679</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9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46724</xdr:rowOff>
    </xdr:from>
    <xdr:to>
      <xdr:col>98</xdr:col>
      <xdr:colOff>38100</xdr:colOff>
      <xdr:row>57</xdr:row>
      <xdr:rowOff>148324</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8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164851</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59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82645</xdr:rowOff>
    </xdr:from>
    <xdr:to>
      <xdr:col>116</xdr:col>
      <xdr:colOff>62864</xdr:colOff>
      <xdr:row>79</xdr:row>
      <xdr:rowOff>18371</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95"/>
          <a:ext cx="1269" cy="130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22198</xdr:rowOff>
    </xdr:from>
    <xdr:ext cx="534377" cy="2590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18371</xdr:rowOff>
    </xdr:from>
    <xdr:to>
      <xdr:col>116</xdr:col>
      <xdr:colOff>152400</xdr:colOff>
      <xdr:row>79</xdr:row>
      <xdr:rowOff>18371</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29322</xdr:rowOff>
    </xdr:from>
    <xdr:ext cx="534377" cy="25904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82645</xdr:rowOff>
    </xdr:from>
    <xdr:to>
      <xdr:col>116</xdr:col>
      <xdr:colOff>152400</xdr:colOff>
      <xdr:row>71</xdr:row>
      <xdr:rowOff>82645</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26733</xdr:rowOff>
    </xdr:from>
    <xdr:to>
      <xdr:col>116</xdr:col>
      <xdr:colOff>63500</xdr:colOff>
      <xdr:row>77</xdr:row>
      <xdr:rowOff>44965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1323300" y="13228383"/>
          <a:ext cx="838200" cy="1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108252</xdr:rowOff>
    </xdr:from>
    <xdr:ext cx="534377" cy="25904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2967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85376</xdr:rowOff>
    </xdr:from>
    <xdr:to>
      <xdr:col>116</xdr:col>
      <xdr:colOff>114300</xdr:colOff>
      <xdr:row>77</xdr:row>
      <xdr:rowOff>15526</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44965</xdr:rowOff>
    </xdr:from>
    <xdr:to>
      <xdr:col>111</xdr:col>
      <xdr:colOff>177800</xdr:colOff>
      <xdr:row>77</xdr:row>
      <xdr:rowOff>57728</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3246615"/>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71317</xdr:rowOff>
    </xdr:from>
    <xdr:to>
      <xdr:col>112</xdr:col>
      <xdr:colOff>38100</xdr:colOff>
      <xdr:row>77</xdr:row>
      <xdr:rowOff>1467</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17994</xdr:rowOff>
    </xdr:from>
    <xdr:ext cx="534377"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6111" y="1287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57728</xdr:rowOff>
    </xdr:from>
    <xdr:to>
      <xdr:col>107</xdr:col>
      <xdr:colOff>50800</xdr:colOff>
      <xdr:row>77</xdr:row>
      <xdr:rowOff>101085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259378"/>
          <a:ext cx="889000" cy="4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94444</xdr:rowOff>
    </xdr:from>
    <xdr:to>
      <xdr:col>107</xdr:col>
      <xdr:colOff>101600</xdr:colOff>
      <xdr:row>77</xdr:row>
      <xdr:rowOff>24594</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41121</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7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117487</xdr:rowOff>
    </xdr:from>
    <xdr:to>
      <xdr:col>102</xdr:col>
      <xdr:colOff>114300</xdr:colOff>
      <xdr:row>77</xdr:row>
      <xdr:rowOff>101085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656300" y="13147687"/>
          <a:ext cx="889000" cy="15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21765</xdr:rowOff>
    </xdr:from>
    <xdr:ext cx="534377"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8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147383</xdr:rowOff>
    </xdr:from>
    <xdr:to>
      <xdr:col>116</xdr:col>
      <xdr:colOff>114300</xdr:colOff>
      <xdr:row>77</xdr:row>
      <xdr:rowOff>77533</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317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125810</xdr:rowOff>
    </xdr:from>
    <xdr:ext cx="534377" cy="259045"/>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315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165615</xdr:rowOff>
    </xdr:from>
    <xdr:to>
      <xdr:col>112</xdr:col>
      <xdr:colOff>38100</xdr:colOff>
      <xdr:row>77</xdr:row>
      <xdr:rowOff>95765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31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86892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328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6928</xdr:rowOff>
    </xdr:from>
    <xdr:to>
      <xdr:col>107</xdr:col>
      <xdr:colOff>101600</xdr:colOff>
      <xdr:row>77</xdr:row>
      <xdr:rowOff>108528</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2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99655</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30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50285</xdr:rowOff>
    </xdr:from>
    <xdr:to>
      <xdr:col>102</xdr:col>
      <xdr:colOff>165100</xdr:colOff>
      <xdr:row>77</xdr:row>
      <xdr:rowOff>151885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325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143012</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8111" y="1334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66687</xdr:rowOff>
    </xdr:from>
    <xdr:to>
      <xdr:col>98</xdr:col>
      <xdr:colOff>38100</xdr:colOff>
      <xdr:row>76</xdr:row>
      <xdr:rowOff>168287</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09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13364</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9111" y="1287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施設型給付費や介護給付事業及び訓練等給付事業における自立支援給付の増があったものの、臨時福祉給付金の大幅減、生活保護に係る扶助費の減により前年度より減少しているが、依然として類似団体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事業費については、平成２９年度現年災害復旧事業費は平成２８年度と比較して減少しているが、平成２８年度からの繰越した事業費の決算額が大きかったため、住民一人当たり１６，８９０円と、類似団体平均を１５，５８２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主に新庁舎建設に伴い前年度から４７．３％の大幅な増となり、一人当たり１２１，３０１円と、類似団体を６７，１９１円上回っている。また、普通建設事業のうち更新整備では新庁舎建設事業に加え、富高小学校改築事業などにの大型更新事業が含まれ、前年度から９６．９％の大幅なな増加となっている。今後、公共施設の老朽化に伴う長寿命化などによる影響が予想されるため、平成２８年１１月に策定した「公共施設等総合管理計画」に基づき、事業の取捨選択を徹底するなどして、事業費の減少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一般単独事業債の償還減や公共用地先行取得等事業債の償還最終年度に伴う減により、住民一人当たり６０，３０３円と減少しているが、類似団体平均を１９，５１６円上回っている。今後、新庁舎建設事業等の影響により増加が見込まれるため、引き続き、起債発行の抑制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宮崎県日向市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62,310
62,013
336.94
34,608,701
33,980,376
469,081
15,685,990
35,707,594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121031</xdr:rowOff>
    </xdr:from>
    <xdr:to>
      <xdr:col>24</xdr:col>
      <xdr:colOff>62865</xdr:colOff>
      <xdr:row>38</xdr:row>
      <xdr:rowOff>159512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5981"/>
          <a:ext cx="127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163339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159512</xdr:rowOff>
    </xdr:from>
    <xdr:to>
      <xdr:col>24</xdr:col>
      <xdr:colOff>152400</xdr:colOff>
      <xdr:row>38</xdr:row>
      <xdr:rowOff>159512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67708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121031</xdr:rowOff>
    </xdr:from>
    <xdr:to>
      <xdr:col>24</xdr:col>
      <xdr:colOff>152400</xdr:colOff>
      <xdr:row>31</xdr:row>
      <xdr:rowOff>121031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103505</xdr:rowOff>
    </xdr:from>
    <xdr:to>
      <xdr:col>24</xdr:col>
      <xdr:colOff>63500</xdr:colOff>
      <xdr:row>35</xdr:row>
      <xdr:rowOff>130175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0425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157624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7747</xdr:rowOff>
    </xdr:from>
    <xdr:to>
      <xdr:col>24</xdr:col>
      <xdr:colOff>114300</xdr:colOff>
      <xdr:row>36</xdr:row>
      <xdr:rowOff>109347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137795</xdr:rowOff>
    </xdr:from>
    <xdr:to>
      <xdr:col>19</xdr:col>
      <xdr:colOff>177800</xdr:colOff>
      <xdr:row>35</xdr:row>
      <xdr:rowOff>103505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67095"/>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128524</xdr:rowOff>
    </xdr:from>
    <xdr:to>
      <xdr:col>20</xdr:col>
      <xdr:colOff>38100</xdr:colOff>
      <xdr:row>36</xdr:row>
      <xdr:rowOff>58674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49801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137795</xdr:rowOff>
    </xdr:from>
    <xdr:to>
      <xdr:col>15</xdr:col>
      <xdr:colOff>50800</xdr:colOff>
      <xdr:row>35</xdr:row>
      <xdr:rowOff>69977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67095"/>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69977</xdr:rowOff>
    </xdr:from>
    <xdr:to>
      <xdr:col>10</xdr:col>
      <xdr:colOff>114300</xdr:colOff>
      <xdr:row>35</xdr:row>
      <xdr:rowOff>104267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707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79375</xdr:rowOff>
    </xdr:from>
    <xdr:to>
      <xdr:col>24</xdr:col>
      <xdr:colOff>114300</xdr:colOff>
      <xdr:row>36</xdr:row>
      <xdr:rowOff>9525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102252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93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52705</xdr:rowOff>
    </xdr:from>
    <xdr:to>
      <xdr:col>20</xdr:col>
      <xdr:colOff>38100</xdr:colOff>
      <xdr:row>35</xdr:row>
      <xdr:rowOff>154305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5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170832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828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86995</xdr:rowOff>
    </xdr:from>
    <xdr:to>
      <xdr:col>15</xdr:col>
      <xdr:colOff>101600</xdr:colOff>
      <xdr:row>35</xdr:row>
      <xdr:rowOff>17145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1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33672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91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19177</xdr:rowOff>
    </xdr:from>
    <xdr:to>
      <xdr:col>10</xdr:col>
      <xdr:colOff>165100</xdr:colOff>
      <xdr:row>35</xdr:row>
      <xdr:rowOff>120777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1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137304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95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3313</xdr:rowOff>
    </xdr:from>
    <xdr:to>
      <xdr:col>24</xdr:col>
      <xdr:colOff>62865</xdr:colOff>
      <xdr:row>58</xdr:row>
      <xdr:rowOff>15501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813"/>
          <a:ext cx="1270" cy="138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19328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15501</xdr:rowOff>
    </xdr:from>
    <xdr:to>
      <xdr:col>24</xdr:col>
      <xdr:colOff>152400</xdr:colOff>
      <xdr:row>58</xdr:row>
      <xdr:rowOff>15501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121440</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329,831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3313</xdr:rowOff>
    </xdr:from>
    <xdr:to>
      <xdr:col>24</xdr:col>
      <xdr:colOff>152400</xdr:colOff>
      <xdr:row>50</xdr:row>
      <xdr:rowOff>3313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519</xdr:rowOff>
    </xdr:from>
    <xdr:to>
      <xdr:col>24</xdr:col>
      <xdr:colOff>63500</xdr:colOff>
      <xdr:row>57</xdr:row>
      <xdr:rowOff>15822</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601719"/>
          <a:ext cx="838200" cy="1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161072</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762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11195</xdr:rowOff>
    </xdr:from>
    <xdr:to>
      <xdr:col>24</xdr:col>
      <xdr:colOff>114300</xdr:colOff>
      <xdr:row>57</xdr:row>
      <xdr:rowOff>112795</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15822</xdr:rowOff>
    </xdr:from>
    <xdr:to>
      <xdr:col>19</xdr:col>
      <xdr:colOff>177800</xdr:colOff>
      <xdr:row>57</xdr:row>
      <xdr:rowOff>68015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788472"/>
          <a:ext cx="889000" cy="5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156021</xdr:rowOff>
    </xdr:from>
    <xdr:to>
      <xdr:col>20</xdr:col>
      <xdr:colOff>38100</xdr:colOff>
      <xdr:row>57</xdr:row>
      <xdr:rowOff>86171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77298</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68015</xdr:rowOff>
    </xdr:from>
    <xdr:to>
      <xdr:col>15</xdr:col>
      <xdr:colOff>50800</xdr:colOff>
      <xdr:row>57</xdr:row>
      <xdr:rowOff>116191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0665"/>
          <a:ext cx="889000" cy="4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12525</xdr:rowOff>
    </xdr:from>
    <xdr:to>
      <xdr:col>15</xdr:col>
      <xdr:colOff>101600</xdr:colOff>
      <xdr:row>57</xdr:row>
      <xdr:rowOff>114125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130652</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89385</xdr:rowOff>
    </xdr:from>
    <xdr:to>
      <xdr:col>10</xdr:col>
      <xdr:colOff>114300</xdr:colOff>
      <xdr:row>57</xdr:row>
      <xdr:rowOff>116191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862035"/>
          <a:ext cx="889000" cy="2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158815</xdr:rowOff>
    </xdr:from>
    <xdr:to>
      <xdr:col>10</xdr:col>
      <xdr:colOff>165100</xdr:colOff>
      <xdr:row>57</xdr:row>
      <xdr:rowOff>88965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105492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3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140660</xdr:rowOff>
    </xdr:from>
    <xdr:to>
      <xdr:col>6</xdr:col>
      <xdr:colOff>38100</xdr:colOff>
      <xdr:row>57</xdr:row>
      <xdr:rowOff>70810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87337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51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121169</xdr:rowOff>
    </xdr:from>
    <xdr:to>
      <xdr:col>24</xdr:col>
      <xdr:colOff>114300</xdr:colOff>
      <xdr:row>56</xdr:row>
      <xdr:rowOff>51319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5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144046</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0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136472</xdr:rowOff>
    </xdr:from>
    <xdr:to>
      <xdr:col>20</xdr:col>
      <xdr:colOff>38100</xdr:colOff>
      <xdr:row>57</xdr:row>
      <xdr:rowOff>66622</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83149</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1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17215</xdr:rowOff>
    </xdr:from>
    <xdr:to>
      <xdr:col>15</xdr:col>
      <xdr:colOff>101600</xdr:colOff>
      <xdr:row>57</xdr:row>
      <xdr:rowOff>118815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109942</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8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65391</xdr:rowOff>
    </xdr:from>
    <xdr:to>
      <xdr:col>10</xdr:col>
      <xdr:colOff>165100</xdr:colOff>
      <xdr:row>57</xdr:row>
      <xdr:rowOff>166991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3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158118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3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38585</xdr:rowOff>
    </xdr:from>
    <xdr:to>
      <xdr:col>6</xdr:col>
      <xdr:colOff>38100</xdr:colOff>
      <xdr:row>57</xdr:row>
      <xdr:rowOff>140185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1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131312</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53549</xdr:rowOff>
    </xdr:from>
    <xdr:to>
      <xdr:col>24</xdr:col>
      <xdr:colOff>62865</xdr:colOff>
      <xdr:row>78</xdr:row>
      <xdr:rowOff>129029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499"/>
          <a:ext cx="1270" cy="1275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132856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129029</xdr:rowOff>
    </xdr:from>
    <xdr:to>
      <xdr:col>24</xdr:col>
      <xdr:colOff>152400</xdr:colOff>
      <xdr:row>78</xdr:row>
      <xdr:rowOff>129029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226</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381,343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53549</xdr:rowOff>
    </xdr:from>
    <xdr:to>
      <xdr:col>24</xdr:col>
      <xdr:colOff>152400</xdr:colOff>
      <xdr:row>71</xdr:row>
      <xdr:rowOff>53549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113630</xdr:rowOff>
    </xdr:from>
    <xdr:to>
      <xdr:col>24</xdr:col>
      <xdr:colOff>63500</xdr:colOff>
      <xdr:row>76</xdr:row>
      <xdr:rowOff>115711</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3797300" y="13143830"/>
          <a:ext cx="8382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49305</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2509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70878</xdr:rowOff>
    </xdr:from>
    <xdr:to>
      <xdr:col>24</xdr:col>
      <xdr:colOff>114300</xdr:colOff>
      <xdr:row>78</xdr:row>
      <xdr:rowOff>1028</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113630</xdr:rowOff>
    </xdr:from>
    <xdr:to>
      <xdr:col>19</xdr:col>
      <xdr:colOff>177800</xdr:colOff>
      <xdr:row>76</xdr:row>
      <xdr:rowOff>145827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143830"/>
          <a:ext cx="889000" cy="3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48484</xdr:rowOff>
    </xdr:from>
    <xdr:to>
      <xdr:col>20</xdr:col>
      <xdr:colOff>38100</xdr:colOff>
      <xdr:row>77</xdr:row>
      <xdr:rowOff>150084</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141211</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34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145827</xdr:rowOff>
    </xdr:from>
    <xdr:to>
      <xdr:col>15</xdr:col>
      <xdr:colOff>50800</xdr:colOff>
      <xdr:row>77</xdr:row>
      <xdr:rowOff>19951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76027"/>
          <a:ext cx="889000" cy="4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121261</xdr:rowOff>
    </xdr:from>
    <xdr:to>
      <xdr:col>15</xdr:col>
      <xdr:colOff>101600</xdr:colOff>
      <xdr:row>78</xdr:row>
      <xdr:rowOff>51411</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42538</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41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19951</xdr:rowOff>
    </xdr:from>
    <xdr:to>
      <xdr:col>10</xdr:col>
      <xdr:colOff>114300</xdr:colOff>
      <xdr:row>77</xdr:row>
      <xdr:rowOff>57610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21601"/>
          <a:ext cx="889000" cy="3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58167</xdr:rowOff>
    </xdr:from>
    <xdr:to>
      <xdr:col>10</xdr:col>
      <xdr:colOff>165100</xdr:colOff>
      <xdr:row>77</xdr:row>
      <xdr:rowOff>159767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5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150894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52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88328</xdr:rowOff>
    </xdr:from>
    <xdr:to>
      <xdr:col>6</xdr:col>
      <xdr:colOff>38100</xdr:colOff>
      <xdr:row>78</xdr:row>
      <xdr:rowOff>18478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9605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82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64911</xdr:rowOff>
    </xdr:from>
    <xdr:to>
      <xdr:col>24</xdr:col>
      <xdr:colOff>114300</xdr:colOff>
      <xdr:row>76</xdr:row>
      <xdr:rowOff>166511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0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87788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94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62830</xdr:rowOff>
    </xdr:from>
    <xdr:to>
      <xdr:col>20</xdr:col>
      <xdr:colOff>38100</xdr:colOff>
      <xdr:row>76</xdr:row>
      <xdr:rowOff>164430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9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9507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68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95027</xdr:rowOff>
    </xdr:from>
    <xdr:to>
      <xdr:col>15</xdr:col>
      <xdr:colOff>101600</xdr:colOff>
      <xdr:row>77</xdr:row>
      <xdr:rowOff>25177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2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41704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900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140601</xdr:rowOff>
    </xdr:from>
    <xdr:to>
      <xdr:col>10</xdr:col>
      <xdr:colOff>165100</xdr:colOff>
      <xdr:row>77</xdr:row>
      <xdr:rowOff>70751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7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87277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94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6810</xdr:rowOff>
    </xdr:from>
    <xdr:to>
      <xdr:col>6</xdr:col>
      <xdr:colOff>38100</xdr:colOff>
      <xdr:row>77</xdr:row>
      <xdr:rowOff>108410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0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124937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83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37196</xdr:rowOff>
    </xdr:from>
    <xdr:to>
      <xdr:col>24</xdr:col>
      <xdr:colOff>62865</xdr:colOff>
      <xdr:row>98</xdr:row>
      <xdr:rowOff>138351</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146"/>
          <a:ext cx="1270" cy="1301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142178</xdr:rowOff>
    </xdr:from>
    <xdr:ext cx="534377" cy="259045"/>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138351</xdr:rowOff>
    </xdr:from>
    <xdr:to>
      <xdr:col>24</xdr:col>
      <xdr:colOff>152400</xdr:colOff>
      <xdr:row>98</xdr:row>
      <xdr:rowOff>138351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155323</xdr:rowOff>
    </xdr:from>
    <xdr:ext cx="534377" cy="25904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37196</xdr:rowOff>
    </xdr:from>
    <xdr:to>
      <xdr:col>24</xdr:col>
      <xdr:colOff>152400</xdr:colOff>
      <xdr:row>91</xdr:row>
      <xdr:rowOff>37196</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89430</xdr:rowOff>
    </xdr:from>
    <xdr:to>
      <xdr:col>24</xdr:col>
      <xdr:colOff>63500</xdr:colOff>
      <xdr:row>97</xdr:row>
      <xdr:rowOff>94163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3797300" y="16720080"/>
          <a:ext cx="838200" cy="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97947</xdr:rowOff>
    </xdr:from>
    <xdr:ext cx="534377" cy="25904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385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75070</xdr:rowOff>
    </xdr:from>
    <xdr:to>
      <xdr:col>24</xdr:col>
      <xdr:colOff>114300</xdr:colOff>
      <xdr:row>97</xdr:row>
      <xdr:rowOff>5220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89430</xdr:rowOff>
    </xdr:from>
    <xdr:to>
      <xdr:col>19</xdr:col>
      <xdr:colOff>177800</xdr:colOff>
      <xdr:row>97</xdr:row>
      <xdr:rowOff>129916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720080"/>
          <a:ext cx="889000" cy="4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68120</xdr:rowOff>
    </xdr:from>
    <xdr:to>
      <xdr:col>20</xdr:col>
      <xdr:colOff>38100</xdr:colOff>
      <xdr:row>96</xdr:row>
      <xdr:rowOff>169720</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14797</xdr:rowOff>
    </xdr:from>
    <xdr:ext cx="534377"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30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129916</xdr:rowOff>
    </xdr:from>
    <xdr:to>
      <xdr:col>15</xdr:col>
      <xdr:colOff>50800</xdr:colOff>
      <xdr:row>97</xdr:row>
      <xdr:rowOff>144935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760566"/>
          <a:ext cx="8890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29327</xdr:rowOff>
    </xdr:from>
    <xdr:to>
      <xdr:col>15</xdr:col>
      <xdr:colOff>101600</xdr:colOff>
      <xdr:row>96</xdr:row>
      <xdr:rowOff>130927</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147454</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1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133003</xdr:rowOff>
    </xdr:from>
    <xdr:to>
      <xdr:col>10</xdr:col>
      <xdr:colOff>114300</xdr:colOff>
      <xdr:row>97</xdr:row>
      <xdr:rowOff>144935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1130300" y="16763653"/>
          <a:ext cx="889000" cy="1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48826</xdr:rowOff>
    </xdr:from>
    <xdr:to>
      <xdr:col>10</xdr:col>
      <xdr:colOff>165100</xdr:colOff>
      <xdr:row>96</xdr:row>
      <xdr:rowOff>150426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166953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2111" y="1628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26972</xdr:rowOff>
    </xdr:from>
    <xdr:to>
      <xdr:col>6</xdr:col>
      <xdr:colOff>38100</xdr:colOff>
      <xdr:row>96</xdr:row>
      <xdr:rowOff>128572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48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145099</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3111" y="1626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43363</xdr:rowOff>
    </xdr:from>
    <xdr:to>
      <xdr:col>24</xdr:col>
      <xdr:colOff>114300</xdr:colOff>
      <xdr:row>97</xdr:row>
      <xdr:rowOff>144963</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6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21790</xdr:rowOff>
    </xdr:from>
    <xdr:ext cx="534377" cy="259045"/>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65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38630</xdr:rowOff>
    </xdr:from>
    <xdr:to>
      <xdr:col>20</xdr:col>
      <xdr:colOff>38100</xdr:colOff>
      <xdr:row>97</xdr:row>
      <xdr:rowOff>140230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131357</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30111" y="1676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79116</xdr:rowOff>
    </xdr:from>
    <xdr:to>
      <xdr:col>15</xdr:col>
      <xdr:colOff>101600</xdr:colOff>
      <xdr:row>98</xdr:row>
      <xdr:rowOff>9266</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70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393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1111" y="16802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94135</xdr:rowOff>
    </xdr:from>
    <xdr:to>
      <xdr:col>10</xdr:col>
      <xdr:colOff>165100</xdr:colOff>
      <xdr:row>98</xdr:row>
      <xdr:rowOff>24285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72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15412</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8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82203</xdr:rowOff>
    </xdr:from>
    <xdr:to>
      <xdr:col>6</xdr:col>
      <xdr:colOff>38100</xdr:colOff>
      <xdr:row>98</xdr:row>
      <xdr:rowOff>12353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7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3480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80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88402</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352"/>
          <a:ext cx="1270" cy="125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35079</xdr:rowOff>
    </xdr:from>
    <xdr:ext cx="534377" cy="259045"/>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88402</xdr:rowOff>
    </xdr:from>
    <xdr:to>
      <xdr:col>55</xdr:col>
      <xdr:colOff>88900</xdr:colOff>
      <xdr:row>31</xdr:row>
      <xdr:rowOff>88402</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132888</xdr:rowOff>
    </xdr:from>
    <xdr:to>
      <xdr:col>55</xdr:col>
      <xdr:colOff>0</xdr:colOff>
      <xdr:row>38</xdr:row>
      <xdr:rowOff>133162</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647988"/>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45026</xdr:rowOff>
    </xdr:from>
    <xdr:ext cx="469744" cy="259045"/>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3886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22149</xdr:rowOff>
    </xdr:from>
    <xdr:to>
      <xdr:col>55</xdr:col>
      <xdr:colOff>50800</xdr:colOff>
      <xdr:row>38</xdr:row>
      <xdr:rowOff>123749</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130967</xdr:rowOff>
    </xdr:from>
    <xdr:to>
      <xdr:col>50</xdr:col>
      <xdr:colOff>114300</xdr:colOff>
      <xdr:row>38</xdr:row>
      <xdr:rowOff>132888</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646067"/>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16297</xdr:rowOff>
    </xdr:from>
    <xdr:to>
      <xdr:col>50</xdr:col>
      <xdr:colOff>165100</xdr:colOff>
      <xdr:row>38</xdr:row>
      <xdr:rowOff>117897</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134424</xdr:rowOff>
    </xdr:from>
    <xdr:ext cx="469744"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428" y="630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116749</xdr:rowOff>
    </xdr:from>
    <xdr:to>
      <xdr:col>45</xdr:col>
      <xdr:colOff>177800</xdr:colOff>
      <xdr:row>38</xdr:row>
      <xdr:rowOff>130967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7861300" y="663184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15473</xdr:rowOff>
    </xdr:from>
    <xdr:to>
      <xdr:col>46</xdr:col>
      <xdr:colOff>38100</xdr:colOff>
      <xdr:row>38</xdr:row>
      <xdr:rowOff>117073</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133601</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428"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90505</xdr:rowOff>
    </xdr:from>
    <xdr:to>
      <xdr:col>41</xdr:col>
      <xdr:colOff>50800</xdr:colOff>
      <xdr:row>38</xdr:row>
      <xdr:rowOff>116749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605605"/>
          <a:ext cx="889000" cy="2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32299</xdr:rowOff>
    </xdr:from>
    <xdr:to>
      <xdr:col>41</xdr:col>
      <xdr:colOff>101600</xdr:colOff>
      <xdr:row>38</xdr:row>
      <xdr:rowOff>133899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150426</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428"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17897</xdr:rowOff>
    </xdr:from>
    <xdr:to>
      <xdr:col>36</xdr:col>
      <xdr:colOff>165100</xdr:colOff>
      <xdr:row>38</xdr:row>
      <xdr:rowOff>119497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136024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428"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82362</xdr:rowOff>
    </xdr:from>
    <xdr:to>
      <xdr:col>55</xdr:col>
      <xdr:colOff>50800</xdr:colOff>
      <xdr:row>39</xdr:row>
      <xdr:rowOff>12512</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9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576</xdr:rowOff>
    </xdr:from>
    <xdr:ext cx="378565" cy="25904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515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82088</xdr:rowOff>
    </xdr:from>
    <xdr:to>
      <xdr:col>50</xdr:col>
      <xdr:colOff>165100</xdr:colOff>
      <xdr:row>39</xdr:row>
      <xdr:rowOff>12238</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3365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50017" y="6689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80167</xdr:rowOff>
    </xdr:from>
    <xdr:to>
      <xdr:col>46</xdr:col>
      <xdr:colOff>38100</xdr:colOff>
      <xdr:row>39</xdr:row>
      <xdr:rowOff>10317</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95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1444</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6879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65949</xdr:rowOff>
    </xdr:from>
    <xdr:to>
      <xdr:col>41</xdr:col>
      <xdr:colOff>101600</xdr:colOff>
      <xdr:row>38</xdr:row>
      <xdr:rowOff>167549</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158676</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673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39705</xdr:rowOff>
    </xdr:from>
    <xdr:to>
      <xdr:col>36</xdr:col>
      <xdr:colOff>165100</xdr:colOff>
      <xdr:row>38</xdr:row>
      <xdr:rowOff>141305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5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132432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64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22623</xdr:rowOff>
    </xdr:from>
    <xdr:to>
      <xdr:col>54</xdr:col>
      <xdr:colOff>189865</xdr:colOff>
      <xdr:row>58</xdr:row>
      <xdr:rowOff>21645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573"/>
          <a:ext cx="1270" cy="1199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25472</xdr:rowOff>
    </xdr:from>
    <xdr:ext cx="378565"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21645</xdr:rowOff>
    </xdr:from>
    <xdr:to>
      <xdr:col>55</xdr:col>
      <xdr:colOff>88900</xdr:colOff>
      <xdr:row>58</xdr:row>
      <xdr:rowOff>21645</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140750</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210,486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22623</xdr:rowOff>
    </xdr:from>
    <xdr:to>
      <xdr:col>55</xdr:col>
      <xdr:colOff>88900</xdr:colOff>
      <xdr:row>51</xdr:row>
      <xdr:rowOff>22623</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57564</xdr:rowOff>
    </xdr:from>
    <xdr:to>
      <xdr:col>55</xdr:col>
      <xdr:colOff>0</xdr:colOff>
      <xdr:row>57</xdr:row>
      <xdr:rowOff>104822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830214"/>
          <a:ext cx="838200" cy="4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52668</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825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74241</xdr:rowOff>
    </xdr:from>
    <xdr:to>
      <xdr:col>55</xdr:col>
      <xdr:colOff>50800</xdr:colOff>
      <xdr:row>58</xdr:row>
      <xdr:rowOff>4391</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31035</xdr:rowOff>
    </xdr:from>
    <xdr:to>
      <xdr:col>50</xdr:col>
      <xdr:colOff>114300</xdr:colOff>
      <xdr:row>57</xdr:row>
      <xdr:rowOff>104822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803685"/>
          <a:ext cx="889000" cy="7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72572</xdr:rowOff>
    </xdr:from>
    <xdr:to>
      <xdr:col>50</xdr:col>
      <xdr:colOff>165100</xdr:colOff>
      <xdr:row>58</xdr:row>
      <xdr:rowOff>2722</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165299</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937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115114</xdr:rowOff>
    </xdr:from>
    <xdr:to>
      <xdr:col>45</xdr:col>
      <xdr:colOff>177800</xdr:colOff>
      <xdr:row>57</xdr:row>
      <xdr:rowOff>31035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861300" y="9716314"/>
          <a:ext cx="889000" cy="8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78973</xdr:rowOff>
    </xdr:from>
    <xdr:to>
      <xdr:col>46</xdr:col>
      <xdr:colOff>38100</xdr:colOff>
      <xdr:row>58</xdr:row>
      <xdr:rowOff>9123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944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115114</xdr:rowOff>
    </xdr:from>
    <xdr:to>
      <xdr:col>41</xdr:col>
      <xdr:colOff>50800</xdr:colOff>
      <xdr:row>57</xdr:row>
      <xdr:rowOff>88705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6972300" y="9716314"/>
          <a:ext cx="889000" cy="14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64257</xdr:rowOff>
    </xdr:from>
    <xdr:to>
      <xdr:col>41</xdr:col>
      <xdr:colOff>101600</xdr:colOff>
      <xdr:row>57</xdr:row>
      <xdr:rowOff>165857</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3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156984</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92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66628</xdr:rowOff>
    </xdr:from>
    <xdr:to>
      <xdr:col>36</xdr:col>
      <xdr:colOff>165100</xdr:colOff>
      <xdr:row>57</xdr:row>
      <xdr:rowOff>168228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159355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932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6764</xdr:rowOff>
    </xdr:from>
    <xdr:to>
      <xdr:col>55</xdr:col>
      <xdr:colOff>50800</xdr:colOff>
      <xdr:row>57</xdr:row>
      <xdr:rowOff>108364</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7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29641</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6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54022</xdr:rowOff>
    </xdr:from>
    <xdr:to>
      <xdr:col>50</xdr:col>
      <xdr:colOff>165100</xdr:colOff>
      <xdr:row>57</xdr:row>
      <xdr:rowOff>155622</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699</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60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151685</xdr:rowOff>
    </xdr:from>
    <xdr:to>
      <xdr:col>46</xdr:col>
      <xdr:colOff>38100</xdr:colOff>
      <xdr:row>57</xdr:row>
      <xdr:rowOff>81835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75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98362</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952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64314</xdr:rowOff>
    </xdr:from>
    <xdr:to>
      <xdr:col>41</xdr:col>
      <xdr:colOff>101600</xdr:colOff>
      <xdr:row>56</xdr:row>
      <xdr:rowOff>165914</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6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10991</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4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37905</xdr:rowOff>
    </xdr:from>
    <xdr:to>
      <xdr:col>36</xdr:col>
      <xdr:colOff>165100</xdr:colOff>
      <xdr:row>57</xdr:row>
      <xdr:rowOff>139505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156032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8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31534</xdr:rowOff>
    </xdr:from>
    <xdr:to>
      <xdr:col>54</xdr:col>
      <xdr:colOff>189865</xdr:colOff>
      <xdr:row>79</xdr:row>
      <xdr:rowOff>24352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034"/>
          <a:ext cx="1270" cy="153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28179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24352</xdr:rowOff>
    </xdr:from>
    <xdr:to>
      <xdr:col>55</xdr:col>
      <xdr:colOff>88900</xdr:colOff>
      <xdr:row>79</xdr:row>
      <xdr:rowOff>24352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149661</xdr:rowOff>
    </xdr:from>
    <xdr:ext cx="534377"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81,678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31534</xdr:rowOff>
    </xdr:from>
    <xdr:to>
      <xdr:col>55</xdr:col>
      <xdr:colOff>88900</xdr:colOff>
      <xdr:row>70</xdr:row>
      <xdr:rowOff>31534</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62833</xdr:rowOff>
    </xdr:from>
    <xdr:to>
      <xdr:col>55</xdr:col>
      <xdr:colOff>0</xdr:colOff>
      <xdr:row>77</xdr:row>
      <xdr:rowOff>91884</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3264483"/>
          <a:ext cx="838200" cy="2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85196</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286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106769</xdr:rowOff>
    </xdr:from>
    <xdr:to>
      <xdr:col>55</xdr:col>
      <xdr:colOff>50800</xdr:colOff>
      <xdr:row>78</xdr:row>
      <xdr:rowOff>36919</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58852</xdr:rowOff>
    </xdr:from>
    <xdr:to>
      <xdr:col>50</xdr:col>
      <xdr:colOff>114300</xdr:colOff>
      <xdr:row>77</xdr:row>
      <xdr:rowOff>91884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260502"/>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90900</xdr:rowOff>
    </xdr:from>
    <xdr:to>
      <xdr:col>50</xdr:col>
      <xdr:colOff>165100</xdr:colOff>
      <xdr:row>78</xdr:row>
      <xdr:rowOff>21050</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12177</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33038</xdr:rowOff>
    </xdr:from>
    <xdr:to>
      <xdr:col>45</xdr:col>
      <xdr:colOff>177800</xdr:colOff>
      <xdr:row>77</xdr:row>
      <xdr:rowOff>58852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7861300" y="13234688"/>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84595</xdr:rowOff>
    </xdr:from>
    <xdr:to>
      <xdr:col>46</xdr:col>
      <xdr:colOff>38100</xdr:colOff>
      <xdr:row>78</xdr:row>
      <xdr:rowOff>14745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5872</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3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33038</xdr:rowOff>
    </xdr:from>
    <xdr:to>
      <xdr:col>41</xdr:col>
      <xdr:colOff>50800</xdr:colOff>
      <xdr:row>77</xdr:row>
      <xdr:rowOff>126155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6972300" y="13234688"/>
          <a:ext cx="889000" cy="9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164471</xdr:rowOff>
    </xdr:from>
    <xdr:to>
      <xdr:col>41</xdr:col>
      <xdr:colOff>101600</xdr:colOff>
      <xdr:row>78</xdr:row>
      <xdr:rowOff>94621</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85748</xdr:rowOff>
    </xdr:from>
    <xdr:ext cx="469744"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26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833</xdr:rowOff>
    </xdr:from>
    <xdr:to>
      <xdr:col>36</xdr:col>
      <xdr:colOff>165100</xdr:colOff>
      <xdr:row>78</xdr:row>
      <xdr:rowOff>102433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93560</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37428" y="1346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12033</xdr:rowOff>
    </xdr:from>
    <xdr:to>
      <xdr:col>55</xdr:col>
      <xdr:colOff>50800</xdr:colOff>
      <xdr:row>77</xdr:row>
      <xdr:rowOff>113633</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21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34910</xdr:rowOff>
    </xdr:from>
    <xdr:ext cx="534377"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0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41084</xdr:rowOff>
    </xdr:from>
    <xdr:to>
      <xdr:col>50</xdr:col>
      <xdr:colOff>165100</xdr:colOff>
      <xdr:row>77</xdr:row>
      <xdr:rowOff>142684</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24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159211</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01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8052</xdr:rowOff>
    </xdr:from>
    <xdr:to>
      <xdr:col>46</xdr:col>
      <xdr:colOff>38100</xdr:colOff>
      <xdr:row>77</xdr:row>
      <xdr:rowOff>109652</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2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126179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9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153688</xdr:rowOff>
    </xdr:from>
    <xdr:to>
      <xdr:col>41</xdr:col>
      <xdr:colOff>101600</xdr:colOff>
      <xdr:row>77</xdr:row>
      <xdr:rowOff>83838</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18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100366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295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75355</xdr:rowOff>
    </xdr:from>
    <xdr:to>
      <xdr:col>36</xdr:col>
      <xdr:colOff>165100</xdr:colOff>
      <xdr:row>78</xdr:row>
      <xdr:rowOff>5505</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2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22032</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05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137646</xdr:rowOff>
    </xdr:from>
    <xdr:to>
      <xdr:col>54</xdr:col>
      <xdr:colOff>189865</xdr:colOff>
      <xdr:row>99</xdr:row>
      <xdr:rowOff>32953</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696"/>
          <a:ext cx="1270" cy="1609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36780</xdr:rowOff>
    </xdr:from>
    <xdr:ext cx="534377" cy="259045"/>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32953</xdr:rowOff>
    </xdr:from>
    <xdr:to>
      <xdr:col>55</xdr:col>
      <xdr:colOff>88900</xdr:colOff>
      <xdr:row>99</xdr:row>
      <xdr:rowOff>32953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84323</xdr:rowOff>
    </xdr:from>
    <xdr:ext cx="599010" cy="259045"/>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1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513,129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137646</xdr:rowOff>
    </xdr:from>
    <xdr:to>
      <xdr:col>55</xdr:col>
      <xdr:colOff>88900</xdr:colOff>
      <xdr:row>89</xdr:row>
      <xdr:rowOff>137646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79310</xdr:rowOff>
    </xdr:from>
    <xdr:to>
      <xdr:col>55</xdr:col>
      <xdr:colOff>0</xdr:colOff>
      <xdr:row>98</xdr:row>
      <xdr:rowOff>106851</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9639300" y="16881410"/>
          <a:ext cx="8382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51773</xdr:rowOff>
    </xdr:from>
    <xdr:ext cx="534377" cy="259045"/>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8538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73346</xdr:rowOff>
    </xdr:from>
    <xdr:to>
      <xdr:col>55</xdr:col>
      <xdr:colOff>50800</xdr:colOff>
      <xdr:row>99</xdr:row>
      <xdr:rowOff>3496</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79310</xdr:rowOff>
    </xdr:from>
    <xdr:to>
      <xdr:col>50</xdr:col>
      <xdr:colOff>114300</xdr:colOff>
      <xdr:row>98</xdr:row>
      <xdr:rowOff>87015</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8750300" y="16881410"/>
          <a:ext cx="889000" cy="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73630</xdr:rowOff>
    </xdr:from>
    <xdr:to>
      <xdr:col>50</xdr:col>
      <xdr:colOff>165100</xdr:colOff>
      <xdr:row>99</xdr:row>
      <xdr:rowOff>3780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166357</xdr:rowOff>
    </xdr:from>
    <xdr:ext cx="534377"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2111" y="1696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79356</xdr:rowOff>
    </xdr:from>
    <xdr:to>
      <xdr:col>45</xdr:col>
      <xdr:colOff>177800</xdr:colOff>
      <xdr:row>98</xdr:row>
      <xdr:rowOff>87015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7861300" y="16881456"/>
          <a:ext cx="889000" cy="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79025</xdr:rowOff>
    </xdr:from>
    <xdr:to>
      <xdr:col>46</xdr:col>
      <xdr:colOff>38100</xdr:colOff>
      <xdr:row>99</xdr:row>
      <xdr:rowOff>9175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302</xdr:rowOff>
    </xdr:from>
    <xdr:ext cx="534377"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3111" y="1697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32941</xdr:rowOff>
    </xdr:from>
    <xdr:to>
      <xdr:col>41</xdr:col>
      <xdr:colOff>50800</xdr:colOff>
      <xdr:row>98</xdr:row>
      <xdr:rowOff>79356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835041"/>
          <a:ext cx="889000" cy="4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66092</xdr:rowOff>
    </xdr:from>
    <xdr:to>
      <xdr:col>41</xdr:col>
      <xdr:colOff>101600</xdr:colOff>
      <xdr:row>98</xdr:row>
      <xdr:rowOff>167692</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158819</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4111" y="169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61033</xdr:rowOff>
    </xdr:from>
    <xdr:to>
      <xdr:col>36</xdr:col>
      <xdr:colOff>165100</xdr:colOff>
      <xdr:row>98</xdr:row>
      <xdr:rowOff>162633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153760</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5111" y="1695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56051</xdr:rowOff>
    </xdr:from>
    <xdr:to>
      <xdr:col>55</xdr:col>
      <xdr:colOff>50800</xdr:colOff>
      <xdr:row>98</xdr:row>
      <xdr:rowOff>157651</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85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15428</xdr:rowOff>
    </xdr:from>
    <xdr:ext cx="534377" cy="25904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64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28510</xdr:rowOff>
    </xdr:from>
    <xdr:to>
      <xdr:col>50</xdr:col>
      <xdr:colOff>165100</xdr:colOff>
      <xdr:row>98</xdr:row>
      <xdr:rowOff>130110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83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146637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2111" y="1660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36215</xdr:rowOff>
    </xdr:from>
    <xdr:to>
      <xdr:col>46</xdr:col>
      <xdr:colOff>38100</xdr:colOff>
      <xdr:row>98</xdr:row>
      <xdr:rowOff>137815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83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154342</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61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28556</xdr:rowOff>
    </xdr:from>
    <xdr:to>
      <xdr:col>41</xdr:col>
      <xdr:colOff>101600</xdr:colOff>
      <xdr:row>98</xdr:row>
      <xdr:rowOff>130156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8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146683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4111" y="166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153591</xdr:rowOff>
    </xdr:from>
    <xdr:to>
      <xdr:col>36</xdr:col>
      <xdr:colOff>165100</xdr:colOff>
      <xdr:row>98</xdr:row>
      <xdr:rowOff>83741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7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100268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5111" y="1655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147107</xdr:rowOff>
    </xdr:from>
    <xdr:to>
      <xdr:col>85</xdr:col>
      <xdr:colOff>126364</xdr:colOff>
      <xdr:row>38</xdr:row>
      <xdr:rowOff>162011</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057"/>
          <a:ext cx="1269" cy="1215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165838</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162011</xdr:rowOff>
    </xdr:from>
    <xdr:to>
      <xdr:col>86</xdr:col>
      <xdr:colOff>25400</xdr:colOff>
      <xdr:row>38</xdr:row>
      <xdr:rowOff>162011</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93784</xdr:rowOff>
    </xdr:from>
    <xdr:ext cx="534377"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147107</xdr:rowOff>
    </xdr:from>
    <xdr:to>
      <xdr:col>86</xdr:col>
      <xdr:colOff>25400</xdr:colOff>
      <xdr:row>31</xdr:row>
      <xdr:rowOff>147107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88539</xdr:rowOff>
    </xdr:from>
    <xdr:to>
      <xdr:col>85</xdr:col>
      <xdr:colOff>127000</xdr:colOff>
      <xdr:row>36</xdr:row>
      <xdr:rowOff>46751</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089289"/>
          <a:ext cx="8382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137096</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309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158669</xdr:rowOff>
    </xdr:from>
    <xdr:to>
      <xdr:col>85</xdr:col>
      <xdr:colOff>177800</xdr:colOff>
      <xdr:row>37</xdr:row>
      <xdr:rowOff>88819</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43505</xdr:rowOff>
    </xdr:from>
    <xdr:to>
      <xdr:col>81</xdr:col>
      <xdr:colOff>50800</xdr:colOff>
      <xdr:row>36</xdr:row>
      <xdr:rowOff>46751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215705"/>
          <a:ext cx="88900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166898</xdr:rowOff>
    </xdr:from>
    <xdr:to>
      <xdr:col>81</xdr:col>
      <xdr:colOff>101600</xdr:colOff>
      <xdr:row>37</xdr:row>
      <xdr:rowOff>97048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88175</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43505</xdr:rowOff>
    </xdr:from>
    <xdr:to>
      <xdr:col>76</xdr:col>
      <xdr:colOff>114300</xdr:colOff>
      <xdr:row>37</xdr:row>
      <xdr:rowOff>93020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215705"/>
          <a:ext cx="889000" cy="22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149525</xdr:rowOff>
    </xdr:from>
    <xdr:to>
      <xdr:col>76</xdr:col>
      <xdr:colOff>165100</xdr:colOff>
      <xdr:row>37</xdr:row>
      <xdr:rowOff>79675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70802</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848</xdr:rowOff>
    </xdr:from>
    <xdr:to>
      <xdr:col>71</xdr:col>
      <xdr:colOff>177800</xdr:colOff>
      <xdr:row>37</xdr:row>
      <xdr:rowOff>93020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5830148"/>
          <a:ext cx="889000" cy="60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37739</xdr:rowOff>
    </xdr:from>
    <xdr:to>
      <xdr:col>85</xdr:col>
      <xdr:colOff>177800</xdr:colOff>
      <xdr:row>35</xdr:row>
      <xdr:rowOff>139339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03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60616</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588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167401</xdr:rowOff>
    </xdr:from>
    <xdr:to>
      <xdr:col>81</xdr:col>
      <xdr:colOff>101600</xdr:colOff>
      <xdr:row>36</xdr:row>
      <xdr:rowOff>97551</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16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114078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94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164155</xdr:rowOff>
    </xdr:from>
    <xdr:to>
      <xdr:col>76</xdr:col>
      <xdr:colOff>165100</xdr:colOff>
      <xdr:row>36</xdr:row>
      <xdr:rowOff>94305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1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110832</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594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42220</xdr:rowOff>
    </xdr:from>
    <xdr:to>
      <xdr:col>72</xdr:col>
      <xdr:colOff>38100</xdr:colOff>
      <xdr:row>37</xdr:row>
      <xdr:rowOff>143820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3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134947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47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121498</xdr:rowOff>
    </xdr:from>
    <xdr:to>
      <xdr:col>67</xdr:col>
      <xdr:colOff>101600</xdr:colOff>
      <xdr:row>34</xdr:row>
      <xdr:rowOff>51648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57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68175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555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86093</xdr:rowOff>
    </xdr:from>
    <xdr:to>
      <xdr:col>85</xdr:col>
      <xdr:colOff>126364</xdr:colOff>
      <xdr:row>59</xdr:row>
      <xdr:rowOff>131953</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043"/>
          <a:ext cx="1269" cy="141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135780</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131953</xdr:rowOff>
    </xdr:from>
    <xdr:to>
      <xdr:col>86</xdr:col>
      <xdr:colOff>25400</xdr:colOff>
      <xdr:row>59</xdr:row>
      <xdr:rowOff>131953</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32770</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134,721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86093</xdr:rowOff>
    </xdr:from>
    <xdr:to>
      <xdr:col>86</xdr:col>
      <xdr:colOff>25400</xdr:colOff>
      <xdr:row>51</xdr:row>
      <xdr:rowOff>86093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105740</xdr:rowOff>
    </xdr:from>
    <xdr:to>
      <xdr:col>85</xdr:col>
      <xdr:colOff>127000</xdr:colOff>
      <xdr:row>58</xdr:row>
      <xdr:rowOff>147091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10049840"/>
          <a:ext cx="838200" cy="4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151389</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752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1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11316</xdr:rowOff>
    </xdr:from>
    <xdr:to>
      <xdr:col>81</xdr:col>
      <xdr:colOff>50800</xdr:colOff>
      <xdr:row>58</xdr:row>
      <xdr:rowOff>105740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955416"/>
          <a:ext cx="889000" cy="9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140322</xdr:rowOff>
    </xdr:from>
    <xdr:to>
      <xdr:col>81</xdr:col>
      <xdr:colOff>101600</xdr:colOff>
      <xdr:row>58</xdr:row>
      <xdr:rowOff>70472</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86999</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68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129870</xdr:rowOff>
    </xdr:from>
    <xdr:to>
      <xdr:col>76</xdr:col>
      <xdr:colOff>114300</xdr:colOff>
      <xdr:row>58</xdr:row>
      <xdr:rowOff>11316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3703300" y="9902520"/>
          <a:ext cx="889000" cy="5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120028</xdr:rowOff>
    </xdr:from>
    <xdr:to>
      <xdr:col>76</xdr:col>
      <xdr:colOff>165100</xdr:colOff>
      <xdr:row>58</xdr:row>
      <xdr:rowOff>50178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66705</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6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129870</xdr:rowOff>
    </xdr:from>
    <xdr:to>
      <xdr:col>71</xdr:col>
      <xdr:colOff>177800</xdr:colOff>
      <xdr:row>58</xdr:row>
      <xdr:rowOff>167970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90252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127343</xdr:rowOff>
    </xdr:from>
    <xdr:to>
      <xdr:col>72</xdr:col>
      <xdr:colOff>38100</xdr:colOff>
      <xdr:row>58</xdr:row>
      <xdr:rowOff>57493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899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48620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99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132893</xdr:rowOff>
    </xdr:from>
    <xdr:to>
      <xdr:col>67</xdr:col>
      <xdr:colOff>101600</xdr:colOff>
      <xdr:row>58</xdr:row>
      <xdr:rowOff>63043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05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79570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68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96291</xdr:rowOff>
    </xdr:from>
    <xdr:to>
      <xdr:col>85</xdr:col>
      <xdr:colOff>177800</xdr:colOff>
      <xdr:row>59</xdr:row>
      <xdr:rowOff>26441</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1004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74718</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100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54940</xdr:rowOff>
    </xdr:from>
    <xdr:to>
      <xdr:col>81</xdr:col>
      <xdr:colOff>101600</xdr:colOff>
      <xdr:row>58</xdr:row>
      <xdr:rowOff>156540</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9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147667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1009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131966</xdr:rowOff>
    </xdr:from>
    <xdr:to>
      <xdr:col>76</xdr:col>
      <xdr:colOff>165100</xdr:colOff>
      <xdr:row>58</xdr:row>
      <xdr:rowOff>62116</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9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53243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99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79070</xdr:rowOff>
    </xdr:from>
    <xdr:to>
      <xdr:col>72</xdr:col>
      <xdr:colOff>38100</xdr:colOff>
      <xdr:row>58</xdr:row>
      <xdr:rowOff>9220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25747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62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117170</xdr:rowOff>
    </xdr:from>
    <xdr:to>
      <xdr:col>67</xdr:col>
      <xdr:colOff>101600</xdr:colOff>
      <xdr:row>59</xdr:row>
      <xdr:rowOff>47320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1006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38447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1015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163475</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525"/>
          <a:ext cx="1269" cy="1595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82465</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110152</xdr:rowOff>
    </xdr:from>
    <xdr:ext cx="599010"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163475</xdr:rowOff>
    </xdr:from>
    <xdr:to>
      <xdr:col>86</xdr:col>
      <xdr:colOff>25400</xdr:colOff>
      <xdr:row>69</xdr:row>
      <xdr:rowOff>163475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xdr:rowOff>
    </xdr:from>
    <xdr:to>
      <xdr:col>85</xdr:col>
      <xdr:colOff>127000</xdr:colOff>
      <xdr:row>78</xdr:row>
      <xdr:rowOff>72758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5481300" y="13374497"/>
          <a:ext cx="838200" cy="7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126916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5000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148489</xdr:rowOff>
    </xdr:from>
    <xdr:to>
      <xdr:col>85</xdr:col>
      <xdr:colOff>177800</xdr:colOff>
      <xdr:row>79</xdr:row>
      <xdr:rowOff>78639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72758</xdr:rowOff>
    </xdr:from>
    <xdr:to>
      <xdr:col>81</xdr:col>
      <xdr:colOff>50800</xdr:colOff>
      <xdr:row>79</xdr:row>
      <xdr:rowOff>24206</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445858"/>
          <a:ext cx="889000" cy="1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135725</xdr:rowOff>
    </xdr:from>
    <xdr:to>
      <xdr:col>81</xdr:col>
      <xdr:colOff>101600</xdr:colOff>
      <xdr:row>79</xdr:row>
      <xdr:rowOff>65875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57002</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16535</xdr:rowOff>
    </xdr:from>
    <xdr:to>
      <xdr:col>76</xdr:col>
      <xdr:colOff>114300</xdr:colOff>
      <xdr:row>79</xdr:row>
      <xdr:rowOff>24206</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3703300" y="13561085"/>
          <a:ext cx="889000" cy="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146774</xdr:rowOff>
    </xdr:from>
    <xdr:to>
      <xdr:col>76</xdr:col>
      <xdr:colOff>165100</xdr:colOff>
      <xdr:row>79</xdr:row>
      <xdr:rowOff>76924</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68051</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16535</xdr:rowOff>
    </xdr:from>
    <xdr:to>
      <xdr:col>71</xdr:col>
      <xdr:colOff>177800</xdr:colOff>
      <xdr:row>79</xdr:row>
      <xdr:rowOff>35446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561085"/>
          <a:ext cx="889000" cy="1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115633</xdr:rowOff>
    </xdr:from>
    <xdr:to>
      <xdr:col>72</xdr:col>
      <xdr:colOff>38100</xdr:colOff>
      <xdr:row>79</xdr:row>
      <xdr:rowOff>45783</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62310</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428"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111989</xdr:rowOff>
    </xdr:from>
    <xdr:to>
      <xdr:col>67</xdr:col>
      <xdr:colOff>101600</xdr:colOff>
      <xdr:row>79</xdr:row>
      <xdr:rowOff>42139</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58666</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122047</xdr:rowOff>
    </xdr:from>
    <xdr:to>
      <xdr:col>85</xdr:col>
      <xdr:colOff>177800</xdr:colOff>
      <xdr:row>78</xdr:row>
      <xdr:rowOff>52197</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32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144924</xdr:rowOff>
    </xdr:from>
    <xdr:ext cx="534377"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17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21958</xdr:rowOff>
    </xdr:from>
    <xdr:to>
      <xdr:col>81</xdr:col>
      <xdr:colOff>101600</xdr:colOff>
      <xdr:row>78</xdr:row>
      <xdr:rowOff>123558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39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140085</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14111" y="131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144856</xdr:rowOff>
    </xdr:from>
    <xdr:to>
      <xdr:col>76</xdr:col>
      <xdr:colOff>165100</xdr:colOff>
      <xdr:row>79</xdr:row>
      <xdr:rowOff>75006</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1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91533</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9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137185</xdr:rowOff>
    </xdr:from>
    <xdr:to>
      <xdr:col>72</xdr:col>
      <xdr:colOff>38100</xdr:colOff>
      <xdr:row>79</xdr:row>
      <xdr:rowOff>67335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1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58462</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60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156096</xdr:rowOff>
    </xdr:from>
    <xdr:to>
      <xdr:col>67</xdr:col>
      <xdr:colOff>101600</xdr:colOff>
      <xdr:row>79</xdr:row>
      <xdr:rowOff>86246</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77373</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21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115888</xdr:rowOff>
    </xdr:from>
    <xdr:to>
      <xdr:col>85</xdr:col>
      <xdr:colOff>126364</xdr:colOff>
      <xdr:row>98</xdr:row>
      <xdr:rowOff>75400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388"/>
          <a:ext cx="1269" cy="1331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79227</xdr:rowOff>
    </xdr:from>
    <xdr:ext cx="534377" cy="2590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75400</xdr:rowOff>
    </xdr:from>
    <xdr:to>
      <xdr:col>86</xdr:col>
      <xdr:colOff>25400</xdr:colOff>
      <xdr:row>98</xdr:row>
      <xdr:rowOff>75400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62565</xdr:rowOff>
    </xdr:from>
    <xdr:ext cx="599010" cy="25904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1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115888</xdr:rowOff>
    </xdr:from>
    <xdr:to>
      <xdr:col>86</xdr:col>
      <xdr:colOff>25400</xdr:colOff>
      <xdr:row>90</xdr:row>
      <xdr:rowOff>115888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109258</xdr:rowOff>
    </xdr:from>
    <xdr:to>
      <xdr:col>85</xdr:col>
      <xdr:colOff>127000</xdr:colOff>
      <xdr:row>94</xdr:row>
      <xdr:rowOff>135852</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5481300" y="16225558"/>
          <a:ext cx="8382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139870</xdr:rowOff>
    </xdr:from>
    <xdr:ext cx="534377" cy="259045"/>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427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161443</xdr:rowOff>
    </xdr:from>
    <xdr:to>
      <xdr:col>85</xdr:col>
      <xdr:colOff>177800</xdr:colOff>
      <xdr:row>96</xdr:row>
      <xdr:rowOff>91593</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109258</xdr:rowOff>
    </xdr:from>
    <xdr:to>
      <xdr:col>81</xdr:col>
      <xdr:colOff>50800</xdr:colOff>
      <xdr:row>94</xdr:row>
      <xdr:rowOff>115875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4592300" y="16225558"/>
          <a:ext cx="889000" cy="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161582</xdr:rowOff>
    </xdr:from>
    <xdr:to>
      <xdr:col>81</xdr:col>
      <xdr:colOff>101600</xdr:colOff>
      <xdr:row>96</xdr:row>
      <xdr:rowOff>91732</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82859</xdr:rowOff>
    </xdr:from>
    <xdr:ext cx="534377"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4111" y="1654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115875</xdr:rowOff>
    </xdr:from>
    <xdr:to>
      <xdr:col>76</xdr:col>
      <xdr:colOff>114300</xdr:colOff>
      <xdr:row>94</xdr:row>
      <xdr:rowOff>132614</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232175"/>
          <a:ext cx="889000" cy="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103036</xdr:rowOff>
    </xdr:from>
    <xdr:to>
      <xdr:col>71</xdr:col>
      <xdr:colOff>177800</xdr:colOff>
      <xdr:row>94</xdr:row>
      <xdr:rowOff>132614</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219336"/>
          <a:ext cx="889000" cy="2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85052</xdr:rowOff>
    </xdr:from>
    <xdr:to>
      <xdr:col>85</xdr:col>
      <xdr:colOff>177800</xdr:colOff>
      <xdr:row>95</xdr:row>
      <xdr:rowOff>15202</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20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107929</xdr:rowOff>
    </xdr:from>
    <xdr:ext cx="534377" cy="259045"/>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05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58458</xdr:rowOff>
    </xdr:from>
    <xdr:to>
      <xdr:col>81</xdr:col>
      <xdr:colOff>101600</xdr:colOff>
      <xdr:row>94</xdr:row>
      <xdr:rowOff>160058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17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5135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4111" y="1594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65075</xdr:rowOff>
    </xdr:from>
    <xdr:to>
      <xdr:col>76</xdr:col>
      <xdr:colOff>165100</xdr:colOff>
      <xdr:row>94</xdr:row>
      <xdr:rowOff>166675</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1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11752</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95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81814</xdr:rowOff>
    </xdr:from>
    <xdr:to>
      <xdr:col>72</xdr:col>
      <xdr:colOff>38100</xdr:colOff>
      <xdr:row>95</xdr:row>
      <xdr:rowOff>11964</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19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28491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597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52236</xdr:rowOff>
    </xdr:from>
    <xdr:to>
      <xdr:col>67</xdr:col>
      <xdr:colOff>101600</xdr:colOff>
      <xdr:row>94</xdr:row>
      <xdr:rowOff>153836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16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170363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59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56024</xdr:rowOff>
    </xdr:from>
    <xdr:ext cx="249299" cy="259045"/>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469744" cy="259045"/>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144924</xdr:rowOff>
    </xdr:from>
    <xdr:ext cx="378565" cy="25904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57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122047</xdr:rowOff>
    </xdr:from>
    <xdr:to>
      <xdr:col>116</xdr:col>
      <xdr:colOff>114300</xdr:colOff>
      <xdr:row>39</xdr:row>
      <xdr:rowOff>52197</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42545</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29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60342</xdr:rowOff>
    </xdr:from>
    <xdr:ext cx="378565"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125032</xdr:rowOff>
    </xdr:from>
    <xdr:to>
      <xdr:col>107</xdr:col>
      <xdr:colOff>50800</xdr:colOff>
      <xdr:row>39</xdr:row>
      <xdr:rowOff>42545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297232"/>
          <a:ext cx="889000" cy="43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121856</xdr:rowOff>
    </xdr:from>
    <xdr:to>
      <xdr:col>107</xdr:col>
      <xdr:colOff>101600</xdr:colOff>
      <xdr:row>39</xdr:row>
      <xdr:rowOff>52006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68534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125032</xdr:rowOff>
    </xdr:from>
    <xdr:to>
      <xdr:col>102</xdr:col>
      <xdr:colOff>114300</xdr:colOff>
      <xdr:row>37</xdr:row>
      <xdr:rowOff>149987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18656300" y="6297232"/>
          <a:ext cx="889000" cy="19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137668</xdr:rowOff>
    </xdr:from>
    <xdr:to>
      <xdr:col>102</xdr:col>
      <xdr:colOff>165100</xdr:colOff>
      <xdr:row>39</xdr:row>
      <xdr:rowOff>67818</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58945</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17" y="6745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140144</xdr:rowOff>
    </xdr:from>
    <xdr:to>
      <xdr:col>98</xdr:col>
      <xdr:colOff>38100</xdr:colOff>
      <xdr:row>39</xdr:row>
      <xdr:rowOff>70294</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61421</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17" y="6747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100474</xdr:rowOff>
    </xdr:from>
    <xdr:ext cx="249299" cy="25904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5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163195</xdr:rowOff>
    </xdr:from>
    <xdr:to>
      <xdr:col>107</xdr:col>
      <xdr:colOff>101600</xdr:colOff>
      <xdr:row>39</xdr:row>
      <xdr:rowOff>93345</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84472</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7710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74232</xdr:rowOff>
    </xdr:from>
    <xdr:to>
      <xdr:col>102</xdr:col>
      <xdr:colOff>165100</xdr:colOff>
      <xdr:row>37</xdr:row>
      <xdr:rowOff>4382</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24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20909</xdr:rowOff>
    </xdr:from>
    <xdr:ext cx="469744"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10428" y="6021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99187</xdr:rowOff>
    </xdr:from>
    <xdr:to>
      <xdr:col>98</xdr:col>
      <xdr:colOff>38100</xdr:colOff>
      <xdr:row>38</xdr:row>
      <xdr:rowOff>29337</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45864</xdr:rowOff>
    </xdr:from>
    <xdr:ext cx="469744"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21428" y="6218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総務費は、新庁舎建設事業に伴う工事費及び備品購入費や、新庁舎の情報ネットワーク構築費用により大幅増となり、一人当たり１０５，４４２円と、類似団体を５０，９４６円上回っている。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２４，３７２円と前年度から８，２６９円増加しており、類似団体平均を１１，８０７円上回っている。富島幹線用水路整備事業の第３期工事完了に伴う減少があったものの、合板・製材生産性強化対策事業補助金などの皆増などにより全体として大幅な増額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については、企業立地奨励金の増や観光拠点整備事業及び中小企業支援設備整備事業などの皆増により、住民一人当たり１７，０３５円と前年度から１，５２５円増加しており、類似団体平均を４，９７３円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消防費は、消防車両購入費用や地震・津波防災施設整備事業の増により、住民一人当たり２２，３６９円と前年度から２，８３６円増加しており、増加傾向にある。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教育費は、主に日向中学校増改築事業の終了に伴い、住民一人当たりコストは減少し３５，４１８円となっており、類似団体平均を１０，９６３円下回っている。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財政調整積立基金については、平成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年度決算剰余金や利子の積立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を行ったが普通交付税の減額等により取崩しを行ったため、前年度末より減額となった。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歳入歳出ともに新庁舎建設事業に伴う増や前年度からの繰越事業の増などにより前年度から増額となった。歳出の増額が歳入の増額を上回ったが、翌年度に繰越すべき財源が前年度と比較して減となったため、実質収支は前年度と比較して増となっ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実質単年度収支については、単年度収支が黒字となり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財政調整基金の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取崩し額も前年度と比較して減となったことから、赤字幅が圧縮された。</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宮崎県日向市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各会計ともに赤字は計上していない。一般会計や介護保険事業特別会計などで黒字額が増額したものの、医療費の減少に伴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国県交付金が減少したことによる国民健康保険事業会計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事業勘定</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の減などで、黒字額が減少したため連結決算黒字額の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標準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財政規模比は減となった。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引き続き各会計において、自主財源の確保や使用料などの見直しを検討していくとともに、経常経費の抑制などの取組を進め、今後予想される公共施設の更新・改修を見据えた財政運営に努める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80" zoomScaleNormal="80"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34608701</v>
      </c>
      <c r="BO4" s="410"/>
      <c r="BP4" s="410"/>
      <c r="BQ4" s="410"/>
      <c r="BR4" s="410"/>
      <c r="BS4" s="410"/>
      <c r="BT4" s="410"/>
      <c r="BU4" s="411"/>
      <c r="BV4" s="409">
        <v>32202834</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3</v>
      </c>
      <c r="CU4" s="416"/>
      <c r="CV4" s="416"/>
      <c r="CW4" s="416"/>
      <c r="CX4" s="416"/>
      <c r="CY4" s="416"/>
      <c r="CZ4" s="416"/>
      <c r="DA4" s="417"/>
      <c r="DB4" s="415">
        <v>2.6</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33980376</v>
      </c>
      <c r="BO5" s="447"/>
      <c r="BP5" s="447"/>
      <c r="BQ5" s="447"/>
      <c r="BR5" s="447"/>
      <c r="BS5" s="447"/>
      <c r="BT5" s="447"/>
      <c r="BU5" s="448"/>
      <c r="BV5" s="446">
        <v>31421454</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93.9</v>
      </c>
      <c r="CU5" s="444"/>
      <c r="CV5" s="444"/>
      <c r="CW5" s="444"/>
      <c r="CX5" s="444"/>
      <c r="CY5" s="444"/>
      <c r="CZ5" s="444"/>
      <c r="DA5" s="445"/>
      <c r="DB5" s="443">
        <v>94.5</v>
      </c>
      <c r="DC5" s="444"/>
      <c r="DD5" s="444"/>
      <c r="DE5" s="444"/>
      <c r="DF5" s="444"/>
      <c r="DG5" s="444"/>
      <c r="DH5" s="444"/>
      <c r="DI5" s="445"/>
      <c r="DJ5" s="165"/>
      <c r="DK5" s="165"/>
      <c r="DL5" s="165"/>
      <c r="DM5" s="165"/>
      <c r="DN5" s="165"/>
      <c r="DO5" s="165"/>
    </row>
    <row r="6" spans="1:119" ht="18.75" customHeight="1" x14ac:dyDescent="0.2">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628325</v>
      </c>
      <c r="BO6" s="447"/>
      <c r="BP6" s="447"/>
      <c r="BQ6" s="447"/>
      <c r="BR6" s="447"/>
      <c r="BS6" s="447"/>
      <c r="BT6" s="447"/>
      <c r="BU6" s="448"/>
      <c r="BV6" s="446">
        <v>781380</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99.1</v>
      </c>
      <c r="CU6" s="484"/>
      <c r="CV6" s="484"/>
      <c r="CW6" s="484"/>
      <c r="CX6" s="484"/>
      <c r="CY6" s="484"/>
      <c r="CZ6" s="484"/>
      <c r="DA6" s="485"/>
      <c r="DB6" s="483">
        <v>99.4</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88</v>
      </c>
      <c r="AV7" s="479"/>
      <c r="AW7" s="479"/>
      <c r="AX7" s="479"/>
      <c r="AY7" s="480" t="s">
        <v>99</v>
      </c>
      <c r="AZ7" s="481"/>
      <c r="BA7" s="481"/>
      <c r="BB7" s="481"/>
      <c r="BC7" s="481"/>
      <c r="BD7" s="481"/>
      <c r="BE7" s="481"/>
      <c r="BF7" s="481"/>
      <c r="BG7" s="481"/>
      <c r="BH7" s="481"/>
      <c r="BI7" s="481"/>
      <c r="BJ7" s="481"/>
      <c r="BK7" s="481"/>
      <c r="BL7" s="481"/>
      <c r="BM7" s="482"/>
      <c r="BN7" s="446">
        <v>159244</v>
      </c>
      <c r="BO7" s="447"/>
      <c r="BP7" s="447"/>
      <c r="BQ7" s="447"/>
      <c r="BR7" s="447"/>
      <c r="BS7" s="447"/>
      <c r="BT7" s="447"/>
      <c r="BU7" s="448"/>
      <c r="BV7" s="446">
        <v>366241</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15685990</v>
      </c>
      <c r="CU7" s="447"/>
      <c r="CV7" s="447"/>
      <c r="CW7" s="447"/>
      <c r="CX7" s="447"/>
      <c r="CY7" s="447"/>
      <c r="CZ7" s="447"/>
      <c r="DA7" s="448"/>
      <c r="DB7" s="446">
        <v>15676301</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88</v>
      </c>
      <c r="AV8" s="479"/>
      <c r="AW8" s="479"/>
      <c r="AX8" s="479"/>
      <c r="AY8" s="480" t="s">
        <v>102</v>
      </c>
      <c r="AZ8" s="481"/>
      <c r="BA8" s="481"/>
      <c r="BB8" s="481"/>
      <c r="BC8" s="481"/>
      <c r="BD8" s="481"/>
      <c r="BE8" s="481"/>
      <c r="BF8" s="481"/>
      <c r="BG8" s="481"/>
      <c r="BH8" s="481"/>
      <c r="BI8" s="481"/>
      <c r="BJ8" s="481"/>
      <c r="BK8" s="481"/>
      <c r="BL8" s="481"/>
      <c r="BM8" s="482"/>
      <c r="BN8" s="446">
        <v>469081</v>
      </c>
      <c r="BO8" s="447"/>
      <c r="BP8" s="447"/>
      <c r="BQ8" s="447"/>
      <c r="BR8" s="447"/>
      <c r="BS8" s="447"/>
      <c r="BT8" s="447"/>
      <c r="BU8" s="448"/>
      <c r="BV8" s="446">
        <v>415139</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0.52</v>
      </c>
      <c r="CU8" s="487"/>
      <c r="CV8" s="487"/>
      <c r="CW8" s="487"/>
      <c r="CX8" s="487"/>
      <c r="CY8" s="487"/>
      <c r="CZ8" s="487"/>
      <c r="DA8" s="488"/>
      <c r="DB8" s="486">
        <v>0.5</v>
      </c>
      <c r="DC8" s="487"/>
      <c r="DD8" s="487"/>
      <c r="DE8" s="487"/>
      <c r="DF8" s="487"/>
      <c r="DG8" s="487"/>
      <c r="DH8" s="487"/>
      <c r="DI8" s="488"/>
      <c r="DJ8" s="165"/>
      <c r="DK8" s="165"/>
      <c r="DL8" s="165"/>
      <c r="DM8" s="165"/>
      <c r="DN8" s="165"/>
      <c r="DO8" s="165"/>
    </row>
    <row r="9" spans="1:119" ht="18.75" customHeight="1" thickBot="1" x14ac:dyDescent="0.25">
      <c r="A9" s="166"/>
      <c r="B9" s="440" t="s">
        <v>104</v>
      </c>
      <c r="C9" s="441"/>
      <c r="D9" s="441"/>
      <c r="E9" s="441"/>
      <c r="F9" s="441"/>
      <c r="G9" s="441"/>
      <c r="H9" s="441"/>
      <c r="I9" s="441"/>
      <c r="J9" s="441"/>
      <c r="K9" s="489"/>
      <c r="L9" s="490" t="s">
        <v>105</v>
      </c>
      <c r="M9" s="491"/>
      <c r="N9" s="491"/>
      <c r="O9" s="491"/>
      <c r="P9" s="491"/>
      <c r="Q9" s="492"/>
      <c r="R9" s="493">
        <v>61761</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88</v>
      </c>
      <c r="AV9" s="479"/>
      <c r="AW9" s="479"/>
      <c r="AX9" s="479"/>
      <c r="AY9" s="480" t="s">
        <v>108</v>
      </c>
      <c r="AZ9" s="481"/>
      <c r="BA9" s="481"/>
      <c r="BB9" s="481"/>
      <c r="BC9" s="481"/>
      <c r="BD9" s="481"/>
      <c r="BE9" s="481"/>
      <c r="BF9" s="481"/>
      <c r="BG9" s="481"/>
      <c r="BH9" s="481"/>
      <c r="BI9" s="481"/>
      <c r="BJ9" s="481"/>
      <c r="BK9" s="481"/>
      <c r="BL9" s="481"/>
      <c r="BM9" s="482"/>
      <c r="BN9" s="446">
        <v>53942</v>
      </c>
      <c r="BO9" s="447"/>
      <c r="BP9" s="447"/>
      <c r="BQ9" s="447"/>
      <c r="BR9" s="447"/>
      <c r="BS9" s="447"/>
      <c r="BT9" s="447"/>
      <c r="BU9" s="448"/>
      <c r="BV9" s="446">
        <v>-162176</v>
      </c>
      <c r="BW9" s="447"/>
      <c r="BX9" s="447"/>
      <c r="BY9" s="447"/>
      <c r="BZ9" s="447"/>
      <c r="CA9" s="447"/>
      <c r="CB9" s="447"/>
      <c r="CC9" s="448"/>
      <c r="CD9" s="449" t="s">
        <v>109</v>
      </c>
      <c r="CE9" s="450"/>
      <c r="CF9" s="450"/>
      <c r="CG9" s="450"/>
      <c r="CH9" s="450"/>
      <c r="CI9" s="450"/>
      <c r="CJ9" s="450"/>
      <c r="CK9" s="450"/>
      <c r="CL9" s="450"/>
      <c r="CM9" s="450"/>
      <c r="CN9" s="450"/>
      <c r="CO9" s="450"/>
      <c r="CP9" s="450"/>
      <c r="CQ9" s="450"/>
      <c r="CR9" s="450"/>
      <c r="CS9" s="451"/>
      <c r="CT9" s="443">
        <v>18.3</v>
      </c>
      <c r="CU9" s="444"/>
      <c r="CV9" s="444"/>
      <c r="CW9" s="444"/>
      <c r="CX9" s="444"/>
      <c r="CY9" s="444"/>
      <c r="CZ9" s="444"/>
      <c r="DA9" s="445"/>
      <c r="DB9" s="443">
        <v>18.600000000000001</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110</v>
      </c>
      <c r="M10" s="476"/>
      <c r="N10" s="476"/>
      <c r="O10" s="476"/>
      <c r="P10" s="476"/>
      <c r="Q10" s="477"/>
      <c r="R10" s="497">
        <v>63223</v>
      </c>
      <c r="S10" s="498"/>
      <c r="T10" s="498"/>
      <c r="U10" s="498"/>
      <c r="V10" s="499"/>
      <c r="W10" s="434"/>
      <c r="X10" s="435"/>
      <c r="Y10" s="435"/>
      <c r="Z10" s="435"/>
      <c r="AA10" s="435"/>
      <c r="AB10" s="435"/>
      <c r="AC10" s="435"/>
      <c r="AD10" s="435"/>
      <c r="AE10" s="435"/>
      <c r="AF10" s="435"/>
      <c r="AG10" s="435"/>
      <c r="AH10" s="435"/>
      <c r="AI10" s="435"/>
      <c r="AJ10" s="435"/>
      <c r="AK10" s="435"/>
      <c r="AL10" s="438"/>
      <c r="AM10" s="475" t="s">
        <v>111</v>
      </c>
      <c r="AN10" s="476"/>
      <c r="AO10" s="476"/>
      <c r="AP10" s="476"/>
      <c r="AQ10" s="476"/>
      <c r="AR10" s="476"/>
      <c r="AS10" s="476"/>
      <c r="AT10" s="477"/>
      <c r="AU10" s="478" t="s">
        <v>112</v>
      </c>
      <c r="AV10" s="479"/>
      <c r="AW10" s="479"/>
      <c r="AX10" s="479"/>
      <c r="AY10" s="480" t="s">
        <v>113</v>
      </c>
      <c r="AZ10" s="481"/>
      <c r="BA10" s="481"/>
      <c r="BB10" s="481"/>
      <c r="BC10" s="481"/>
      <c r="BD10" s="481"/>
      <c r="BE10" s="481"/>
      <c r="BF10" s="481"/>
      <c r="BG10" s="481"/>
      <c r="BH10" s="481"/>
      <c r="BI10" s="481"/>
      <c r="BJ10" s="481"/>
      <c r="BK10" s="481"/>
      <c r="BL10" s="481"/>
      <c r="BM10" s="482"/>
      <c r="BN10" s="446">
        <v>1496</v>
      </c>
      <c r="BO10" s="447"/>
      <c r="BP10" s="447"/>
      <c r="BQ10" s="447"/>
      <c r="BR10" s="447"/>
      <c r="BS10" s="447"/>
      <c r="BT10" s="447"/>
      <c r="BU10" s="448"/>
      <c r="BV10" s="446">
        <v>2404</v>
      </c>
      <c r="BW10" s="447"/>
      <c r="BX10" s="447"/>
      <c r="BY10" s="447"/>
      <c r="BZ10" s="447"/>
      <c r="CA10" s="447"/>
      <c r="CB10" s="447"/>
      <c r="CC10" s="448"/>
      <c r="CD10" s="170" t="s">
        <v>114</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115</v>
      </c>
      <c r="M11" s="501"/>
      <c r="N11" s="501"/>
      <c r="O11" s="501"/>
      <c r="P11" s="501"/>
      <c r="Q11" s="502"/>
      <c r="R11" s="503" t="s">
        <v>116</v>
      </c>
      <c r="S11" s="504"/>
      <c r="T11" s="504"/>
      <c r="U11" s="504"/>
      <c r="V11" s="505"/>
      <c r="W11" s="434"/>
      <c r="X11" s="435"/>
      <c r="Y11" s="435"/>
      <c r="Z11" s="435"/>
      <c r="AA11" s="435"/>
      <c r="AB11" s="435"/>
      <c r="AC11" s="435"/>
      <c r="AD11" s="435"/>
      <c r="AE11" s="435"/>
      <c r="AF11" s="435"/>
      <c r="AG11" s="435"/>
      <c r="AH11" s="435"/>
      <c r="AI11" s="435"/>
      <c r="AJ11" s="435"/>
      <c r="AK11" s="435"/>
      <c r="AL11" s="438"/>
      <c r="AM11" s="475" t="s">
        <v>117</v>
      </c>
      <c r="AN11" s="476"/>
      <c r="AO11" s="476"/>
      <c r="AP11" s="476"/>
      <c r="AQ11" s="476"/>
      <c r="AR11" s="476"/>
      <c r="AS11" s="476"/>
      <c r="AT11" s="477"/>
      <c r="AU11" s="478" t="s">
        <v>118</v>
      </c>
      <c r="AV11" s="479"/>
      <c r="AW11" s="479"/>
      <c r="AX11" s="479"/>
      <c r="AY11" s="480" t="s">
        <v>119</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120</v>
      </c>
      <c r="CE11" s="450"/>
      <c r="CF11" s="450"/>
      <c r="CG11" s="450"/>
      <c r="CH11" s="450"/>
      <c r="CI11" s="450"/>
      <c r="CJ11" s="450"/>
      <c r="CK11" s="450"/>
      <c r="CL11" s="450"/>
      <c r="CM11" s="450"/>
      <c r="CN11" s="450"/>
      <c r="CO11" s="450"/>
      <c r="CP11" s="450"/>
      <c r="CQ11" s="450"/>
      <c r="CR11" s="450"/>
      <c r="CS11" s="451"/>
      <c r="CT11" s="486" t="s">
        <v>121</v>
      </c>
      <c r="CU11" s="487"/>
      <c r="CV11" s="487"/>
      <c r="CW11" s="487"/>
      <c r="CX11" s="487"/>
      <c r="CY11" s="487"/>
      <c r="CZ11" s="487"/>
      <c r="DA11" s="488"/>
      <c r="DB11" s="486" t="s">
        <v>121</v>
      </c>
      <c r="DC11" s="487"/>
      <c r="DD11" s="487"/>
      <c r="DE11" s="487"/>
      <c r="DF11" s="487"/>
      <c r="DG11" s="487"/>
      <c r="DH11" s="487"/>
      <c r="DI11" s="488"/>
      <c r="DJ11" s="165"/>
      <c r="DK11" s="165"/>
      <c r="DL11" s="165"/>
      <c r="DM11" s="165"/>
      <c r="DN11" s="165"/>
      <c r="DO11" s="165"/>
    </row>
    <row r="12" spans="1:119" ht="18.75" customHeight="1" x14ac:dyDescent="0.2">
      <c r="A12" s="166"/>
      <c r="B12" s="506" t="s">
        <v>122</v>
      </c>
      <c r="C12" s="507"/>
      <c r="D12" s="507"/>
      <c r="E12" s="507"/>
      <c r="F12" s="507"/>
      <c r="G12" s="507"/>
      <c r="H12" s="507"/>
      <c r="I12" s="507"/>
      <c r="J12" s="507"/>
      <c r="K12" s="508"/>
      <c r="L12" s="515" t="s">
        <v>123</v>
      </c>
      <c r="M12" s="516"/>
      <c r="N12" s="516"/>
      <c r="O12" s="516"/>
      <c r="P12" s="516"/>
      <c r="Q12" s="517"/>
      <c r="R12" s="518">
        <v>62310</v>
      </c>
      <c r="S12" s="519"/>
      <c r="T12" s="519"/>
      <c r="U12" s="519"/>
      <c r="V12" s="520"/>
      <c r="W12" s="521" t="s">
        <v>1</v>
      </c>
      <c r="X12" s="479"/>
      <c r="Y12" s="479"/>
      <c r="Z12" s="479"/>
      <c r="AA12" s="479"/>
      <c r="AB12" s="522"/>
      <c r="AC12" s="478" t="s">
        <v>124</v>
      </c>
      <c r="AD12" s="479"/>
      <c r="AE12" s="479"/>
      <c r="AF12" s="479"/>
      <c r="AG12" s="522"/>
      <c r="AH12" s="478" t="s">
        <v>125</v>
      </c>
      <c r="AI12" s="479"/>
      <c r="AJ12" s="479"/>
      <c r="AK12" s="479"/>
      <c r="AL12" s="523"/>
      <c r="AM12" s="475" t="s">
        <v>126</v>
      </c>
      <c r="AN12" s="476"/>
      <c r="AO12" s="476"/>
      <c r="AP12" s="476"/>
      <c r="AQ12" s="476"/>
      <c r="AR12" s="476"/>
      <c r="AS12" s="476"/>
      <c r="AT12" s="477"/>
      <c r="AU12" s="478" t="s">
        <v>127</v>
      </c>
      <c r="AV12" s="479"/>
      <c r="AW12" s="479"/>
      <c r="AX12" s="479"/>
      <c r="AY12" s="480" t="s">
        <v>128</v>
      </c>
      <c r="AZ12" s="481"/>
      <c r="BA12" s="481"/>
      <c r="BB12" s="481"/>
      <c r="BC12" s="481"/>
      <c r="BD12" s="481"/>
      <c r="BE12" s="481"/>
      <c r="BF12" s="481"/>
      <c r="BG12" s="481"/>
      <c r="BH12" s="481"/>
      <c r="BI12" s="481"/>
      <c r="BJ12" s="481"/>
      <c r="BK12" s="481"/>
      <c r="BL12" s="481"/>
      <c r="BM12" s="482"/>
      <c r="BN12" s="446">
        <v>400000</v>
      </c>
      <c r="BO12" s="447"/>
      <c r="BP12" s="447"/>
      <c r="BQ12" s="447"/>
      <c r="BR12" s="447"/>
      <c r="BS12" s="447"/>
      <c r="BT12" s="447"/>
      <c r="BU12" s="448"/>
      <c r="BV12" s="446">
        <v>450000</v>
      </c>
      <c r="BW12" s="447"/>
      <c r="BX12" s="447"/>
      <c r="BY12" s="447"/>
      <c r="BZ12" s="447"/>
      <c r="CA12" s="447"/>
      <c r="CB12" s="447"/>
      <c r="CC12" s="448"/>
      <c r="CD12" s="449" t="s">
        <v>129</v>
      </c>
      <c r="CE12" s="450"/>
      <c r="CF12" s="450"/>
      <c r="CG12" s="450"/>
      <c r="CH12" s="450"/>
      <c r="CI12" s="450"/>
      <c r="CJ12" s="450"/>
      <c r="CK12" s="450"/>
      <c r="CL12" s="450"/>
      <c r="CM12" s="450"/>
      <c r="CN12" s="450"/>
      <c r="CO12" s="450"/>
      <c r="CP12" s="450"/>
      <c r="CQ12" s="450"/>
      <c r="CR12" s="450"/>
      <c r="CS12" s="451"/>
      <c r="CT12" s="486" t="s">
        <v>121</v>
      </c>
      <c r="CU12" s="487"/>
      <c r="CV12" s="487"/>
      <c r="CW12" s="487"/>
      <c r="CX12" s="487"/>
      <c r="CY12" s="487"/>
      <c r="CZ12" s="487"/>
      <c r="DA12" s="488"/>
      <c r="DB12" s="486" t="s">
        <v>121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130</v>
      </c>
      <c r="N13" s="535"/>
      <c r="O13" s="535"/>
      <c r="P13" s="535"/>
      <c r="Q13" s="536"/>
      <c r="R13" s="527">
        <v>62013</v>
      </c>
      <c r="S13" s="528"/>
      <c r="T13" s="528"/>
      <c r="U13" s="528"/>
      <c r="V13" s="529"/>
      <c r="W13" s="462" t="s">
        <v>131</v>
      </c>
      <c r="X13" s="463"/>
      <c r="Y13" s="463"/>
      <c r="Z13" s="463"/>
      <c r="AA13" s="463"/>
      <c r="AB13" s="453"/>
      <c r="AC13" s="497">
        <v>2123</v>
      </c>
      <c r="AD13" s="498"/>
      <c r="AE13" s="498"/>
      <c r="AF13" s="498"/>
      <c r="AG13" s="537"/>
      <c r="AH13" s="497">
        <v>2120</v>
      </c>
      <c r="AI13" s="498"/>
      <c r="AJ13" s="498"/>
      <c r="AK13" s="498"/>
      <c r="AL13" s="499"/>
      <c r="AM13" s="475" t="s">
        <v>132</v>
      </c>
      <c r="AN13" s="476"/>
      <c r="AO13" s="476"/>
      <c r="AP13" s="476"/>
      <c r="AQ13" s="476"/>
      <c r="AR13" s="476"/>
      <c r="AS13" s="476"/>
      <c r="AT13" s="477"/>
      <c r="AU13" s="478" t="s">
        <v>118</v>
      </c>
      <c r="AV13" s="479"/>
      <c r="AW13" s="479"/>
      <c r="AX13" s="479"/>
      <c r="AY13" s="480" t="s">
        <v>133</v>
      </c>
      <c r="AZ13" s="481"/>
      <c r="BA13" s="481"/>
      <c r="BB13" s="481"/>
      <c r="BC13" s="481"/>
      <c r="BD13" s="481"/>
      <c r="BE13" s="481"/>
      <c r="BF13" s="481"/>
      <c r="BG13" s="481"/>
      <c r="BH13" s="481"/>
      <c r="BI13" s="481"/>
      <c r="BJ13" s="481"/>
      <c r="BK13" s="481"/>
      <c r="BL13" s="481"/>
      <c r="BM13" s="482"/>
      <c r="BN13" s="446">
        <v>-344562</v>
      </c>
      <c r="BO13" s="447"/>
      <c r="BP13" s="447"/>
      <c r="BQ13" s="447"/>
      <c r="BR13" s="447"/>
      <c r="BS13" s="447"/>
      <c r="BT13" s="447"/>
      <c r="BU13" s="448"/>
      <c r="BV13" s="446">
        <v>-609772</v>
      </c>
      <c r="BW13" s="447"/>
      <c r="BX13" s="447"/>
      <c r="BY13" s="447"/>
      <c r="BZ13" s="447"/>
      <c r="CA13" s="447"/>
      <c r="CB13" s="447"/>
      <c r="CC13" s="448"/>
      <c r="CD13" s="449" t="s">
        <v>134</v>
      </c>
      <c r="CE13" s="450"/>
      <c r="CF13" s="450"/>
      <c r="CG13" s="450"/>
      <c r="CH13" s="450"/>
      <c r="CI13" s="450"/>
      <c r="CJ13" s="450"/>
      <c r="CK13" s="450"/>
      <c r="CL13" s="450"/>
      <c r="CM13" s="450"/>
      <c r="CN13" s="450"/>
      <c r="CO13" s="450"/>
      <c r="CP13" s="450"/>
      <c r="CQ13" s="450"/>
      <c r="CR13" s="450"/>
      <c r="CS13" s="451"/>
      <c r="CT13" s="443">
        <v>11.4</v>
      </c>
      <c r="CU13" s="444"/>
      <c r="CV13" s="444"/>
      <c r="CW13" s="444"/>
      <c r="CX13" s="444"/>
      <c r="CY13" s="444"/>
      <c r="CZ13" s="444"/>
      <c r="DA13" s="445"/>
      <c r="DB13" s="443">
        <v>11.6</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135</v>
      </c>
      <c r="M14" s="525"/>
      <c r="N14" s="525"/>
      <c r="O14" s="525"/>
      <c r="P14" s="525"/>
      <c r="Q14" s="526"/>
      <c r="R14" s="527">
        <v>62746</v>
      </c>
      <c r="S14" s="528"/>
      <c r="T14" s="528"/>
      <c r="U14" s="528"/>
      <c r="V14" s="529"/>
      <c r="W14" s="436"/>
      <c r="X14" s="437"/>
      <c r="Y14" s="437"/>
      <c r="Z14" s="437"/>
      <c r="AA14" s="437"/>
      <c r="AB14" s="426"/>
      <c r="AC14" s="530">
        <v>7.3</v>
      </c>
      <c r="AD14" s="531"/>
      <c r="AE14" s="531"/>
      <c r="AF14" s="531"/>
      <c r="AG14" s="532"/>
      <c r="AH14" s="530">
        <v>7.4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136</v>
      </c>
      <c r="CE14" s="539"/>
      <c r="CF14" s="539"/>
      <c r="CG14" s="539"/>
      <c r="CH14" s="539"/>
      <c r="CI14" s="539"/>
      <c r="CJ14" s="539"/>
      <c r="CK14" s="539"/>
      <c r="CL14" s="539"/>
      <c r="CM14" s="539"/>
      <c r="CN14" s="539"/>
      <c r="CO14" s="539"/>
      <c r="CP14" s="539"/>
      <c r="CQ14" s="539"/>
      <c r="CR14" s="539"/>
      <c r="CS14" s="540"/>
      <c r="CT14" s="541">
        <v>82.2</v>
      </c>
      <c r="CU14" s="542"/>
      <c r="CV14" s="542"/>
      <c r="CW14" s="542"/>
      <c r="CX14" s="542"/>
      <c r="CY14" s="542"/>
      <c r="CZ14" s="542"/>
      <c r="DA14" s="543"/>
      <c r="DB14" s="541">
        <v>79.2</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137</v>
      </c>
      <c r="N15" s="535"/>
      <c r="O15" s="535"/>
      <c r="P15" s="535"/>
      <c r="Q15" s="536"/>
      <c r="R15" s="527">
        <v>62484</v>
      </c>
      <c r="S15" s="528"/>
      <c r="T15" s="528"/>
      <c r="U15" s="528"/>
      <c r="V15" s="529"/>
      <c r="W15" s="462" t="s">
        <v>138</v>
      </c>
      <c r="X15" s="463"/>
      <c r="Y15" s="463"/>
      <c r="Z15" s="463"/>
      <c r="AA15" s="463"/>
      <c r="AB15" s="453"/>
      <c r="AC15" s="497">
        <v>8642</v>
      </c>
      <c r="AD15" s="498"/>
      <c r="AE15" s="498"/>
      <c r="AF15" s="498"/>
      <c r="AG15" s="537"/>
      <c r="AH15" s="497">
        <v>8501</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6739365</v>
      </c>
      <c r="BO15" s="410"/>
      <c r="BP15" s="410"/>
      <c r="BQ15" s="410"/>
      <c r="BR15" s="410"/>
      <c r="BS15" s="410"/>
      <c r="BT15" s="410"/>
      <c r="BU15" s="411"/>
      <c r="BV15" s="409">
        <v>6593979</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29.7</v>
      </c>
      <c r="AD16" s="531"/>
      <c r="AE16" s="531"/>
      <c r="AF16" s="531"/>
      <c r="AG16" s="532"/>
      <c r="AH16" s="530">
        <v>29.6</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12754752</v>
      </c>
      <c r="BO16" s="447"/>
      <c r="BP16" s="447"/>
      <c r="BQ16" s="447"/>
      <c r="BR16" s="447"/>
      <c r="BS16" s="447"/>
      <c r="BT16" s="447"/>
      <c r="BU16" s="448"/>
      <c r="BV16" s="446">
        <v>12710859</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18299</v>
      </c>
      <c r="AD17" s="498"/>
      <c r="AE17" s="498"/>
      <c r="AF17" s="498"/>
      <c r="AG17" s="537"/>
      <c r="AH17" s="497">
        <v>18111</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8591110</v>
      </c>
      <c r="BO17" s="447"/>
      <c r="BP17" s="447"/>
      <c r="BQ17" s="447"/>
      <c r="BR17" s="447"/>
      <c r="BS17" s="447"/>
      <c r="BT17" s="447"/>
      <c r="BU17" s="448"/>
      <c r="BV17" s="446">
        <v>8397577</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148</v>
      </c>
      <c r="C18" s="489"/>
      <c r="D18" s="489"/>
      <c r="E18" s="558"/>
      <c r="F18" s="558"/>
      <c r="G18" s="558"/>
      <c r="H18" s="558"/>
      <c r="I18" s="558"/>
      <c r="J18" s="558"/>
      <c r="K18" s="558"/>
      <c r="L18" s="559">
        <v>336.94</v>
      </c>
      <c r="M18" s="559"/>
      <c r="N18" s="559"/>
      <c r="O18" s="559"/>
      <c r="P18" s="559"/>
      <c r="Q18" s="559"/>
      <c r="R18" s="560"/>
      <c r="S18" s="560"/>
      <c r="T18" s="560"/>
      <c r="U18" s="560"/>
      <c r="V18" s="561"/>
      <c r="W18" s="464"/>
      <c r="X18" s="465"/>
      <c r="Y18" s="465"/>
      <c r="Z18" s="465"/>
      <c r="AA18" s="465"/>
      <c r="AB18" s="456"/>
      <c r="AC18" s="562">
        <v>63</v>
      </c>
      <c r="AD18" s="563"/>
      <c r="AE18" s="563"/>
      <c r="AF18" s="563"/>
      <c r="AG18" s="564"/>
      <c r="AH18" s="562">
        <v>63</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15224917</v>
      </c>
      <c r="BO18" s="447"/>
      <c r="BP18" s="447"/>
      <c r="BQ18" s="447"/>
      <c r="BR18" s="447"/>
      <c r="BS18" s="447"/>
      <c r="BT18" s="447"/>
      <c r="BU18" s="448"/>
      <c r="BV18" s="446">
        <v>15175745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150</v>
      </c>
      <c r="C19" s="489"/>
      <c r="D19" s="489"/>
      <c r="E19" s="558"/>
      <c r="F19" s="558"/>
      <c r="G19" s="558"/>
      <c r="H19" s="558"/>
      <c r="I19" s="558"/>
      <c r="J19" s="558"/>
      <c r="K19" s="558"/>
      <c r="L19" s="566">
        <v>183</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18149012</v>
      </c>
      <c r="BO19" s="447"/>
      <c r="BP19" s="447"/>
      <c r="BQ19" s="447"/>
      <c r="BR19" s="447"/>
      <c r="BS19" s="447"/>
      <c r="BT19" s="447"/>
      <c r="BU19" s="448"/>
      <c r="BV19" s="446">
        <v>18172251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152</v>
      </c>
      <c r="C20" s="489"/>
      <c r="D20" s="489"/>
      <c r="E20" s="558"/>
      <c r="F20" s="558"/>
      <c r="G20" s="558"/>
      <c r="H20" s="558"/>
      <c r="I20" s="558"/>
      <c r="J20" s="558"/>
      <c r="K20" s="558"/>
      <c r="L20" s="566">
        <v>24815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35707594</v>
      </c>
      <c r="BO23" s="447"/>
      <c r="BP23" s="447"/>
      <c r="BQ23" s="447"/>
      <c r="BR23" s="447"/>
      <c r="BS23" s="447"/>
      <c r="BT23" s="447"/>
      <c r="BU23" s="448"/>
      <c r="BV23" s="446">
        <v>33936011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161</v>
      </c>
      <c r="F24" s="476"/>
      <c r="G24" s="476"/>
      <c r="H24" s="476"/>
      <c r="I24" s="476"/>
      <c r="J24" s="476"/>
      <c r="K24" s="477"/>
      <c r="L24" s="497">
        <v>1</v>
      </c>
      <c r="M24" s="498"/>
      <c r="N24" s="498"/>
      <c r="O24" s="498"/>
      <c r="P24" s="537"/>
      <c r="Q24" s="497">
        <v>8650</v>
      </c>
      <c r="R24" s="498"/>
      <c r="S24" s="498"/>
      <c r="T24" s="498"/>
      <c r="U24" s="498"/>
      <c r="V24" s="537"/>
      <c r="W24" s="596"/>
      <c r="X24" s="584"/>
      <c r="Y24" s="585"/>
      <c r="Z24" s="496" t="s">
        <v>162</v>
      </c>
      <c r="AA24" s="476"/>
      <c r="AB24" s="476"/>
      <c r="AC24" s="476"/>
      <c r="AD24" s="476"/>
      <c r="AE24" s="476"/>
      <c r="AF24" s="476"/>
      <c r="AG24" s="477"/>
      <c r="AH24" s="497">
        <v>508</v>
      </c>
      <c r="AI24" s="498"/>
      <c r="AJ24" s="498"/>
      <c r="AK24" s="498"/>
      <c r="AL24" s="537"/>
      <c r="AM24" s="497">
        <v>1677416</v>
      </c>
      <c r="AN24" s="498"/>
      <c r="AO24" s="498"/>
      <c r="AP24" s="498"/>
      <c r="AQ24" s="498"/>
      <c r="AR24" s="537"/>
      <c r="AS24" s="497">
        <v>3302</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24113637</v>
      </c>
      <c r="BO24" s="447"/>
      <c r="BP24" s="447"/>
      <c r="BQ24" s="447"/>
      <c r="BR24" s="447"/>
      <c r="BS24" s="447"/>
      <c r="BT24" s="447"/>
      <c r="BU24" s="448"/>
      <c r="BV24" s="446">
        <v>24480015</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164</v>
      </c>
      <c r="F25" s="476"/>
      <c r="G25" s="476"/>
      <c r="H25" s="476"/>
      <c r="I25" s="476"/>
      <c r="J25" s="476"/>
      <c r="K25" s="477"/>
      <c r="L25" s="497">
        <v>1</v>
      </c>
      <c r="M25" s="498"/>
      <c r="N25" s="498"/>
      <c r="O25" s="498"/>
      <c r="P25" s="537"/>
      <c r="Q25" s="497">
        <v>6920</v>
      </c>
      <c r="R25" s="498"/>
      <c r="S25" s="498"/>
      <c r="T25" s="498"/>
      <c r="U25" s="498"/>
      <c r="V25" s="537"/>
      <c r="W25" s="596"/>
      <c r="X25" s="584"/>
      <c r="Y25" s="585"/>
      <c r="Z25" s="496" t="s">
        <v>165</v>
      </c>
      <c r="AA25" s="476"/>
      <c r="AB25" s="476"/>
      <c r="AC25" s="476"/>
      <c r="AD25" s="476"/>
      <c r="AE25" s="476"/>
      <c r="AF25" s="476"/>
      <c r="AG25" s="477"/>
      <c r="AH25" s="497">
        <v>82</v>
      </c>
      <c r="AI25" s="498"/>
      <c r="AJ25" s="498"/>
      <c r="AK25" s="498"/>
      <c r="AL25" s="537"/>
      <c r="AM25" s="497">
        <v>266828</v>
      </c>
      <c r="AN25" s="498"/>
      <c r="AO25" s="498"/>
      <c r="AP25" s="498"/>
      <c r="AQ25" s="498"/>
      <c r="AR25" s="537"/>
      <c r="AS25" s="497">
        <v>3254</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1109097</v>
      </c>
      <c r="BO25" s="410"/>
      <c r="BP25" s="410"/>
      <c r="BQ25" s="410"/>
      <c r="BR25" s="410"/>
      <c r="BS25" s="410"/>
      <c r="BT25" s="410"/>
      <c r="BU25" s="411"/>
      <c r="BV25" s="409">
        <v>576226</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167</v>
      </c>
      <c r="F26" s="476"/>
      <c r="G26" s="476"/>
      <c r="H26" s="476"/>
      <c r="I26" s="476"/>
      <c r="J26" s="476"/>
      <c r="K26" s="477"/>
      <c r="L26" s="497">
        <v>1</v>
      </c>
      <c r="M26" s="498"/>
      <c r="N26" s="498"/>
      <c r="O26" s="498"/>
      <c r="P26" s="537"/>
      <c r="Q26" s="497">
        <v>6180</v>
      </c>
      <c r="R26" s="498"/>
      <c r="S26" s="498"/>
      <c r="T26" s="498"/>
      <c r="U26" s="498"/>
      <c r="V26" s="537"/>
      <c r="W26" s="596"/>
      <c r="X26" s="584"/>
      <c r="Y26" s="585"/>
      <c r="Z26" s="496" t="s">
        <v>168</v>
      </c>
      <c r="AA26" s="606"/>
      <c r="AB26" s="606"/>
      <c r="AC26" s="606"/>
      <c r="AD26" s="606"/>
      <c r="AE26" s="606"/>
      <c r="AF26" s="606"/>
      <c r="AG26" s="607"/>
      <c r="AH26" s="497">
        <v>74</v>
      </c>
      <c r="AI26" s="498"/>
      <c r="AJ26" s="498"/>
      <c r="AK26" s="498"/>
      <c r="AL26" s="537"/>
      <c r="AM26" s="497">
        <v>286528</v>
      </c>
      <c r="AN26" s="498"/>
      <c r="AO26" s="498"/>
      <c r="AP26" s="498"/>
      <c r="AQ26" s="498"/>
      <c r="AR26" s="537"/>
      <c r="AS26" s="497">
        <v>3872</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170</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171</v>
      </c>
      <c r="F27" s="476"/>
      <c r="G27" s="476"/>
      <c r="H27" s="476"/>
      <c r="I27" s="476"/>
      <c r="J27" s="476"/>
      <c r="K27" s="477"/>
      <c r="L27" s="497">
        <v>1</v>
      </c>
      <c r="M27" s="498"/>
      <c r="N27" s="498"/>
      <c r="O27" s="498"/>
      <c r="P27" s="537"/>
      <c r="Q27" s="497">
        <v>4330</v>
      </c>
      <c r="R27" s="498"/>
      <c r="S27" s="498"/>
      <c r="T27" s="498"/>
      <c r="U27" s="498"/>
      <c r="V27" s="537"/>
      <c r="W27" s="596"/>
      <c r="X27" s="584"/>
      <c r="Y27" s="585"/>
      <c r="Z27" s="496" t="s">
        <v>172</v>
      </c>
      <c r="AA27" s="476"/>
      <c r="AB27" s="476"/>
      <c r="AC27" s="476"/>
      <c r="AD27" s="476"/>
      <c r="AE27" s="476"/>
      <c r="AF27" s="476"/>
      <c r="AG27" s="477"/>
      <c r="AH27" s="497">
        <v>12</v>
      </c>
      <c r="AI27" s="498"/>
      <c r="AJ27" s="498"/>
      <c r="AK27" s="498"/>
      <c r="AL27" s="537"/>
      <c r="AM27" s="497">
        <v>38034</v>
      </c>
      <c r="AN27" s="498"/>
      <c r="AO27" s="498"/>
      <c r="AP27" s="498"/>
      <c r="AQ27" s="498"/>
      <c r="AR27" s="537"/>
      <c r="AS27" s="497">
        <v>3170</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v>925132</v>
      </c>
      <c r="BO27" s="620"/>
      <c r="BP27" s="620"/>
      <c r="BQ27" s="620"/>
      <c r="BR27" s="620"/>
      <c r="BS27" s="620"/>
      <c r="BT27" s="620"/>
      <c r="BU27" s="621"/>
      <c r="BV27" s="619">
        <v>925037</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174</v>
      </c>
      <c r="F28" s="476"/>
      <c r="G28" s="476"/>
      <c r="H28" s="476"/>
      <c r="I28" s="476"/>
      <c r="J28" s="476"/>
      <c r="K28" s="477"/>
      <c r="L28" s="497">
        <v>1</v>
      </c>
      <c r="M28" s="498"/>
      <c r="N28" s="498"/>
      <c r="O28" s="498"/>
      <c r="P28" s="537"/>
      <c r="Q28" s="497">
        <v>3790</v>
      </c>
      <c r="R28" s="498"/>
      <c r="S28" s="498"/>
      <c r="T28" s="498"/>
      <c r="U28" s="498"/>
      <c r="V28" s="537"/>
      <c r="W28" s="596"/>
      <c r="X28" s="584"/>
      <c r="Y28" s="585"/>
      <c r="Z28" s="496" t="s">
        <v>175</v>
      </c>
      <c r="AA28" s="476"/>
      <c r="AB28" s="476"/>
      <c r="AC28" s="476"/>
      <c r="AD28" s="476"/>
      <c r="AE28" s="476"/>
      <c r="AF28" s="476"/>
      <c r="AG28" s="477"/>
      <c r="AH28" s="497" t="s">
        <v>170</v>
      </c>
      <c r="AI28" s="498"/>
      <c r="AJ28" s="498"/>
      <c r="AK28" s="498"/>
      <c r="AL28" s="537"/>
      <c r="AM28" s="497" t="s">
        <v>170</v>
      </c>
      <c r="AN28" s="498"/>
      <c r="AO28" s="498"/>
      <c r="AP28" s="498"/>
      <c r="AQ28" s="498"/>
      <c r="AR28" s="537"/>
      <c r="AS28" s="497" t="s">
        <v>170</v>
      </c>
      <c r="AT28" s="498"/>
      <c r="AU28" s="498"/>
      <c r="AV28" s="498"/>
      <c r="AW28" s="498"/>
      <c r="AX28" s="499"/>
      <c r="AY28" s="622" t="s">
        <v>176</v>
      </c>
      <c r="AZ28" s="623"/>
      <c r="BA28" s="623"/>
      <c r="BB28" s="624"/>
      <c r="BC28" s="406" t="s">
        <v>42</v>
      </c>
      <c r="BD28" s="407"/>
      <c r="BE28" s="407"/>
      <c r="BF28" s="407"/>
      <c r="BG28" s="407"/>
      <c r="BH28" s="407"/>
      <c r="BI28" s="407"/>
      <c r="BJ28" s="407"/>
      <c r="BK28" s="407"/>
      <c r="BL28" s="407"/>
      <c r="BM28" s="408"/>
      <c r="BN28" s="409">
        <v>3014053</v>
      </c>
      <c r="BO28" s="410"/>
      <c r="BP28" s="410"/>
      <c r="BQ28" s="410"/>
      <c r="BR28" s="410"/>
      <c r="BS28" s="410"/>
      <c r="BT28" s="410"/>
      <c r="BU28" s="411"/>
      <c r="BV28" s="409">
        <v>3212557</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177</v>
      </c>
      <c r="F29" s="476"/>
      <c r="G29" s="476"/>
      <c r="H29" s="476"/>
      <c r="I29" s="476"/>
      <c r="J29" s="476"/>
      <c r="K29" s="477"/>
      <c r="L29" s="497">
        <v>20</v>
      </c>
      <c r="M29" s="498"/>
      <c r="N29" s="498"/>
      <c r="O29" s="498"/>
      <c r="P29" s="537"/>
      <c r="Q29" s="497">
        <v>3580</v>
      </c>
      <c r="R29" s="498"/>
      <c r="S29" s="498"/>
      <c r="T29" s="498"/>
      <c r="U29" s="498"/>
      <c r="V29" s="537"/>
      <c r="W29" s="597"/>
      <c r="X29" s="598"/>
      <c r="Y29" s="599"/>
      <c r="Z29" s="496" t="s">
        <v>178</v>
      </c>
      <c r="AA29" s="476"/>
      <c r="AB29" s="476"/>
      <c r="AC29" s="476"/>
      <c r="AD29" s="476"/>
      <c r="AE29" s="476"/>
      <c r="AF29" s="476"/>
      <c r="AG29" s="477"/>
      <c r="AH29" s="497">
        <v>520</v>
      </c>
      <c r="AI29" s="498"/>
      <c r="AJ29" s="498"/>
      <c r="AK29" s="498"/>
      <c r="AL29" s="537"/>
      <c r="AM29" s="497">
        <v>1715450</v>
      </c>
      <c r="AN29" s="498"/>
      <c r="AO29" s="498"/>
      <c r="AP29" s="498"/>
      <c r="AQ29" s="498"/>
      <c r="AR29" s="537"/>
      <c r="AS29" s="497">
        <v>3299</v>
      </c>
      <c r="AT29" s="498"/>
      <c r="AU29" s="498"/>
      <c r="AV29" s="498"/>
      <c r="AW29" s="498"/>
      <c r="AX29" s="499"/>
      <c r="AY29" s="625"/>
      <c r="AZ29" s="626"/>
      <c r="BA29" s="626"/>
      <c r="BB29" s="627"/>
      <c r="BC29" s="480" t="s">
        <v>179</v>
      </c>
      <c r="BD29" s="481"/>
      <c r="BE29" s="481"/>
      <c r="BF29" s="481"/>
      <c r="BG29" s="481"/>
      <c r="BH29" s="481"/>
      <c r="BI29" s="481"/>
      <c r="BJ29" s="481"/>
      <c r="BK29" s="481"/>
      <c r="BL29" s="481"/>
      <c r="BM29" s="482"/>
      <c r="BN29" s="446">
        <v>411558</v>
      </c>
      <c r="BO29" s="447"/>
      <c r="BP29" s="447"/>
      <c r="BQ29" s="447"/>
      <c r="BR29" s="447"/>
      <c r="BS29" s="447"/>
      <c r="BT29" s="447"/>
      <c r="BU29" s="448"/>
      <c r="BV29" s="446">
        <v>411425</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180</v>
      </c>
      <c r="X30" s="604"/>
      <c r="Y30" s="604"/>
      <c r="Z30" s="604"/>
      <c r="AA30" s="604"/>
      <c r="AB30" s="604"/>
      <c r="AC30" s="604"/>
      <c r="AD30" s="604"/>
      <c r="AE30" s="604"/>
      <c r="AF30" s="604"/>
      <c r="AG30" s="605"/>
      <c r="AH30" s="562">
        <v>100.8</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6026993</v>
      </c>
      <c r="BO30" s="620"/>
      <c r="BP30" s="620"/>
      <c r="BQ30" s="620"/>
      <c r="BR30" s="620"/>
      <c r="BS30" s="620"/>
      <c r="BT30" s="620"/>
      <c r="BU30" s="621"/>
      <c r="BV30" s="619">
        <v>6534412</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187</v>
      </c>
      <c r="D33" s="470"/>
      <c r="E33" s="435" t="s">
        <v>188</v>
      </c>
      <c r="F33" s="435"/>
      <c r="G33" s="435"/>
      <c r="H33" s="435"/>
      <c r="I33" s="435"/>
      <c r="J33" s="435"/>
      <c r="K33" s="435"/>
      <c r="L33" s="435"/>
      <c r="M33" s="435"/>
      <c r="N33" s="435"/>
      <c r="O33" s="435"/>
      <c r="P33" s="435"/>
      <c r="Q33" s="435"/>
      <c r="R33" s="435"/>
      <c r="S33" s="435"/>
      <c r="T33" s="195"/>
      <c r="U33" s="470" t="s">
        <v>187</v>
      </c>
      <c r="V33" s="470"/>
      <c r="W33" s="435" t="s">
        <v>188</v>
      </c>
      <c r="X33" s="435"/>
      <c r="Y33" s="435"/>
      <c r="Z33" s="435"/>
      <c r="AA33" s="435"/>
      <c r="AB33" s="435"/>
      <c r="AC33" s="435"/>
      <c r="AD33" s="435"/>
      <c r="AE33" s="435"/>
      <c r="AF33" s="435"/>
      <c r="AG33" s="435"/>
      <c r="AH33" s="435"/>
      <c r="AI33" s="435"/>
      <c r="AJ33" s="435"/>
      <c r="AK33" s="435"/>
      <c r="AL33" s="195"/>
      <c r="AM33" s="470" t="s">
        <v>187</v>
      </c>
      <c r="AN33" s="470"/>
      <c r="AO33" s="435" t="s">
        <v>188</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187</v>
      </c>
      <c r="CP33" s="470"/>
      <c r="CQ33" s="435" t="s">
        <v>192</v>
      </c>
      <c r="CR33" s="435"/>
      <c r="CS33" s="435"/>
      <c r="CT33" s="435"/>
      <c r="CU33" s="435"/>
      <c r="CV33" s="435"/>
      <c r="CW33" s="435"/>
      <c r="CX33" s="435"/>
      <c r="CY33" s="435"/>
      <c r="CZ33" s="435"/>
      <c r="DA33" s="435"/>
      <c r="DB33" s="435"/>
      <c r="DC33" s="435"/>
      <c r="DD33" s="435"/>
      <c r="DE33" s="435"/>
      <c r="DF33" s="195"/>
      <c r="DG33" s="631" t="s">
        <v>193</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7</v>
      </c>
      <c r="V34" s="632"/>
      <c r="W34" s="633" t="str">
        <f>IF('各会計、関係団体の財政状況及び健全化判断比率'!B28="","",'各会計、関係団体の財政状況及び健全化判断比率'!B28)</f>
        <v>日向市国民健康保険事業特別会計</v>
      </c>
      <c r="X34" s="633"/>
      <c r="Y34" s="633"/>
      <c r="Z34" s="633"/>
      <c r="AA34" s="633"/>
      <c r="AB34" s="633"/>
      <c r="AC34" s="633"/>
      <c r="AD34" s="633"/>
      <c r="AE34" s="633"/>
      <c r="AF34" s="633"/>
      <c r="AG34" s="633"/>
      <c r="AH34" s="633"/>
      <c r="AI34" s="633"/>
      <c r="AJ34" s="633"/>
      <c r="AK34" s="633"/>
      <c r="AL34" s="193"/>
      <c r="AM34" s="632">
        <f>IF(AO34="","",MAX(C34:D43,U34:V43)+1)</f>
        <v>11</v>
      </c>
      <c r="AN34" s="632"/>
      <c r="AO34" s="633" t="str">
        <f>IF('各会計、関係団体の財政状況及び健全化判断比率'!B32="","",'各会計、関係団体の財政状況及び健全化判断比率'!B32)</f>
        <v>日向市水道事業会計</v>
      </c>
      <c r="AP34" s="633"/>
      <c r="AQ34" s="633"/>
      <c r="AR34" s="633"/>
      <c r="AS34" s="633"/>
      <c r="AT34" s="633"/>
      <c r="AU34" s="633"/>
      <c r="AV34" s="633"/>
      <c r="AW34" s="633"/>
      <c r="AX34" s="633"/>
      <c r="AY34" s="633"/>
      <c r="AZ34" s="633"/>
      <c r="BA34" s="633"/>
      <c r="BB34" s="633"/>
      <c r="BC34" s="633"/>
      <c r="BD34" s="193"/>
      <c r="BE34" s="632">
        <f>IF(BG34="","",MAX(C34:D43,U34:V43,AM34:AN43)+1)</f>
        <v>14</v>
      </c>
      <c r="BF34" s="632"/>
      <c r="BG34" s="633" t="str">
        <f>IF('各会計、関係団体の財政状況及び健全化判断比率'!B35="","",'各会計、関係団体の財政状況及び健全化判断比率'!B35)</f>
        <v>日向市簡易水道事業特別会計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16</v>
      </c>
      <c r="BX34" s="632"/>
      <c r="BY34" s="633" t="str">
        <f>IF('各会計、関係団体の財政状況及び健全化判断比率'!B68="","",'各会計、関係団体の財政状況及び健全化判断比率'!B68)</f>
        <v>日向東臼杵広域連合</v>
      </c>
      <c r="BZ34" s="633"/>
      <c r="CA34" s="633"/>
      <c r="CB34" s="633"/>
      <c r="CC34" s="633"/>
      <c r="CD34" s="633"/>
      <c r="CE34" s="633"/>
      <c r="CF34" s="633"/>
      <c r="CG34" s="633"/>
      <c r="CH34" s="633"/>
      <c r="CI34" s="633"/>
      <c r="CJ34" s="633"/>
      <c r="CK34" s="633"/>
      <c r="CL34" s="633"/>
      <c r="CM34" s="633"/>
      <c r="CN34" s="193"/>
      <c r="CO34" s="632">
        <f>IF(CQ34="","",MAX(C34:D43,U34:V43,AM34:AN43,BE34:BF43,BW34:BX43)+1)</f>
        <v>22</v>
      </c>
      <c r="CP34" s="632"/>
      <c r="CQ34" s="633" t="str">
        <f>IF('各会計、関係団体の財政状況及び健全化判断比率'!BS7="","",'各会計、関係団体の財政状況及び健全化判断比率'!BS7)</f>
        <v>日向文化振興事業団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日向市公営住宅事業特別会計</v>
      </c>
      <c r="F35" s="633"/>
      <c r="G35" s="633"/>
      <c r="H35" s="633"/>
      <c r="I35" s="633"/>
      <c r="J35" s="633"/>
      <c r="K35" s="633"/>
      <c r="L35" s="633"/>
      <c r="M35" s="633"/>
      <c r="N35" s="633"/>
      <c r="O35" s="633"/>
      <c r="P35" s="633"/>
      <c r="Q35" s="633"/>
      <c r="R35" s="633"/>
      <c r="S35" s="633"/>
      <c r="T35" s="193"/>
      <c r="U35" s="632">
        <f>IF(W35="","",U34+1)</f>
        <v>8</v>
      </c>
      <c r="V35" s="632"/>
      <c r="W35" s="633" t="str">
        <f>IF('各会計、関係団体の財政状況及び健全化判断比率'!B29="","",'各会計、関係団体の財政状況及び健全化判断比率'!B29)</f>
        <v>日向市介護保険事業特別会計（保険事業勘定）</v>
      </c>
      <c r="X35" s="633"/>
      <c r="Y35" s="633"/>
      <c r="Z35" s="633"/>
      <c r="AA35" s="633"/>
      <c r="AB35" s="633"/>
      <c r="AC35" s="633"/>
      <c r="AD35" s="633"/>
      <c r="AE35" s="633"/>
      <c r="AF35" s="633"/>
      <c r="AG35" s="633"/>
      <c r="AH35" s="633"/>
      <c r="AI35" s="633"/>
      <c r="AJ35" s="633"/>
      <c r="AK35" s="633"/>
      <c r="AL35" s="193"/>
      <c r="AM35" s="632">
        <f t="shared" ref="AM35:AM43" si="0">IF(AO35="","",AM34+1)</f>
        <v>12</v>
      </c>
      <c r="AN35" s="632"/>
      <c r="AO35" s="633" t="str">
        <f>IF('各会計、関係団体の財政状況及び健全化判断比率'!B33="","",'各会計、関係団体の財政状況及び健全化判断比率'!B33)</f>
        <v>日向市下水道事業会計</v>
      </c>
      <c r="AP35" s="633"/>
      <c r="AQ35" s="633"/>
      <c r="AR35" s="633"/>
      <c r="AS35" s="633"/>
      <c r="AT35" s="633"/>
      <c r="AU35" s="633"/>
      <c r="AV35" s="633"/>
      <c r="AW35" s="633"/>
      <c r="AX35" s="633"/>
      <c r="AY35" s="633"/>
      <c r="AZ35" s="633"/>
      <c r="BA35" s="633"/>
      <c r="BB35" s="633"/>
      <c r="BC35" s="633"/>
      <c r="BD35" s="193"/>
      <c r="BE35" s="632">
        <f t="shared" ref="BE35:BE43" si="1">IF(BG35="","",BE34+1)</f>
        <v>15</v>
      </c>
      <c r="BF35" s="632"/>
      <c r="BG35" s="633" t="str">
        <f>IF('各会計、関係団体の財政状況及び健全化判断比率'!B36="","",'各会計、関係団体の財政状況及び健全化判断比率'!B36)</f>
        <v>日向市農業集落排水事業特別会計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17</v>
      </c>
      <c r="BX35" s="632"/>
      <c r="BY35" s="633" t="str">
        <f>IF('各会計、関係団体の財政状況及び健全化判断比率'!B69="","",'各会計、関係団体の財政状況及び健全化判断比率'!B69)</f>
        <v>宮崎県北部広域行政事務組合（一般会計）</v>
      </c>
      <c r="BZ35" s="633"/>
      <c r="CA35" s="633"/>
      <c r="CB35" s="633"/>
      <c r="CC35" s="633"/>
      <c r="CD35" s="633"/>
      <c r="CE35" s="633"/>
      <c r="CF35" s="633"/>
      <c r="CG35" s="633"/>
      <c r="CH35" s="633"/>
      <c r="CI35" s="633"/>
      <c r="CJ35" s="633"/>
      <c r="CK35" s="633"/>
      <c r="CL35" s="633"/>
      <c r="CM35" s="633"/>
      <c r="CN35" s="193"/>
      <c r="CO35" s="632">
        <f t="shared" ref="CO35:CO43" si="3">IF(CQ35="","",CO34+1)</f>
        <v>23</v>
      </c>
      <c r="CP35" s="632"/>
      <c r="CQ35" s="633" t="str">
        <f>IF('各会計、関係団体の財政状況及び健全化判断比率'!BS8="","",'各会計、関係団体の財政状況及び健全化判断比率'!BS8)</f>
        <v>日向サンパーク温泉</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f>IF(E36="","",C35+1)</f>
        <v>3</v>
      </c>
      <c r="D36" s="632"/>
      <c r="E36" s="633" t="str">
        <f>IF('各会計、関係団体の財政状況及び健全化判断比率'!B9="","",'各会計、関係団体の財政状況及び健全化判断比率'!B9)</f>
        <v>日向市財光寺南土地区画整理事業特別会計</v>
      </c>
      <c r="F36" s="633"/>
      <c r="G36" s="633"/>
      <c r="H36" s="633"/>
      <c r="I36" s="633"/>
      <c r="J36" s="633"/>
      <c r="K36" s="633"/>
      <c r="L36" s="633"/>
      <c r="M36" s="633"/>
      <c r="N36" s="633"/>
      <c r="O36" s="633"/>
      <c r="P36" s="633"/>
      <c r="Q36" s="633"/>
      <c r="R36" s="633"/>
      <c r="S36" s="633"/>
      <c r="T36" s="193"/>
      <c r="U36" s="632">
        <f t="shared" ref="U36:U43" si="4">IF(W36="","",U35+1)</f>
        <v>9</v>
      </c>
      <c r="V36" s="632"/>
      <c r="W36" s="633" t="str">
        <f>IF('各会計、関係団体の財政状況及び健全化判断比率'!B30="","",'各会計、関係団体の財政状況及び健全化判断比率'!B30)</f>
        <v>日向入郷地域介護認定審査事業特別会計</v>
      </c>
      <c r="X36" s="633"/>
      <c r="Y36" s="633"/>
      <c r="Z36" s="633"/>
      <c r="AA36" s="633"/>
      <c r="AB36" s="633"/>
      <c r="AC36" s="633"/>
      <c r="AD36" s="633"/>
      <c r="AE36" s="633"/>
      <c r="AF36" s="633"/>
      <c r="AG36" s="633"/>
      <c r="AH36" s="633"/>
      <c r="AI36" s="633"/>
      <c r="AJ36" s="633"/>
      <c r="AK36" s="633"/>
      <c r="AL36" s="193"/>
      <c r="AM36" s="632">
        <f t="shared" si="0"/>
        <v>13</v>
      </c>
      <c r="AN36" s="632"/>
      <c r="AO36" s="633" t="str">
        <f>IF('各会計、関係団体の財政状況及び健全化判断比率'!B34="","",'各会計、関係団体の財政状況及び健全化判断比率'!B34)</f>
        <v>日向市病院事業会計</v>
      </c>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f t="shared" si="2"/>
        <v>18</v>
      </c>
      <c r="BX36" s="632"/>
      <c r="BY36" s="633" t="str">
        <f>IF('各会計、関係団体の財政状況及び健全化判断比率'!B70="","",'各会計、関係団体の財政状況及び健全化判断比率'!B70)</f>
        <v>宮崎県北部広域行政事務組合（宮崎県北部ふるさと市町村圏事業特別会計）</v>
      </c>
      <c r="BZ36" s="633"/>
      <c r="CA36" s="633"/>
      <c r="CB36" s="633"/>
      <c r="CC36" s="633"/>
      <c r="CD36" s="633"/>
      <c r="CE36" s="633"/>
      <c r="CF36" s="633"/>
      <c r="CG36" s="633"/>
      <c r="CH36" s="633"/>
      <c r="CI36" s="633"/>
      <c r="CJ36" s="633"/>
      <c r="CK36" s="633"/>
      <c r="CL36" s="633"/>
      <c r="CM36" s="633"/>
      <c r="CN36" s="193"/>
      <c r="CO36" s="632">
        <f t="shared" si="3"/>
        <v>24</v>
      </c>
      <c r="CP36" s="632"/>
      <c r="CQ36" s="633" t="str">
        <f>IF('各会計、関係団体の財政状況及び健全化判断比率'!BS9="","",'各会計、関係団体の財政状況及び健全化判断比率'!BS9)</f>
        <v>日向青果地方卸売市場</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v>
      </c>
      <c r="DH36" s="634"/>
      <c r="DI36" s="197"/>
      <c r="DJ36" s="165"/>
      <c r="DK36" s="165"/>
      <c r="DL36" s="165"/>
      <c r="DM36" s="165"/>
      <c r="DN36" s="165"/>
      <c r="DO36" s="165"/>
    </row>
    <row r="37" spans="1:119" ht="32.25" customHeight="1" x14ac:dyDescent="0.2">
      <c r="A37" s="166"/>
      <c r="B37" s="192"/>
      <c r="C37" s="632">
        <f>IF(E37="","",C36+1)</f>
        <v>4</v>
      </c>
      <c r="D37" s="632"/>
      <c r="E37" s="633" t="str">
        <f>IF('各会計、関係団体の財政状況及び健全化判断比率'!B10="","",'各会計、関係団体の財政状況及び健全化判断比率'!B10)</f>
        <v>日向市用地取得特別会計</v>
      </c>
      <c r="F37" s="633"/>
      <c r="G37" s="633"/>
      <c r="H37" s="633"/>
      <c r="I37" s="633"/>
      <c r="J37" s="633"/>
      <c r="K37" s="633"/>
      <c r="L37" s="633"/>
      <c r="M37" s="633"/>
      <c r="N37" s="633"/>
      <c r="O37" s="633"/>
      <c r="P37" s="633"/>
      <c r="Q37" s="633"/>
      <c r="R37" s="633"/>
      <c r="S37" s="633"/>
      <c r="T37" s="193"/>
      <c r="U37" s="632">
        <f t="shared" si="4"/>
        <v>10</v>
      </c>
      <c r="V37" s="632"/>
      <c r="W37" s="633" t="str">
        <f>IF('各会計、関係団体の財政状況及び健全化判断比率'!B31="","",'各会計、関係団体の財政状況及び健全化判断比率'!B31)</f>
        <v>日向市後期高齢者医療事業特別会計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19</v>
      </c>
      <c r="BX37" s="632"/>
      <c r="BY37" s="633" t="str">
        <f>IF('各会計、関係団体の財政状況及び健全化判断比率'!B71="","",'各会計、関係団体の財政状況及び健全化判断比率'!B71)</f>
        <v>宮崎県後期高齢者医療広域連合（一般会計）</v>
      </c>
      <c r="BZ37" s="633"/>
      <c r="CA37" s="633"/>
      <c r="CB37" s="633"/>
      <c r="CC37" s="633"/>
      <c r="CD37" s="633"/>
      <c r="CE37" s="633"/>
      <c r="CF37" s="633"/>
      <c r="CG37" s="633"/>
      <c r="CH37" s="633"/>
      <c r="CI37" s="633"/>
      <c r="CJ37" s="633"/>
      <c r="CK37" s="633"/>
      <c r="CL37" s="633"/>
      <c r="CM37" s="633"/>
      <c r="CN37" s="193"/>
      <c r="CO37" s="632">
        <f t="shared" si="3"/>
        <v>25</v>
      </c>
      <c r="CP37" s="632"/>
      <c r="CQ37" s="633" t="str">
        <f>IF('各会計、関係団体の財政状況及び健全化判断比率'!BS10="","",'各会計、関係団体の財政状況及び健全化判断比率'!BS10)</f>
        <v>東郷町ふるさと公社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f t="shared" ref="C38:C43" si="5">IF(E38="","",C37+1)</f>
        <v>5</v>
      </c>
      <c r="D38" s="632"/>
      <c r="E38" s="633" t="str">
        <f>IF('各会計、関係団体の財政状況及び健全化判断比率'!B11="","",'各会計、関係団体の財政状況及び健全化判断比率'!B11)</f>
        <v>日向市城山墓園事業特別会計</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20</v>
      </c>
      <c r="BX38" s="632"/>
      <c r="BY38" s="633" t="str">
        <f>IF('各会計、関係団体の財政状況及び健全化判断比率'!B72="","",'各会計、関係団体の財政状況及び健全化判断比率'!B72)</f>
        <v>宮崎県後期高齢者医療広域連合（後期高齢者医療特別会計）</v>
      </c>
      <c r="BZ38" s="633"/>
      <c r="CA38" s="633"/>
      <c r="CB38" s="633"/>
      <c r="CC38" s="633"/>
      <c r="CD38" s="633"/>
      <c r="CE38" s="633"/>
      <c r="CF38" s="633"/>
      <c r="CG38" s="633"/>
      <c r="CH38" s="633"/>
      <c r="CI38" s="633"/>
      <c r="CJ38" s="633"/>
      <c r="CK38" s="633"/>
      <c r="CL38" s="633"/>
      <c r="CM38" s="633"/>
      <c r="CN38" s="193"/>
      <c r="CO38" s="632">
        <f t="shared" si="3"/>
        <v>26</v>
      </c>
      <c r="CP38" s="632"/>
      <c r="CQ38" s="633" t="str">
        <f>IF('各会計、関係団体の財政状況及び健全化判断比率'!BS11="","",'各会計、関係団体の財政状況及び健全化判断比率'!BS11)</f>
        <v>宮崎県林業公社</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f t="shared" si="5"/>
        <v>6</v>
      </c>
      <c r="D39" s="632"/>
      <c r="E39" s="633" t="str">
        <f>IF('各会計、関係団体の財政状況及び健全化判断比率'!B12="","",'各会計、関係団体の財政状況及び健全化判断比率'!B12)</f>
        <v>日向市簡易給水施設特別会計</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21</v>
      </c>
      <c r="BX39" s="632"/>
      <c r="BY39" s="633" t="str">
        <f>IF('各会計、関係団体の財政状況及び健全化判断比率'!B73="","",'各会計、関係団体の財政状況及び健全化判断比率'!B73)</f>
        <v>宮崎県自治会館管理組合</v>
      </c>
      <c r="BZ39" s="633"/>
      <c r="CA39" s="633"/>
      <c r="CB39" s="633"/>
      <c r="CC39" s="633"/>
      <c r="CD39" s="633"/>
      <c r="CE39" s="633"/>
      <c r="CF39" s="633"/>
      <c r="CG39" s="633"/>
      <c r="CH39" s="633"/>
      <c r="CI39" s="633"/>
      <c r="CJ39" s="633"/>
      <c r="CK39" s="633"/>
      <c r="CL39" s="633"/>
      <c r="CM39" s="633"/>
      <c r="CN39" s="193"/>
      <c r="CO39" s="632">
        <f t="shared" si="3"/>
        <v>27</v>
      </c>
      <c r="CP39" s="632"/>
      <c r="CQ39" s="633" t="str">
        <f>IF('各会計、関係団体の財政状況及び健全化判断比率'!BS12="","",'各会計、関係団体の財政状況及び健全化判断比率'!BS12)</f>
        <v>耳川広域森林組合</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194</v>
      </c>
      <c r="C46" s="165"/>
      <c r="D46" s="165"/>
      <c r="E46" s="165" t="s">
        <v>195</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196</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197</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198</v>
      </c>
    </row>
    <row r="50" spans="5:5" x14ac:dyDescent="0.2">
      <c r="E50" s="167" t="s">
        <v>199</v>
      </c>
    </row>
    <row r="51" spans="5:5" x14ac:dyDescent="0.2">
      <c r="E51" s="167" t="s">
        <v>200</v>
      </c>
    </row>
    <row r="52" spans="5:5" x14ac:dyDescent="0.2">
      <c r="E52" s="167" t="s">
        <v>201</v>
      </c>
    </row>
    <row r="53" spans="5:5" x14ac:dyDescent="0.2">
      <c r="E53" s="167" t="s">
        <v>202</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ZTG/+zStJ7qY5OkyiCaXFWujuE2i3CvHt60N5079BtJ0jYZtv/AVRj22v0Na52JqVNL4//YdogdGF6ODaP/Xsg==" saltValue="Q74eg/ReWPPOMWaSCbbs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25" t="s">
        <v>575</v>
      </c>
      <c r="D34" s="1225"/>
      <c r="E34" s="1226"/>
      <c r="F34" s="32">
        <v>7.72</v>
      </c>
      <c r="G34" s="33">
        <v>8.18</v>
      </c>
      <c r="H34" s="33">
        <v>8.3800000000000008</v>
      </c>
      <c r="I34" s="33">
        <v>8.82</v>
      </c>
      <c r="J34" s="34">
        <v>8.19</v>
      </c>
      <c r="K34" s="22"/>
      <c r="L34" s="22"/>
      <c r="M34" s="22"/>
      <c r="N34" s="22"/>
      <c r="O34" s="22"/>
      <c r="P34" s="22"/>
    </row>
    <row r="35" spans="1:16" ht="39" customHeight="1" x14ac:dyDescent="0.2">
      <c r="A35" s="22"/>
      <c r="B35" s="35"/>
      <c r="C35" s="1219" t="s">
        <v>576</v>
      </c>
      <c r="D35" s="1220"/>
      <c r="E35" s="1221"/>
      <c r="F35" s="36">
        <v>4.76</v>
      </c>
      <c r="G35" s="37">
        <v>2.92</v>
      </c>
      <c r="H35" s="37">
        <v>3.57</v>
      </c>
      <c r="I35" s="37">
        <v>2.54</v>
      </c>
      <c r="J35" s="38">
        <v>2.89</v>
      </c>
      <c r="K35" s="22"/>
      <c r="L35" s="22"/>
      <c r="M35" s="22"/>
      <c r="N35" s="22"/>
      <c r="O35" s="22"/>
      <c r="P35" s="22"/>
    </row>
    <row r="36" spans="1:16" ht="39" customHeight="1" x14ac:dyDescent="0.2">
      <c r="A36" s="22"/>
      <c r="B36" s="35"/>
      <c r="C36" s="1219" t="s">
        <v>577</v>
      </c>
      <c r="D36" s="1220"/>
      <c r="E36" s="1221"/>
      <c r="F36" s="36" t="s">
        <v>523</v>
      </c>
      <c r="G36" s="37">
        <v>0.81</v>
      </c>
      <c r="H36" s="37">
        <v>1.29</v>
      </c>
      <c r="I36" s="37">
        <v>1.64</v>
      </c>
      <c r="J36" s="38">
        <v>1.61</v>
      </c>
      <c r="K36" s="22"/>
      <c r="L36" s="22"/>
      <c r="M36" s="22"/>
      <c r="N36" s="22"/>
      <c r="O36" s="22"/>
      <c r="P36" s="22"/>
    </row>
    <row r="37" spans="1:16" ht="39" customHeight="1" x14ac:dyDescent="0.2">
      <c r="A37" s="22"/>
      <c r="B37" s="35"/>
      <c r="C37" s="1219" t="s">
        <v>578</v>
      </c>
      <c r="D37" s="1220"/>
      <c r="E37" s="1221"/>
      <c r="F37" s="36">
        <v>1.19</v>
      </c>
      <c r="G37" s="37">
        <v>1.87</v>
      </c>
      <c r="H37" s="37">
        <v>0.2</v>
      </c>
      <c r="I37" s="37">
        <v>1.25</v>
      </c>
      <c r="J37" s="38">
        <v>1.07</v>
      </c>
      <c r="K37" s="22"/>
      <c r="L37" s="22"/>
      <c r="M37" s="22"/>
      <c r="N37" s="22"/>
      <c r="O37" s="22"/>
      <c r="P37" s="22"/>
    </row>
    <row r="38" spans="1:16" ht="39" customHeight="1" x14ac:dyDescent="0.2">
      <c r="A38" s="22"/>
      <c r="B38" s="35"/>
      <c r="C38" s="1219" t="s">
        <v>579</v>
      </c>
      <c r="D38" s="1220"/>
      <c r="E38" s="1221"/>
      <c r="F38" s="36">
        <v>0.42</v>
      </c>
      <c r="G38" s="37">
        <v>0.34</v>
      </c>
      <c r="H38" s="37">
        <v>0.37</v>
      </c>
      <c r="I38" s="37">
        <v>0.52</v>
      </c>
      <c r="J38" s="38">
        <v>0.85</v>
      </c>
      <c r="K38" s="22"/>
      <c r="L38" s="22"/>
      <c r="M38" s="22"/>
      <c r="N38" s="22"/>
      <c r="O38" s="22"/>
      <c r="P38" s="22"/>
    </row>
    <row r="39" spans="1:16" ht="39" customHeight="1" x14ac:dyDescent="0.2">
      <c r="A39" s="22"/>
      <c r="B39" s="35"/>
      <c r="C39" s="1219" t="s">
        <v>580</v>
      </c>
      <c r="D39" s="1220"/>
      <c r="E39" s="1221"/>
      <c r="F39" s="36">
        <v>1.28</v>
      </c>
      <c r="G39" s="37">
        <v>1.1399999999999999</v>
      </c>
      <c r="H39" s="37">
        <v>0.52</v>
      </c>
      <c r="I39" s="37">
        <v>0.4</v>
      </c>
      <c r="J39" s="38">
        <v>0.09</v>
      </c>
      <c r="K39" s="22"/>
      <c r="L39" s="22"/>
      <c r="M39" s="22"/>
      <c r="N39" s="22"/>
      <c r="O39" s="22"/>
      <c r="P39" s="22"/>
    </row>
    <row r="40" spans="1:16" ht="39" customHeight="1" x14ac:dyDescent="0.2">
      <c r="A40" s="22"/>
      <c r="B40" s="35"/>
      <c r="C40" s="1219" t="s">
        <v>581</v>
      </c>
      <c r="D40" s="1220"/>
      <c r="E40" s="1221"/>
      <c r="F40" s="36">
        <v>0.03</v>
      </c>
      <c r="G40" s="37">
        <v>0.03</v>
      </c>
      <c r="H40" s="37">
        <v>0.04</v>
      </c>
      <c r="I40" s="37">
        <v>0.04</v>
      </c>
      <c r="J40" s="38">
        <v>0.04</v>
      </c>
      <c r="K40" s="22"/>
      <c r="L40" s="22"/>
      <c r="M40" s="22"/>
      <c r="N40" s="22"/>
      <c r="O40" s="22"/>
      <c r="P40" s="22"/>
    </row>
    <row r="41" spans="1:16" ht="39" customHeight="1" x14ac:dyDescent="0.2">
      <c r="A41" s="22"/>
      <c r="B41" s="35"/>
      <c r="C41" s="1219" t="s">
        <v>582</v>
      </c>
      <c r="D41" s="1220"/>
      <c r="E41" s="1221"/>
      <c r="F41" s="36">
        <v>0.02</v>
      </c>
      <c r="G41" s="37">
        <v>0.02</v>
      </c>
      <c r="H41" s="37">
        <v>0.01</v>
      </c>
      <c r="I41" s="37">
        <v>0.01</v>
      </c>
      <c r="J41" s="38">
        <v>0.03</v>
      </c>
      <c r="K41" s="22"/>
      <c r="L41" s="22"/>
      <c r="M41" s="22"/>
      <c r="N41" s="22"/>
      <c r="O41" s="22"/>
      <c r="P41" s="22"/>
    </row>
    <row r="42" spans="1:16" ht="39" customHeight="1" x14ac:dyDescent="0.2">
      <c r="A42" s="22"/>
      <c r="B42" s="39"/>
      <c r="C42" s="1219" t="s">
        <v>583</v>
      </c>
      <c r="D42" s="1220"/>
      <c r="E42" s="1221"/>
      <c r="F42" s="36" t="s">
        <v>523</v>
      </c>
      <c r="G42" s="37" t="s">
        <v>523</v>
      </c>
      <c r="H42" s="37" t="s">
        <v>523</v>
      </c>
      <c r="I42" s="37" t="s">
        <v>523</v>
      </c>
      <c r="J42" s="38" t="s">
        <v>523</v>
      </c>
      <c r="K42" s="22"/>
      <c r="L42" s="22"/>
      <c r="M42" s="22"/>
      <c r="N42" s="22"/>
      <c r="O42" s="22"/>
      <c r="P42" s="22"/>
    </row>
    <row r="43" spans="1:16" ht="39" customHeight="1" thickBot="1" x14ac:dyDescent="0.25">
      <c r="A43" s="22"/>
      <c r="B43" s="40"/>
      <c r="C43" s="1222" t="s">
        <v>584</v>
      </c>
      <c r="D43" s="1223"/>
      <c r="E43" s="1224"/>
      <c r="F43" s="41">
        <v>0.69</v>
      </c>
      <c r="G43" s="42">
        <v>0.49</v>
      </c>
      <c r="H43" s="42">
        <v>0.47</v>
      </c>
      <c r="I43" s="42">
        <v>0.1</v>
      </c>
      <c r="J43" s="43">
        <v>7.0000000000000007E-2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Ykp/f6TISA0+bHt0N1CtrGM8Z54xol997KZG13iBLCoi9GbdlzKlpY1e21t1r6EGWbFhyg6wL7y/1GIipheLAA==" saltValue="wDwZbVMhC6VmnhYuw8Qt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80" zoomScaleNormal="8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35" t="s">
        <v>11</v>
      </c>
      <c r="C45" s="1236"/>
      <c r="D45" s="58"/>
      <c r="E45" s="1241" t="s">
        <v>12</v>
      </c>
      <c r="F45" s="1241"/>
      <c r="G45" s="1241"/>
      <c r="H45" s="1241"/>
      <c r="I45" s="1241"/>
      <c r="J45" s="1242"/>
      <c r="K45" s="59">
        <v>4005</v>
      </c>
      <c r="L45" s="60">
        <v>3836</v>
      </c>
      <c r="M45" s="60">
        <v>3899</v>
      </c>
      <c r="N45" s="60">
        <v>3915</v>
      </c>
      <c r="O45" s="61">
        <v>3757</v>
      </c>
      <c r="P45" s="48"/>
      <c r="Q45" s="48"/>
      <c r="R45" s="48"/>
      <c r="S45" s="48"/>
      <c r="T45" s="48"/>
      <c r="U45" s="48"/>
    </row>
    <row r="46" spans="1:21" ht="30.75" customHeight="1" x14ac:dyDescent="0.2">
      <c r="A46" s="48"/>
      <c r="B46" s="1237"/>
      <c r="C46" s="1238"/>
      <c r="D46" s="62"/>
      <c r="E46" s="1229" t="s">
        <v>13</v>
      </c>
      <c r="F46" s="1229"/>
      <c r="G46" s="1229"/>
      <c r="H46" s="1229"/>
      <c r="I46" s="1229"/>
      <c r="J46" s="1230"/>
      <c r="K46" s="63" t="s">
        <v>523</v>
      </c>
      <c r="L46" s="64" t="s">
        <v>523</v>
      </c>
      <c r="M46" s="64" t="s">
        <v>523</v>
      </c>
      <c r="N46" s="64" t="s">
        <v>523</v>
      </c>
      <c r="O46" s="65" t="s">
        <v>523</v>
      </c>
      <c r="P46" s="48"/>
      <c r="Q46" s="48"/>
      <c r="R46" s="48"/>
      <c r="S46" s="48"/>
      <c r="T46" s="48"/>
      <c r="U46" s="48"/>
    </row>
    <row r="47" spans="1:21" ht="30.75" customHeight="1" x14ac:dyDescent="0.2">
      <c r="A47" s="48"/>
      <c r="B47" s="1237"/>
      <c r="C47" s="1238"/>
      <c r="D47" s="62"/>
      <c r="E47" s="1229" t="s">
        <v>14</v>
      </c>
      <c r="F47" s="1229"/>
      <c r="G47" s="1229"/>
      <c r="H47" s="1229"/>
      <c r="I47" s="1229"/>
      <c r="J47" s="1230"/>
      <c r="K47" s="63" t="s">
        <v>523</v>
      </c>
      <c r="L47" s="64" t="s">
        <v>523</v>
      </c>
      <c r="M47" s="64" t="s">
        <v>523</v>
      </c>
      <c r="N47" s="64" t="s">
        <v>523</v>
      </c>
      <c r="O47" s="65" t="s">
        <v>523</v>
      </c>
      <c r="P47" s="48"/>
      <c r="Q47" s="48"/>
      <c r="R47" s="48"/>
      <c r="S47" s="48"/>
      <c r="T47" s="48"/>
      <c r="U47" s="48"/>
    </row>
    <row r="48" spans="1:21" ht="30.75" customHeight="1" x14ac:dyDescent="0.2">
      <c r="A48" s="48"/>
      <c r="B48" s="1237"/>
      <c r="C48" s="1238"/>
      <c r="D48" s="62"/>
      <c r="E48" s="1229" t="s">
        <v>15</v>
      </c>
      <c r="F48" s="1229"/>
      <c r="G48" s="1229"/>
      <c r="H48" s="1229"/>
      <c r="I48" s="1229"/>
      <c r="J48" s="1230"/>
      <c r="K48" s="63">
        <v>682</v>
      </c>
      <c r="L48" s="64">
        <v>700</v>
      </c>
      <c r="M48" s="64">
        <v>730</v>
      </c>
      <c r="N48" s="64">
        <v>611</v>
      </c>
      <c r="O48" s="65">
        <v>616</v>
      </c>
      <c r="P48" s="48"/>
      <c r="Q48" s="48"/>
      <c r="R48" s="48"/>
      <c r="S48" s="48"/>
      <c r="T48" s="48"/>
      <c r="U48" s="48"/>
    </row>
    <row r="49" spans="1:21" ht="30.75" customHeight="1" x14ac:dyDescent="0.2">
      <c r="A49" s="48"/>
      <c r="B49" s="1237"/>
      <c r="C49" s="1238"/>
      <c r="D49" s="62"/>
      <c r="E49" s="1229" t="s">
        <v>16</v>
      </c>
      <c r="F49" s="1229"/>
      <c r="G49" s="1229"/>
      <c r="H49" s="1229"/>
      <c r="I49" s="1229"/>
      <c r="J49" s="1230"/>
      <c r="K49" s="63">
        <v>30</v>
      </c>
      <c r="L49" s="64">
        <v>33</v>
      </c>
      <c r="M49" s="64">
        <v>93</v>
      </c>
      <c r="N49" s="64">
        <v>110</v>
      </c>
      <c r="O49" s="65">
        <v>123</v>
      </c>
      <c r="P49" s="48"/>
      <c r="Q49" s="48"/>
      <c r="R49" s="48"/>
      <c r="S49" s="48"/>
      <c r="T49" s="48"/>
      <c r="U49" s="48"/>
    </row>
    <row r="50" spans="1:21" ht="30.75" customHeight="1" x14ac:dyDescent="0.2">
      <c r="A50" s="48"/>
      <c r="B50" s="1237"/>
      <c r="C50" s="1238"/>
      <c r="D50" s="62"/>
      <c r="E50" s="1229" t="s">
        <v>17</v>
      </c>
      <c r="F50" s="1229"/>
      <c r="G50" s="1229"/>
      <c r="H50" s="1229"/>
      <c r="I50" s="1229"/>
      <c r="J50" s="1230"/>
      <c r="K50" s="63" t="s">
        <v>523</v>
      </c>
      <c r="L50" s="64" t="s">
        <v>523</v>
      </c>
      <c r="M50" s="64" t="s">
        <v>523</v>
      </c>
      <c r="N50" s="64" t="s">
        <v>523</v>
      </c>
      <c r="O50" s="65" t="s">
        <v>523</v>
      </c>
      <c r="P50" s="48"/>
      <c r="Q50" s="48"/>
      <c r="R50" s="48"/>
      <c r="S50" s="48"/>
      <c r="T50" s="48"/>
      <c r="U50" s="48"/>
    </row>
    <row r="51" spans="1:21" ht="30.75" customHeight="1" x14ac:dyDescent="0.2">
      <c r="A51" s="48"/>
      <c r="B51" s="1239"/>
      <c r="C51" s="1240"/>
      <c r="D51" s="66"/>
      <c r="E51" s="1229" t="s">
        <v>18</v>
      </c>
      <c r="F51" s="1229"/>
      <c r="G51" s="1229"/>
      <c r="H51" s="1229"/>
      <c r="I51" s="1229"/>
      <c r="J51" s="1230"/>
      <c r="K51" s="63" t="s">
        <v>523</v>
      </c>
      <c r="L51" s="64" t="s">
        <v>523</v>
      </c>
      <c r="M51" s="64" t="s">
        <v>523</v>
      </c>
      <c r="N51" s="64" t="s">
        <v>523</v>
      </c>
      <c r="O51" s="65" t="s">
        <v>523</v>
      </c>
      <c r="P51" s="48"/>
      <c r="Q51" s="48"/>
      <c r="R51" s="48"/>
      <c r="S51" s="48"/>
      <c r="T51" s="48"/>
      <c r="U51" s="48"/>
    </row>
    <row r="52" spans="1:21" ht="30.75" customHeight="1" x14ac:dyDescent="0.2">
      <c r="A52" s="48"/>
      <c r="B52" s="1227" t="s">
        <v>19</v>
      </c>
      <c r="C52" s="1228"/>
      <c r="D52" s="66"/>
      <c r="E52" s="1229" t="s">
        <v>20</v>
      </c>
      <c r="F52" s="1229"/>
      <c r="G52" s="1229"/>
      <c r="H52" s="1229"/>
      <c r="I52" s="1229"/>
      <c r="J52" s="1230"/>
      <c r="K52" s="63">
        <v>3073</v>
      </c>
      <c r="L52" s="64">
        <v>3054</v>
      </c>
      <c r="M52" s="64">
        <v>3205</v>
      </c>
      <c r="N52" s="64">
        <v>3140</v>
      </c>
      <c r="O52" s="65">
        <v>3032</v>
      </c>
      <c r="P52" s="48"/>
      <c r="Q52" s="48"/>
      <c r="R52" s="48"/>
      <c r="S52" s="48"/>
      <c r="T52" s="48"/>
      <c r="U52" s="48"/>
    </row>
    <row r="53" spans="1:21" ht="30.75" customHeight="1" thickBot="1" x14ac:dyDescent="0.25">
      <c r="A53" s="48"/>
      <c r="B53" s="1231" t="s">
        <v>21</v>
      </c>
      <c r="C53" s="1232"/>
      <c r="D53" s="67"/>
      <c r="E53" s="1233" t="s">
        <v>22</v>
      </c>
      <c r="F53" s="1233"/>
      <c r="G53" s="1233"/>
      <c r="H53" s="1233"/>
      <c r="I53" s="1233"/>
      <c r="J53" s="1234"/>
      <c r="K53" s="68">
        <v>1644</v>
      </c>
      <c r="L53" s="69">
        <v>1515</v>
      </c>
      <c r="M53" s="69">
        <v>1517</v>
      </c>
      <c r="N53" s="69">
        <v>1496</v>
      </c>
      <c r="O53" s="70">
        <v>1464</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hPryCrTnIoqseg3ryPm86wI86P980mqHzCkDswdePFGDYcOuCi5uR4KIB69N6gdsYpIUacYW06aJHqlOhvgaA==" saltValue="0dE7LTb5RZxWfUdJ3YhVp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566</v>
      </c>
      <c r="J40" s="79" t="s">
        <v>567</v>
      </c>
      <c r="K40" s="79" t="s">
        <v>568</v>
      </c>
      <c r="L40" s="79" t="s">
        <v>569</v>
      </c>
      <c r="M40" s="80" t="s">
        <v>570</v>
      </c>
    </row>
    <row r="41" spans="2:13" ht="27.75" customHeight="1" x14ac:dyDescent="0.2">
      <c r="B41" s="1243" t="s">
        <v>24</v>
      </c>
      <c r="C41" s="1244"/>
      <c r="D41" s="81"/>
      <c r="E41" s="1249" t="s">
        <v>25</v>
      </c>
      <c r="F41" s="1249"/>
      <c r="G41" s="1249"/>
      <c r="H41" s="1250"/>
      <c r="I41" s="82">
        <v>34286</v>
      </c>
      <c r="J41" s="83">
        <v>34517</v>
      </c>
      <c r="K41" s="83">
        <v>33874</v>
      </c>
      <c r="L41" s="83">
        <v>33936</v>
      </c>
      <c r="M41" s="84">
        <v>35708</v>
      </c>
    </row>
    <row r="42" spans="2:13" ht="27.75" customHeight="1" x14ac:dyDescent="0.2">
      <c r="B42" s="1245"/>
      <c r="C42" s="1246"/>
      <c r="D42" s="85"/>
      <c r="E42" s="1251" t="s">
        <v>26</v>
      </c>
      <c r="F42" s="1251"/>
      <c r="G42" s="1251"/>
      <c r="H42" s="1252"/>
      <c r="I42" s="86" t="s">
        <v>523</v>
      </c>
      <c r="J42" s="87" t="s">
        <v>523</v>
      </c>
      <c r="K42" s="87" t="s">
        <v>523</v>
      </c>
      <c r="L42" s="87" t="s">
        <v>523</v>
      </c>
      <c r="M42" s="88" t="s">
        <v>523</v>
      </c>
    </row>
    <row r="43" spans="2:13" ht="27.75" customHeight="1" x14ac:dyDescent="0.2">
      <c r="B43" s="1245"/>
      <c r="C43" s="1246"/>
      <c r="D43" s="85"/>
      <c r="E43" s="1251" t="s">
        <v>27</v>
      </c>
      <c r="F43" s="1251"/>
      <c r="G43" s="1251"/>
      <c r="H43" s="1252"/>
      <c r="I43" s="86">
        <v>10178</v>
      </c>
      <c r="J43" s="87">
        <v>10240</v>
      </c>
      <c r="K43" s="87">
        <v>10111</v>
      </c>
      <c r="L43" s="87">
        <v>9416</v>
      </c>
      <c r="M43" s="88">
        <v>8576</v>
      </c>
    </row>
    <row r="44" spans="2:13" ht="27.75" customHeight="1" x14ac:dyDescent="0.2">
      <c r="B44" s="1245"/>
      <c r="C44" s="1246"/>
      <c r="D44" s="85"/>
      <c r="E44" s="1251" t="s">
        <v>28</v>
      </c>
      <c r="F44" s="1251"/>
      <c r="G44" s="1251"/>
      <c r="H44" s="1252"/>
      <c r="I44" s="86">
        <v>488</v>
      </c>
      <c r="J44" s="87">
        <v>521</v>
      </c>
      <c r="K44" s="87">
        <v>460</v>
      </c>
      <c r="L44" s="87">
        <v>392</v>
      </c>
      <c r="M44" s="88">
        <v>315</v>
      </c>
    </row>
    <row r="45" spans="2:13" ht="27.75" customHeight="1" x14ac:dyDescent="0.2">
      <c r="B45" s="1245"/>
      <c r="C45" s="1246"/>
      <c r="D45" s="85"/>
      <c r="E45" s="1251" t="s">
        <v>29</v>
      </c>
      <c r="F45" s="1251"/>
      <c r="G45" s="1251"/>
      <c r="H45" s="1252"/>
      <c r="I45" s="86">
        <v>5856</v>
      </c>
      <c r="J45" s="87">
        <v>5496</v>
      </c>
      <c r="K45" s="87">
        <v>5306</v>
      </c>
      <c r="L45" s="87">
        <v>5284</v>
      </c>
      <c r="M45" s="88">
        <v>5379</v>
      </c>
    </row>
    <row r="46" spans="2:13" ht="27.75" customHeight="1" x14ac:dyDescent="0.2">
      <c r="B46" s="1245"/>
      <c r="C46" s="1246"/>
      <c r="D46" s="89"/>
      <c r="E46" s="1251" t="s">
        <v>30</v>
      </c>
      <c r="F46" s="1251"/>
      <c r="G46" s="1251"/>
      <c r="H46" s="1252"/>
      <c r="I46" s="86">
        <v>55</v>
      </c>
      <c r="J46" s="87">
        <v>53</v>
      </c>
      <c r="K46" s="87">
        <v>50</v>
      </c>
      <c r="L46" s="87">
        <v>51</v>
      </c>
      <c r="M46" s="88">
        <v>48</v>
      </c>
    </row>
    <row r="47" spans="2:13" ht="27.75" customHeight="1" x14ac:dyDescent="0.2">
      <c r="B47" s="1245"/>
      <c r="C47" s="1246"/>
      <c r="D47" s="90"/>
      <c r="E47" s="1253" t="s">
        <v>31</v>
      </c>
      <c r="F47" s="1254"/>
      <c r="G47" s="1254"/>
      <c r="H47" s="1255"/>
      <c r="I47" s="86" t="s">
        <v>523</v>
      </c>
      <c r="J47" s="87" t="s">
        <v>523</v>
      </c>
      <c r="K47" s="87" t="s">
        <v>523</v>
      </c>
      <c r="L47" s="87" t="s">
        <v>523</v>
      </c>
      <c r="M47" s="88" t="s">
        <v>523</v>
      </c>
    </row>
    <row r="48" spans="2:13" ht="27.75" customHeight="1" x14ac:dyDescent="0.2">
      <c r="B48" s="1245"/>
      <c r="C48" s="1246"/>
      <c r="D48" s="85"/>
      <c r="E48" s="1251" t="s">
        <v>32</v>
      </c>
      <c r="F48" s="1251"/>
      <c r="G48" s="1251"/>
      <c r="H48" s="1252"/>
      <c r="I48" s="86" t="s">
        <v>523</v>
      </c>
      <c r="J48" s="87" t="s">
        <v>523</v>
      </c>
      <c r="K48" s="87" t="s">
        <v>523</v>
      </c>
      <c r="L48" s="87" t="s">
        <v>523</v>
      </c>
      <c r="M48" s="88" t="s">
        <v>523</v>
      </c>
    </row>
    <row r="49" spans="2:13" ht="27.75" customHeight="1" x14ac:dyDescent="0.2">
      <c r="B49" s="1247"/>
      <c r="C49" s="1248"/>
      <c r="D49" s="85"/>
      <c r="E49" s="1251" t="s">
        <v>33</v>
      </c>
      <c r="F49" s="1251"/>
      <c r="G49" s="1251"/>
      <c r="H49" s="1252"/>
      <c r="I49" s="86" t="s">
        <v>523</v>
      </c>
      <c r="J49" s="87" t="s">
        <v>523</v>
      </c>
      <c r="K49" s="87" t="s">
        <v>523</v>
      </c>
      <c r="L49" s="87" t="s">
        <v>523</v>
      </c>
      <c r="M49" s="88" t="s">
        <v>523</v>
      </c>
    </row>
    <row r="50" spans="2:13" ht="27.75" customHeight="1" x14ac:dyDescent="0.2">
      <c r="B50" s="1256" t="s">
        <v>34</v>
      </c>
      <c r="C50" s="1257"/>
      <c r="D50" s="91"/>
      <c r="E50" s="1251" t="s">
        <v>35</v>
      </c>
      <c r="F50" s="1251"/>
      <c r="G50" s="1251"/>
      <c r="H50" s="1252"/>
      <c r="I50" s="86">
        <v>9171</v>
      </c>
      <c r="J50" s="87">
        <v>9620</v>
      </c>
      <c r="K50" s="87">
        <v>9933</v>
      </c>
      <c r="L50" s="87">
        <v>9720</v>
      </c>
      <c r="M50" s="88">
        <v>9176</v>
      </c>
    </row>
    <row r="51" spans="2:13" ht="27.75" customHeight="1" x14ac:dyDescent="0.2">
      <c r="B51" s="1245"/>
      <c r="C51" s="1246"/>
      <c r="D51" s="85"/>
      <c r="E51" s="1251" t="s">
        <v>36</v>
      </c>
      <c r="F51" s="1251"/>
      <c r="G51" s="1251"/>
      <c r="H51" s="1252"/>
      <c r="I51" s="86">
        <v>1835</v>
      </c>
      <c r="J51" s="87">
        <v>2091</v>
      </c>
      <c r="K51" s="87">
        <v>1782</v>
      </c>
      <c r="L51" s="87">
        <v>1267</v>
      </c>
      <c r="M51" s="88">
        <v>843</v>
      </c>
    </row>
    <row r="52" spans="2:13" ht="27.75" customHeight="1" x14ac:dyDescent="0.2">
      <c r="B52" s="1247"/>
      <c r="C52" s="1248"/>
      <c r="D52" s="85"/>
      <c r="E52" s="1251" t="s">
        <v>37</v>
      </c>
      <c r="F52" s="1251"/>
      <c r="G52" s="1251"/>
      <c r="H52" s="1252"/>
      <c r="I52" s="86">
        <v>28051</v>
      </c>
      <c r="J52" s="87">
        <v>27760</v>
      </c>
      <c r="K52" s="87">
        <v>27747</v>
      </c>
      <c r="L52" s="87">
        <v>27725</v>
      </c>
      <c r="M52" s="88">
        <v>29236</v>
      </c>
    </row>
    <row r="53" spans="2:13" ht="27.75" customHeight="1" thickBot="1" x14ac:dyDescent="0.25">
      <c r="B53" s="1258" t="s">
        <v>38</v>
      </c>
      <c r="C53" s="1259"/>
      <c r="D53" s="92"/>
      <c r="E53" s="1260" t="s">
        <v>39</v>
      </c>
      <c r="F53" s="1260"/>
      <c r="G53" s="1260"/>
      <c r="H53" s="1261"/>
      <c r="I53" s="93">
        <v>11805</v>
      </c>
      <c r="J53" s="94">
        <v>11358</v>
      </c>
      <c r="K53" s="94">
        <v>10338</v>
      </c>
      <c r="L53" s="94">
        <v>10366</v>
      </c>
      <c r="M53" s="95">
        <v>10771</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cEmisq6OODg4lj4zfB9T/nREYdi8N7Vj5qPfPnxy6/UfThVNyZXHsw+56QmgYwztk8AT+Joxljq2N0BimzbJA==" saltValue="8MRaIYnUbAYvUKHRFxgox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80" zoomScaleNormal="8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568</v>
      </c>
      <c r="G54" s="104" t="s">
        <v>569</v>
      </c>
      <c r="H54" s="105" t="s">
        <v>570</v>
      </c>
    </row>
    <row r="55" spans="2:8" ht="52.5" customHeight="1" x14ac:dyDescent="0.2">
      <c r="B55" s="106"/>
      <c r="C55" s="1270" t="s">
        <v>42</v>
      </c>
      <c r="D55" s="1270"/>
      <c r="E55" s="1271"/>
      <c r="F55" s="107">
        <v>3370</v>
      </c>
      <c r="G55" s="107">
        <v>3213</v>
      </c>
      <c r="H55" s="108">
        <v>3014</v>
      </c>
    </row>
    <row r="56" spans="2:8" ht="52.5" customHeight="1" x14ac:dyDescent="0.2">
      <c r="B56" s="109"/>
      <c r="C56" s="1272" t="s">
        <v>43</v>
      </c>
      <c r="D56" s="1272"/>
      <c r="E56" s="1273"/>
      <c r="F56" s="110">
        <v>411</v>
      </c>
      <c r="G56" s="110">
        <v>411</v>
      </c>
      <c r="H56" s="111">
        <v>412</v>
      </c>
    </row>
    <row r="57" spans="2:8" ht="53.25" customHeight="1" x14ac:dyDescent="0.2">
      <c r="B57" s="109"/>
      <c r="C57" s="1274" t="s">
        <v>44</v>
      </c>
      <c r="D57" s="1274"/>
      <c r="E57" s="1275"/>
      <c r="F57" s="112">
        <v>6677</v>
      </c>
      <c r="G57" s="112">
        <v>6534</v>
      </c>
      <c r="H57" s="113">
        <v>6027</v>
      </c>
    </row>
    <row r="58" spans="2:8" ht="45.75" customHeight="1" x14ac:dyDescent="0.2">
      <c r="B58" s="114"/>
      <c r="C58" s="1262" t="s">
        <v>604</v>
      </c>
      <c r="D58" s="1263"/>
      <c r="E58" s="1264"/>
      <c r="F58" s="115">
        <v>2569</v>
      </c>
      <c r="G58" s="115">
        <v>2329</v>
      </c>
      <c r="H58" s="116">
        <v>1753</v>
      </c>
    </row>
    <row r="59" spans="2:8" ht="45.75" customHeight="1" x14ac:dyDescent="0.2">
      <c r="B59" s="114"/>
      <c r="C59" s="1262" t="s">
        <v>605</v>
      </c>
      <c r="D59" s="1263"/>
      <c r="E59" s="1264"/>
      <c r="F59" s="115">
        <v>1295</v>
      </c>
      <c r="G59" s="115">
        <v>1353</v>
      </c>
      <c r="H59" s="116">
        <v>1404</v>
      </c>
    </row>
    <row r="60" spans="2:8" ht="45.75" customHeight="1" x14ac:dyDescent="0.2">
      <c r="B60" s="114"/>
      <c r="C60" s="1262" t="s">
        <v>606</v>
      </c>
      <c r="D60" s="1263"/>
      <c r="E60" s="1264"/>
      <c r="F60" s="115">
        <v>1202</v>
      </c>
      <c r="G60" s="115">
        <v>1255</v>
      </c>
      <c r="H60" s="116">
        <v>1257</v>
      </c>
    </row>
    <row r="61" spans="2:8" ht="45.75" customHeight="1" x14ac:dyDescent="0.2">
      <c r="B61" s="114"/>
      <c r="C61" s="1262" t="s">
        <v>607</v>
      </c>
      <c r="D61" s="1263"/>
      <c r="E61" s="1264"/>
      <c r="F61" s="115">
        <v>588</v>
      </c>
      <c r="G61" s="115">
        <v>590</v>
      </c>
      <c r="H61" s="116">
        <v>589</v>
      </c>
    </row>
    <row r="62" spans="2:8" ht="45.75" customHeight="1" thickBot="1" x14ac:dyDescent="0.25">
      <c r="B62" s="117"/>
      <c r="C62" s="1265" t="s">
        <v>608</v>
      </c>
      <c r="D62" s="1266"/>
      <c r="E62" s="1267"/>
      <c r="F62" s="118">
        <v>236</v>
      </c>
      <c r="G62" s="118">
        <v>255</v>
      </c>
      <c r="H62" s="119">
        <v>224</v>
      </c>
    </row>
    <row r="63" spans="2:8" ht="52.5" customHeight="1" thickBot="1" x14ac:dyDescent="0.25">
      <c r="B63" s="120"/>
      <c r="C63" s="1268" t="s">
        <v>45</v>
      </c>
      <c r="D63" s="1268"/>
      <c r="E63" s="1269"/>
      <c r="F63" s="121">
        <v>10459</v>
      </c>
      <c r="G63" s="121">
        <v>10158</v>
      </c>
      <c r="H63" s="122">
        <v>9453</v>
      </c>
    </row>
    <row r="64" spans="2:8" ht="15" customHeight="1" x14ac:dyDescent="0.2"/>
    <row r="65" ht="0" hidden="1" customHeight="1" x14ac:dyDescent="0.2"/>
    <row r="66" ht="0" hidden="1" customHeight="1" x14ac:dyDescent="0.2"/>
  </sheetData>
  <sheetProtection algorithmName="SHA-512" hashValue="xEKZjvBDkVtrKgA4gGrObfXaL1bF9hPwO4l9/OKQgvJWQhZH+c3xADo2w4WFb9BkA8CY+tJlRJEfWGEuDHHbyw==" saltValue="70JVAI139cq3TDmbE3ad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horizontalDpi="300"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85" zoomScaleNormal="8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609</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609</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610</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611</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78" t="s">
        <v>612</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80"/>
    </row>
    <row r="44" spans="2:109" ht="13.2" x14ac:dyDescent="0.2">
      <c r="B44" s="374"/>
      <c r="AN44" s="1281"/>
      <c r="AO44" s="1282"/>
      <c r="AP44" s="1282"/>
      <c r="AQ44" s="1282"/>
      <c r="AR44" s="1282"/>
      <c r="AS44" s="1282"/>
      <c r="AT44" s="1282"/>
      <c r="AU44" s="1282"/>
      <c r="AV44" s="1282"/>
      <c r="AW44" s="1282"/>
      <c r="AX44" s="1282"/>
      <c r="AY44" s="1282"/>
      <c r="AZ44" s="1282"/>
      <c r="BA44" s="1282"/>
      <c r="BB44" s="1282"/>
      <c r="BC44" s="1282"/>
      <c r="BD44" s="1282"/>
      <c r="BE44" s="1282"/>
      <c r="BF44" s="1282"/>
      <c r="BG44" s="1282"/>
      <c r="BH44" s="1282"/>
      <c r="BI44" s="1282"/>
      <c r="BJ44" s="1282"/>
      <c r="BK44" s="1282"/>
      <c r="BL44" s="1282"/>
      <c r="BM44" s="1282"/>
      <c r="BN44" s="1282"/>
      <c r="BO44" s="1282"/>
      <c r="BP44" s="1282"/>
      <c r="BQ44" s="1282"/>
      <c r="BR44" s="1282"/>
      <c r="BS44" s="1282"/>
      <c r="BT44" s="1282"/>
      <c r="BU44" s="1282"/>
      <c r="BV44" s="1282"/>
      <c r="BW44" s="1282"/>
      <c r="BX44" s="1282"/>
      <c r="BY44" s="1282"/>
      <c r="BZ44" s="1282"/>
      <c r="CA44" s="1282"/>
      <c r="CB44" s="1282"/>
      <c r="CC44" s="1282"/>
      <c r="CD44" s="1282"/>
      <c r="CE44" s="1282"/>
      <c r="CF44" s="1282"/>
      <c r="CG44" s="1282"/>
      <c r="CH44" s="1282"/>
      <c r="CI44" s="1282"/>
      <c r="CJ44" s="1282"/>
      <c r="CK44" s="1282"/>
      <c r="CL44" s="1282"/>
      <c r="CM44" s="1282"/>
      <c r="CN44" s="1282"/>
      <c r="CO44" s="1282"/>
      <c r="CP44" s="1282"/>
      <c r="CQ44" s="1282"/>
      <c r="CR44" s="1282"/>
      <c r="CS44" s="1282"/>
      <c r="CT44" s="1282"/>
      <c r="CU44" s="1282"/>
      <c r="CV44" s="1282"/>
      <c r="CW44" s="1282"/>
      <c r="CX44" s="1282"/>
      <c r="CY44" s="1282"/>
      <c r="CZ44" s="1282"/>
      <c r="DA44" s="1282"/>
      <c r="DB44" s="1282"/>
      <c r="DC44" s="1283"/>
    </row>
    <row r="45" spans="2:109" ht="13.2" x14ac:dyDescent="0.2">
      <c r="B45" s="374"/>
      <c r="AN45" s="1281"/>
      <c r="AO45" s="1282"/>
      <c r="AP45" s="1282"/>
      <c r="AQ45" s="1282"/>
      <c r="AR45" s="1282"/>
      <c r="AS45" s="1282"/>
      <c r="AT45" s="1282"/>
      <c r="AU45" s="1282"/>
      <c r="AV45" s="1282"/>
      <c r="AW45" s="1282"/>
      <c r="AX45" s="1282"/>
      <c r="AY45" s="1282"/>
      <c r="AZ45" s="1282"/>
      <c r="BA45" s="1282"/>
      <c r="BB45" s="1282"/>
      <c r="BC45" s="1282"/>
      <c r="BD45" s="1282"/>
      <c r="BE45" s="1282"/>
      <c r="BF45" s="1282"/>
      <c r="BG45" s="1282"/>
      <c r="BH45" s="1282"/>
      <c r="BI45" s="1282"/>
      <c r="BJ45" s="1282"/>
      <c r="BK45" s="1282"/>
      <c r="BL45" s="1282"/>
      <c r="BM45" s="1282"/>
      <c r="BN45" s="1282"/>
      <c r="BO45" s="1282"/>
      <c r="BP45" s="1282"/>
      <c r="BQ45" s="1282"/>
      <c r="BR45" s="1282"/>
      <c r="BS45" s="1282"/>
      <c r="BT45" s="1282"/>
      <c r="BU45" s="1282"/>
      <c r="BV45" s="1282"/>
      <c r="BW45" s="1282"/>
      <c r="BX45" s="1282"/>
      <c r="BY45" s="1282"/>
      <c r="BZ45" s="1282"/>
      <c r="CA45" s="1282"/>
      <c r="CB45" s="1282"/>
      <c r="CC45" s="1282"/>
      <c r="CD45" s="1282"/>
      <c r="CE45" s="1282"/>
      <c r="CF45" s="1282"/>
      <c r="CG45" s="1282"/>
      <c r="CH45" s="1282"/>
      <c r="CI45" s="1282"/>
      <c r="CJ45" s="1282"/>
      <c r="CK45" s="1282"/>
      <c r="CL45" s="1282"/>
      <c r="CM45" s="1282"/>
      <c r="CN45" s="1282"/>
      <c r="CO45" s="1282"/>
      <c r="CP45" s="1282"/>
      <c r="CQ45" s="1282"/>
      <c r="CR45" s="1282"/>
      <c r="CS45" s="1282"/>
      <c r="CT45" s="1282"/>
      <c r="CU45" s="1282"/>
      <c r="CV45" s="1282"/>
      <c r="CW45" s="1282"/>
      <c r="CX45" s="1282"/>
      <c r="CY45" s="1282"/>
      <c r="CZ45" s="1282"/>
      <c r="DA45" s="1282"/>
      <c r="DB45" s="1282"/>
      <c r="DC45" s="1283"/>
    </row>
    <row r="46" spans="2:109" ht="13.2" x14ac:dyDescent="0.2">
      <c r="B46" s="374"/>
      <c r="AN46" s="1281"/>
      <c r="AO46" s="1282"/>
      <c r="AP46" s="1282"/>
      <c r="AQ46" s="1282"/>
      <c r="AR46" s="1282"/>
      <c r="AS46" s="1282"/>
      <c r="AT46" s="1282"/>
      <c r="AU46" s="1282"/>
      <c r="AV46" s="1282"/>
      <c r="AW46" s="1282"/>
      <c r="AX46" s="1282"/>
      <c r="AY46" s="1282"/>
      <c r="AZ46" s="1282"/>
      <c r="BA46" s="1282"/>
      <c r="BB46" s="1282"/>
      <c r="BC46" s="1282"/>
      <c r="BD46" s="1282"/>
      <c r="BE46" s="1282"/>
      <c r="BF46" s="1282"/>
      <c r="BG46" s="1282"/>
      <c r="BH46" s="1282"/>
      <c r="BI46" s="1282"/>
      <c r="BJ46" s="1282"/>
      <c r="BK46" s="1282"/>
      <c r="BL46" s="1282"/>
      <c r="BM46" s="1282"/>
      <c r="BN46" s="1282"/>
      <c r="BO46" s="1282"/>
      <c r="BP46" s="1282"/>
      <c r="BQ46" s="1282"/>
      <c r="BR46" s="1282"/>
      <c r="BS46" s="1282"/>
      <c r="BT46" s="1282"/>
      <c r="BU46" s="1282"/>
      <c r="BV46" s="1282"/>
      <c r="BW46" s="1282"/>
      <c r="BX46" s="1282"/>
      <c r="BY46" s="1282"/>
      <c r="BZ46" s="1282"/>
      <c r="CA46" s="1282"/>
      <c r="CB46" s="1282"/>
      <c r="CC46" s="1282"/>
      <c r="CD46" s="1282"/>
      <c r="CE46" s="1282"/>
      <c r="CF46" s="1282"/>
      <c r="CG46" s="1282"/>
      <c r="CH46" s="1282"/>
      <c r="CI46" s="1282"/>
      <c r="CJ46" s="1282"/>
      <c r="CK46" s="1282"/>
      <c r="CL46" s="1282"/>
      <c r="CM46" s="1282"/>
      <c r="CN46" s="1282"/>
      <c r="CO46" s="1282"/>
      <c r="CP46" s="1282"/>
      <c r="CQ46" s="1282"/>
      <c r="CR46" s="1282"/>
      <c r="CS46" s="1282"/>
      <c r="CT46" s="1282"/>
      <c r="CU46" s="1282"/>
      <c r="CV46" s="1282"/>
      <c r="CW46" s="1282"/>
      <c r="CX46" s="1282"/>
      <c r="CY46" s="1282"/>
      <c r="CZ46" s="1282"/>
      <c r="DA46" s="1282"/>
      <c r="DB46" s="1282"/>
      <c r="DC46" s="1283"/>
    </row>
    <row r="47" spans="2:109" ht="13.2" x14ac:dyDescent="0.2">
      <c r="B47" s="374"/>
      <c r="AN47" s="1284"/>
      <c r="AO47" s="1285"/>
      <c r="AP47" s="1285"/>
      <c r="AQ47" s="1285"/>
      <c r="AR47" s="1285"/>
      <c r="AS47" s="1285"/>
      <c r="AT47" s="1285"/>
      <c r="AU47" s="1285"/>
      <c r="AV47" s="1285"/>
      <c r="AW47" s="1285"/>
      <c r="AX47" s="1285"/>
      <c r="AY47" s="1285"/>
      <c r="AZ47" s="1285"/>
      <c r="BA47" s="1285"/>
      <c r="BB47" s="1285"/>
      <c r="BC47" s="1285"/>
      <c r="BD47" s="1285"/>
      <c r="BE47" s="1285"/>
      <c r="BF47" s="1285"/>
      <c r="BG47" s="1285"/>
      <c r="BH47" s="1285"/>
      <c r="BI47" s="1285"/>
      <c r="BJ47" s="1285"/>
      <c r="BK47" s="1285"/>
      <c r="BL47" s="1285"/>
      <c r="BM47" s="1285"/>
      <c r="BN47" s="1285"/>
      <c r="BO47" s="1285"/>
      <c r="BP47" s="1285"/>
      <c r="BQ47" s="1285"/>
      <c r="BR47" s="1285"/>
      <c r="BS47" s="1285"/>
      <c r="BT47" s="1285"/>
      <c r="BU47" s="1285"/>
      <c r="BV47" s="1285"/>
      <c r="BW47" s="1285"/>
      <c r="BX47" s="1285"/>
      <c r="BY47" s="1285"/>
      <c r="BZ47" s="1285"/>
      <c r="CA47" s="1285"/>
      <c r="CB47" s="1285"/>
      <c r="CC47" s="1285"/>
      <c r="CD47" s="1285"/>
      <c r="CE47" s="1285"/>
      <c r="CF47" s="1285"/>
      <c r="CG47" s="1285"/>
      <c r="CH47" s="1285"/>
      <c r="CI47" s="1285"/>
      <c r="CJ47" s="1285"/>
      <c r="CK47" s="1285"/>
      <c r="CL47" s="1285"/>
      <c r="CM47" s="1285"/>
      <c r="CN47" s="1285"/>
      <c r="CO47" s="1285"/>
      <c r="CP47" s="1285"/>
      <c r="CQ47" s="1285"/>
      <c r="CR47" s="1285"/>
      <c r="CS47" s="1285"/>
      <c r="CT47" s="1285"/>
      <c r="CU47" s="1285"/>
      <c r="CV47" s="1285"/>
      <c r="CW47" s="1285"/>
      <c r="CX47" s="1285"/>
      <c r="CY47" s="1285"/>
      <c r="CZ47" s="1285"/>
      <c r="DA47" s="1285"/>
      <c r="DB47" s="1285"/>
      <c r="DC47" s="128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613</v>
      </c>
    </row>
    <row r="50" spans="1:109" ht="13.2" x14ac:dyDescent="0.2">
      <c r="B50" s="374"/>
      <c r="G50" s="1287"/>
      <c r="H50" s="1287"/>
      <c r="I50" s="1287"/>
      <c r="J50" s="1287"/>
      <c r="K50" s="384"/>
      <c r="L50" s="384"/>
      <c r="M50" s="385"/>
      <c r="N50" s="385"/>
      <c r="AN50" s="1288"/>
      <c r="AO50" s="1289"/>
      <c r="AP50" s="1289"/>
      <c r="AQ50" s="1289"/>
      <c r="AR50" s="1289"/>
      <c r="AS50" s="1289"/>
      <c r="AT50" s="1289"/>
      <c r="AU50" s="1289"/>
      <c r="AV50" s="1289"/>
      <c r="AW50" s="1289"/>
      <c r="AX50" s="1289"/>
      <c r="AY50" s="1289"/>
      <c r="AZ50" s="1289"/>
      <c r="BA50" s="1289"/>
      <c r="BB50" s="1289"/>
      <c r="BC50" s="1289"/>
      <c r="BD50" s="1289"/>
      <c r="BE50" s="1289"/>
      <c r="BF50" s="1289"/>
      <c r="BG50" s="1289"/>
      <c r="BH50" s="1289"/>
      <c r="BI50" s="1289"/>
      <c r="BJ50" s="1289"/>
      <c r="BK50" s="1289"/>
      <c r="BL50" s="1289"/>
      <c r="BM50" s="1289"/>
      <c r="BN50" s="1289"/>
      <c r="BO50" s="1290"/>
      <c r="BP50" s="1291" t="s">
        <v>566</v>
      </c>
      <c r="BQ50" s="1291"/>
      <c r="BR50" s="1291"/>
      <c r="BS50" s="1291"/>
      <c r="BT50" s="1291"/>
      <c r="BU50" s="1291"/>
      <c r="BV50" s="1291"/>
      <c r="BW50" s="1291"/>
      <c r="BX50" s="1291" t="s">
        <v>567</v>
      </c>
      <c r="BY50" s="1291"/>
      <c r="BZ50" s="1291"/>
      <c r="CA50" s="1291"/>
      <c r="CB50" s="1291"/>
      <c r="CC50" s="1291"/>
      <c r="CD50" s="1291"/>
      <c r="CE50" s="1291"/>
      <c r="CF50" s="1291" t="s">
        <v>568</v>
      </c>
      <c r="CG50" s="1291"/>
      <c r="CH50" s="1291"/>
      <c r="CI50" s="1291"/>
      <c r="CJ50" s="1291"/>
      <c r="CK50" s="1291"/>
      <c r="CL50" s="1291"/>
      <c r="CM50" s="1291"/>
      <c r="CN50" s="1291" t="s">
        <v>569</v>
      </c>
      <c r="CO50" s="1291"/>
      <c r="CP50" s="1291"/>
      <c r="CQ50" s="1291"/>
      <c r="CR50" s="1291"/>
      <c r="CS50" s="1291"/>
      <c r="CT50" s="1291"/>
      <c r="CU50" s="1291"/>
      <c r="CV50" s="1291" t="s">
        <v>570</v>
      </c>
      <c r="CW50" s="1291"/>
      <c r="CX50" s="1291"/>
      <c r="CY50" s="1291"/>
      <c r="CZ50" s="1291"/>
      <c r="DA50" s="1291"/>
      <c r="DB50" s="1291"/>
      <c r="DC50" s="1291"/>
    </row>
    <row r="51" spans="1:109" ht="13.5" customHeight="1" x14ac:dyDescent="0.2">
      <c r="B51" s="374"/>
      <c r="G51" s="1292"/>
      <c r="H51" s="1292"/>
      <c r="I51" s="1295"/>
      <c r="J51" s="1295"/>
      <c r="K51" s="1293"/>
      <c r="L51" s="1293"/>
      <c r="M51" s="1293"/>
      <c r="N51" s="1293"/>
      <c r="AM51" s="383"/>
      <c r="AN51" s="1294" t="s">
        <v>614</v>
      </c>
      <c r="AO51" s="1294"/>
      <c r="AP51" s="1294"/>
      <c r="AQ51" s="1294"/>
      <c r="AR51" s="1294"/>
      <c r="AS51" s="1294"/>
      <c r="AT51" s="1294"/>
      <c r="AU51" s="1294"/>
      <c r="AV51" s="1294"/>
      <c r="AW51" s="1294"/>
      <c r="AX51" s="1294"/>
      <c r="AY51" s="1294"/>
      <c r="AZ51" s="1294"/>
      <c r="BA51" s="1294"/>
      <c r="BB51" s="1294" t="s">
        <v>615</v>
      </c>
      <c r="BC51" s="1294"/>
      <c r="BD51" s="1294"/>
      <c r="BE51" s="1294"/>
      <c r="BF51" s="1294"/>
      <c r="BG51" s="1294"/>
      <c r="BH51" s="1294"/>
      <c r="BI51" s="1294"/>
      <c r="BJ51" s="1294"/>
      <c r="BK51" s="1294"/>
      <c r="BL51" s="1294"/>
      <c r="BM51" s="1294"/>
      <c r="BN51" s="1294"/>
      <c r="BO51" s="1294"/>
      <c r="BP51" s="1276"/>
      <c r="BQ51" s="1277"/>
      <c r="BR51" s="1277"/>
      <c r="BS51" s="1277"/>
      <c r="BT51" s="1277"/>
      <c r="BU51" s="1277"/>
      <c r="BV51" s="1277"/>
      <c r="BW51" s="1277"/>
      <c r="BX51" s="1276"/>
      <c r="BY51" s="1277"/>
      <c r="BZ51" s="1277"/>
      <c r="CA51" s="1277"/>
      <c r="CB51" s="1277"/>
      <c r="CC51" s="1277"/>
      <c r="CD51" s="1277"/>
      <c r="CE51" s="1277"/>
      <c r="CF51" s="1276"/>
      <c r="CG51" s="1277"/>
      <c r="CH51" s="1277"/>
      <c r="CI51" s="1277"/>
      <c r="CJ51" s="1277"/>
      <c r="CK51" s="1277"/>
      <c r="CL51" s="1277"/>
      <c r="CM51" s="1277"/>
      <c r="CN51" s="1277">
        <v>79.2</v>
      </c>
      <c r="CO51" s="1277"/>
      <c r="CP51" s="1277"/>
      <c r="CQ51" s="1277"/>
      <c r="CR51" s="1277"/>
      <c r="CS51" s="1277"/>
      <c r="CT51" s="1277"/>
      <c r="CU51" s="1277"/>
      <c r="CV51" s="1276"/>
      <c r="CW51" s="1277"/>
      <c r="CX51" s="1277"/>
      <c r="CY51" s="1277"/>
      <c r="CZ51" s="1277"/>
      <c r="DA51" s="1277"/>
      <c r="DB51" s="1277"/>
      <c r="DC51" s="1277"/>
    </row>
    <row r="52" spans="1:109" ht="13.2" x14ac:dyDescent="0.2">
      <c r="B52" s="374"/>
      <c r="G52" s="1292"/>
      <c r="H52" s="1292"/>
      <c r="I52" s="1295"/>
      <c r="J52" s="1295"/>
      <c r="K52" s="1293"/>
      <c r="L52" s="1293"/>
      <c r="M52" s="1293"/>
      <c r="N52" s="1293"/>
      <c r="AM52" s="383"/>
      <c r="AN52" s="1294"/>
      <c r="AO52" s="1294"/>
      <c r="AP52" s="1294"/>
      <c r="AQ52" s="1294"/>
      <c r="AR52" s="1294"/>
      <c r="AS52" s="1294"/>
      <c r="AT52" s="1294"/>
      <c r="AU52" s="1294"/>
      <c r="AV52" s="1294"/>
      <c r="AW52" s="1294"/>
      <c r="AX52" s="1294"/>
      <c r="AY52" s="1294"/>
      <c r="AZ52" s="1294"/>
      <c r="BA52" s="1294"/>
      <c r="BB52" s="1294"/>
      <c r="BC52" s="1294"/>
      <c r="BD52" s="1294"/>
      <c r="BE52" s="1294"/>
      <c r="BF52" s="1294"/>
      <c r="BG52" s="1294"/>
      <c r="BH52" s="1294"/>
      <c r="BI52" s="1294"/>
      <c r="BJ52" s="1294"/>
      <c r="BK52" s="1294"/>
      <c r="BL52" s="1294"/>
      <c r="BM52" s="1294"/>
      <c r="BN52" s="1294"/>
      <c r="BO52" s="1294"/>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ht="13.2" x14ac:dyDescent="0.2">
      <c r="A53" s="382"/>
      <c r="B53" s="374"/>
      <c r="G53" s="1292"/>
      <c r="H53" s="1292"/>
      <c r="I53" s="1287"/>
      <c r="J53" s="1287"/>
      <c r="K53" s="1293"/>
      <c r="L53" s="1293"/>
      <c r="M53" s="1293"/>
      <c r="N53" s="1293"/>
      <c r="AM53" s="383"/>
      <c r="AN53" s="1294"/>
      <c r="AO53" s="1294"/>
      <c r="AP53" s="1294"/>
      <c r="AQ53" s="1294"/>
      <c r="AR53" s="1294"/>
      <c r="AS53" s="1294"/>
      <c r="AT53" s="1294"/>
      <c r="AU53" s="1294"/>
      <c r="AV53" s="1294"/>
      <c r="AW53" s="1294"/>
      <c r="AX53" s="1294"/>
      <c r="AY53" s="1294"/>
      <c r="AZ53" s="1294"/>
      <c r="BA53" s="1294"/>
      <c r="BB53" s="1294" t="s">
        <v>616</v>
      </c>
      <c r="BC53" s="1294"/>
      <c r="BD53" s="1294"/>
      <c r="BE53" s="1294"/>
      <c r="BF53" s="1294"/>
      <c r="BG53" s="1294"/>
      <c r="BH53" s="1294"/>
      <c r="BI53" s="1294"/>
      <c r="BJ53" s="1294"/>
      <c r="BK53" s="1294"/>
      <c r="BL53" s="1294"/>
      <c r="BM53" s="1294"/>
      <c r="BN53" s="1294"/>
      <c r="BO53" s="1294"/>
      <c r="BP53" s="1276"/>
      <c r="BQ53" s="1277"/>
      <c r="BR53" s="1277"/>
      <c r="BS53" s="1277"/>
      <c r="BT53" s="1277"/>
      <c r="BU53" s="1277"/>
      <c r="BV53" s="1277"/>
      <c r="BW53" s="1277"/>
      <c r="BX53" s="1276"/>
      <c r="BY53" s="1277"/>
      <c r="BZ53" s="1277"/>
      <c r="CA53" s="1277"/>
      <c r="CB53" s="1277"/>
      <c r="CC53" s="1277"/>
      <c r="CD53" s="1277"/>
      <c r="CE53" s="1277"/>
      <c r="CF53" s="1276"/>
      <c r="CG53" s="1277"/>
      <c r="CH53" s="1277"/>
      <c r="CI53" s="1277"/>
      <c r="CJ53" s="1277"/>
      <c r="CK53" s="1277"/>
      <c r="CL53" s="1277"/>
      <c r="CM53" s="1277"/>
      <c r="CN53" s="1277">
        <v>48.6</v>
      </c>
      <c r="CO53" s="1277"/>
      <c r="CP53" s="1277"/>
      <c r="CQ53" s="1277"/>
      <c r="CR53" s="1277"/>
      <c r="CS53" s="1277"/>
      <c r="CT53" s="1277"/>
      <c r="CU53" s="1277"/>
      <c r="CV53" s="1276"/>
      <c r="CW53" s="1277"/>
      <c r="CX53" s="1277"/>
      <c r="CY53" s="1277"/>
      <c r="CZ53" s="1277"/>
      <c r="DA53" s="1277"/>
      <c r="DB53" s="1277"/>
      <c r="DC53" s="1277"/>
    </row>
    <row r="54" spans="1:109" ht="13.2" x14ac:dyDescent="0.2">
      <c r="A54" s="382"/>
      <c r="B54" s="374"/>
      <c r="G54" s="1292"/>
      <c r="H54" s="1292"/>
      <c r="I54" s="1287"/>
      <c r="J54" s="1287"/>
      <c r="K54" s="1293"/>
      <c r="L54" s="1293"/>
      <c r="M54" s="1293"/>
      <c r="N54" s="1293"/>
      <c r="AM54" s="383"/>
      <c r="AN54" s="1294"/>
      <c r="AO54" s="1294"/>
      <c r="AP54" s="1294"/>
      <c r="AQ54" s="1294"/>
      <c r="AR54" s="1294"/>
      <c r="AS54" s="1294"/>
      <c r="AT54" s="1294"/>
      <c r="AU54" s="1294"/>
      <c r="AV54" s="1294"/>
      <c r="AW54" s="1294"/>
      <c r="AX54" s="1294"/>
      <c r="AY54" s="1294"/>
      <c r="AZ54" s="1294"/>
      <c r="BA54" s="1294"/>
      <c r="BB54" s="1294"/>
      <c r="BC54" s="1294"/>
      <c r="BD54" s="1294"/>
      <c r="BE54" s="1294"/>
      <c r="BF54" s="1294"/>
      <c r="BG54" s="1294"/>
      <c r="BH54" s="1294"/>
      <c r="BI54" s="1294"/>
      <c r="BJ54" s="1294"/>
      <c r="BK54" s="1294"/>
      <c r="BL54" s="1294"/>
      <c r="BM54" s="1294"/>
      <c r="BN54" s="1294"/>
      <c r="BO54" s="1294"/>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ht="13.2" x14ac:dyDescent="0.2">
      <c r="A55" s="382"/>
      <c r="B55" s="374"/>
      <c r="G55" s="1287"/>
      <c r="H55" s="1287"/>
      <c r="I55" s="1287"/>
      <c r="J55" s="1287"/>
      <c r="K55" s="1293"/>
      <c r="L55" s="1293"/>
      <c r="M55" s="1293"/>
      <c r="N55" s="1293"/>
      <c r="AN55" s="1291" t="s">
        <v>617</v>
      </c>
      <c r="AO55" s="1291"/>
      <c r="AP55" s="1291"/>
      <c r="AQ55" s="1291"/>
      <c r="AR55" s="1291"/>
      <c r="AS55" s="1291"/>
      <c r="AT55" s="1291"/>
      <c r="AU55" s="1291"/>
      <c r="AV55" s="1291"/>
      <c r="AW55" s="1291"/>
      <c r="AX55" s="1291"/>
      <c r="AY55" s="1291"/>
      <c r="AZ55" s="1291"/>
      <c r="BA55" s="1291"/>
      <c r="BB55" s="1294" t="s">
        <v>615</v>
      </c>
      <c r="BC55" s="1294"/>
      <c r="BD55" s="1294"/>
      <c r="BE55" s="1294"/>
      <c r="BF55" s="1294"/>
      <c r="BG55" s="1294"/>
      <c r="BH55" s="1294"/>
      <c r="BI55" s="1294"/>
      <c r="BJ55" s="1294"/>
      <c r="BK55" s="1294"/>
      <c r="BL55" s="1294"/>
      <c r="BM55" s="1294"/>
      <c r="BN55" s="1294"/>
      <c r="BO55" s="1294"/>
      <c r="BP55" s="1276"/>
      <c r="BQ55" s="1277"/>
      <c r="BR55" s="1277"/>
      <c r="BS55" s="1277"/>
      <c r="BT55" s="1277"/>
      <c r="BU55" s="1277"/>
      <c r="BV55" s="1277"/>
      <c r="BW55" s="1277"/>
      <c r="BX55" s="1276"/>
      <c r="BY55" s="1277"/>
      <c r="BZ55" s="1277"/>
      <c r="CA55" s="1277"/>
      <c r="CB55" s="1277"/>
      <c r="CC55" s="1277"/>
      <c r="CD55" s="1277"/>
      <c r="CE55" s="1277"/>
      <c r="CF55" s="1276"/>
      <c r="CG55" s="1277"/>
      <c r="CH55" s="1277"/>
      <c r="CI55" s="1277"/>
      <c r="CJ55" s="1277"/>
      <c r="CK55" s="1277"/>
      <c r="CL55" s="1277"/>
      <c r="CM55" s="1277"/>
      <c r="CN55" s="1277">
        <v>33.1</v>
      </c>
      <c r="CO55" s="1277"/>
      <c r="CP55" s="1277"/>
      <c r="CQ55" s="1277"/>
      <c r="CR55" s="1277"/>
      <c r="CS55" s="1277"/>
      <c r="CT55" s="1277"/>
      <c r="CU55" s="1277"/>
      <c r="CV55" s="1276"/>
      <c r="CW55" s="1277"/>
      <c r="CX55" s="1277"/>
      <c r="CY55" s="1277"/>
      <c r="CZ55" s="1277"/>
      <c r="DA55" s="1277"/>
      <c r="DB55" s="1277"/>
      <c r="DC55" s="1277"/>
    </row>
    <row r="56" spans="1:109" ht="13.2" x14ac:dyDescent="0.2">
      <c r="A56" s="382"/>
      <c r="B56" s="374"/>
      <c r="G56" s="1287"/>
      <c r="H56" s="1287"/>
      <c r="I56" s="1287"/>
      <c r="J56" s="1287"/>
      <c r="K56" s="1293"/>
      <c r="L56" s="1293"/>
      <c r="M56" s="1293"/>
      <c r="N56" s="1293"/>
      <c r="AN56" s="1291"/>
      <c r="AO56" s="1291"/>
      <c r="AP56" s="1291"/>
      <c r="AQ56" s="1291"/>
      <c r="AR56" s="1291"/>
      <c r="AS56" s="1291"/>
      <c r="AT56" s="1291"/>
      <c r="AU56" s="1291"/>
      <c r="AV56" s="1291"/>
      <c r="AW56" s="1291"/>
      <c r="AX56" s="1291"/>
      <c r="AY56" s="1291"/>
      <c r="AZ56" s="1291"/>
      <c r="BA56" s="1291"/>
      <c r="BB56" s="1294"/>
      <c r="BC56" s="1294"/>
      <c r="BD56" s="1294"/>
      <c r="BE56" s="1294"/>
      <c r="BF56" s="1294"/>
      <c r="BG56" s="1294"/>
      <c r="BH56" s="1294"/>
      <c r="BI56" s="1294"/>
      <c r="BJ56" s="1294"/>
      <c r="BK56" s="1294"/>
      <c r="BL56" s="1294"/>
      <c r="BM56" s="1294"/>
      <c r="BN56" s="1294"/>
      <c r="BO56" s="1294"/>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ht="13.2" x14ac:dyDescent="0.2">
      <c r="B57" s="386"/>
      <c r="G57" s="1287"/>
      <c r="H57" s="1287"/>
      <c r="I57" s="1296"/>
      <c r="J57" s="1296"/>
      <c r="K57" s="1293"/>
      <c r="L57" s="1293"/>
      <c r="M57" s="1293"/>
      <c r="N57" s="1293"/>
      <c r="AM57" s="367"/>
      <c r="AN57" s="1291"/>
      <c r="AO57" s="1291"/>
      <c r="AP57" s="1291"/>
      <c r="AQ57" s="1291"/>
      <c r="AR57" s="1291"/>
      <c r="AS57" s="1291"/>
      <c r="AT57" s="1291"/>
      <c r="AU57" s="1291"/>
      <c r="AV57" s="1291"/>
      <c r="AW57" s="1291"/>
      <c r="AX57" s="1291"/>
      <c r="AY57" s="1291"/>
      <c r="AZ57" s="1291"/>
      <c r="BA57" s="1291"/>
      <c r="BB57" s="1294" t="s">
        <v>616</v>
      </c>
      <c r="BC57" s="1294"/>
      <c r="BD57" s="1294"/>
      <c r="BE57" s="1294"/>
      <c r="BF57" s="1294"/>
      <c r="BG57" s="1294"/>
      <c r="BH57" s="1294"/>
      <c r="BI57" s="1294"/>
      <c r="BJ57" s="1294"/>
      <c r="BK57" s="1294"/>
      <c r="BL57" s="1294"/>
      <c r="BM57" s="1294"/>
      <c r="BN57" s="1294"/>
      <c r="BO57" s="1294"/>
      <c r="BP57" s="1276"/>
      <c r="BQ57" s="1277"/>
      <c r="BR57" s="1277"/>
      <c r="BS57" s="1277"/>
      <c r="BT57" s="1277"/>
      <c r="BU57" s="1277"/>
      <c r="BV57" s="1277"/>
      <c r="BW57" s="1277"/>
      <c r="BX57" s="1276"/>
      <c r="BY57" s="1277"/>
      <c r="BZ57" s="1277"/>
      <c r="CA57" s="1277"/>
      <c r="CB57" s="1277"/>
      <c r="CC57" s="1277"/>
      <c r="CD57" s="1277"/>
      <c r="CE57" s="1277"/>
      <c r="CF57" s="1276"/>
      <c r="CG57" s="1277"/>
      <c r="CH57" s="1277"/>
      <c r="CI57" s="1277"/>
      <c r="CJ57" s="1277"/>
      <c r="CK57" s="1277"/>
      <c r="CL57" s="1277"/>
      <c r="CM57" s="1277"/>
      <c r="CN57" s="1277">
        <v>57.2</v>
      </c>
      <c r="CO57" s="1277"/>
      <c r="CP57" s="1277"/>
      <c r="CQ57" s="1277"/>
      <c r="CR57" s="1277"/>
      <c r="CS57" s="1277"/>
      <c r="CT57" s="1277"/>
      <c r="CU57" s="1277"/>
      <c r="CV57" s="1276"/>
      <c r="CW57" s="1277"/>
      <c r="CX57" s="1277"/>
      <c r="CY57" s="1277"/>
      <c r="CZ57" s="1277"/>
      <c r="DA57" s="1277"/>
      <c r="DB57" s="1277"/>
      <c r="DC57" s="1277"/>
      <c r="DD57" s="387"/>
      <c r="DE57" s="386"/>
    </row>
    <row r="58" spans="1:109" s="382" customFormat="1" ht="13.2" x14ac:dyDescent="0.2">
      <c r="A58" s="367"/>
      <c r="B58" s="386"/>
      <c r="G58" s="1287"/>
      <c r="H58" s="1287"/>
      <c r="I58" s="1296"/>
      <c r="J58" s="1296"/>
      <c r="K58" s="1293"/>
      <c r="L58" s="1293"/>
      <c r="M58" s="1293"/>
      <c r="N58" s="1293"/>
      <c r="AM58" s="367"/>
      <c r="AN58" s="1291"/>
      <c r="AO58" s="1291"/>
      <c r="AP58" s="1291"/>
      <c r="AQ58" s="1291"/>
      <c r="AR58" s="1291"/>
      <c r="AS58" s="1291"/>
      <c r="AT58" s="1291"/>
      <c r="AU58" s="1291"/>
      <c r="AV58" s="1291"/>
      <c r="AW58" s="1291"/>
      <c r="AX58" s="1291"/>
      <c r="AY58" s="1291"/>
      <c r="AZ58" s="1291"/>
      <c r="BA58" s="1291"/>
      <c r="BB58" s="1294"/>
      <c r="BC58" s="1294"/>
      <c r="BD58" s="1294"/>
      <c r="BE58" s="1294"/>
      <c r="BF58" s="1294"/>
      <c r="BG58" s="1294"/>
      <c r="BH58" s="1294"/>
      <c r="BI58" s="1294"/>
      <c r="BJ58" s="1294"/>
      <c r="BK58" s="1294"/>
      <c r="BL58" s="1294"/>
      <c r="BM58" s="1294"/>
      <c r="BN58" s="1294"/>
      <c r="BO58" s="1294"/>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618</v>
      </c>
    </row>
    <row r="64" spans="1:109" ht="13.2" x14ac:dyDescent="0.2">
      <c r="B64" s="374"/>
      <c r="G64" s="381"/>
      <c r="I64" s="394"/>
      <c r="J64" s="394"/>
      <c r="K64" s="394"/>
      <c r="L64" s="394"/>
      <c r="M64" s="394"/>
      <c r="N64" s="395"/>
      <c r="AM64" s="381"/>
      <c r="AN64" s="381" t="s">
        <v>611</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78" t="s">
        <v>619</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80"/>
    </row>
    <row r="66" spans="2:107" ht="13.2" x14ac:dyDescent="0.2">
      <c r="B66" s="374"/>
      <c r="AN66" s="1281"/>
      <c r="AO66" s="1282"/>
      <c r="AP66" s="1282"/>
      <c r="AQ66" s="1282"/>
      <c r="AR66" s="1282"/>
      <c r="AS66" s="1282"/>
      <c r="AT66" s="1282"/>
      <c r="AU66" s="1282"/>
      <c r="AV66" s="1282"/>
      <c r="AW66" s="1282"/>
      <c r="AX66" s="1282"/>
      <c r="AY66" s="1282"/>
      <c r="AZ66" s="1282"/>
      <c r="BA66" s="1282"/>
      <c r="BB66" s="1282"/>
      <c r="BC66" s="1282"/>
      <c r="BD66" s="1282"/>
      <c r="BE66" s="1282"/>
      <c r="BF66" s="1282"/>
      <c r="BG66" s="1282"/>
      <c r="BH66" s="1282"/>
      <c r="BI66" s="1282"/>
      <c r="BJ66" s="1282"/>
      <c r="BK66" s="1282"/>
      <c r="BL66" s="1282"/>
      <c r="BM66" s="1282"/>
      <c r="BN66" s="1282"/>
      <c r="BO66" s="1282"/>
      <c r="BP66" s="1282"/>
      <c r="BQ66" s="1282"/>
      <c r="BR66" s="1282"/>
      <c r="BS66" s="1282"/>
      <c r="BT66" s="1282"/>
      <c r="BU66" s="1282"/>
      <c r="BV66" s="1282"/>
      <c r="BW66" s="1282"/>
      <c r="BX66" s="1282"/>
      <c r="BY66" s="1282"/>
      <c r="BZ66" s="1282"/>
      <c r="CA66" s="1282"/>
      <c r="CB66" s="1282"/>
      <c r="CC66" s="1282"/>
      <c r="CD66" s="1282"/>
      <c r="CE66" s="1282"/>
      <c r="CF66" s="1282"/>
      <c r="CG66" s="1282"/>
      <c r="CH66" s="1282"/>
      <c r="CI66" s="1282"/>
      <c r="CJ66" s="1282"/>
      <c r="CK66" s="1282"/>
      <c r="CL66" s="1282"/>
      <c r="CM66" s="1282"/>
      <c r="CN66" s="1282"/>
      <c r="CO66" s="1282"/>
      <c r="CP66" s="1282"/>
      <c r="CQ66" s="1282"/>
      <c r="CR66" s="1282"/>
      <c r="CS66" s="1282"/>
      <c r="CT66" s="1282"/>
      <c r="CU66" s="1282"/>
      <c r="CV66" s="1282"/>
      <c r="CW66" s="1282"/>
      <c r="CX66" s="1282"/>
      <c r="CY66" s="1282"/>
      <c r="CZ66" s="1282"/>
      <c r="DA66" s="1282"/>
      <c r="DB66" s="1282"/>
      <c r="DC66" s="1283"/>
    </row>
    <row r="67" spans="2:107" ht="13.2" x14ac:dyDescent="0.2">
      <c r="B67" s="374"/>
      <c r="AN67" s="1281"/>
      <c r="AO67" s="1282"/>
      <c r="AP67" s="1282"/>
      <c r="AQ67" s="1282"/>
      <c r="AR67" s="1282"/>
      <c r="AS67" s="1282"/>
      <c r="AT67" s="1282"/>
      <c r="AU67" s="1282"/>
      <c r="AV67" s="1282"/>
      <c r="AW67" s="1282"/>
      <c r="AX67" s="1282"/>
      <c r="AY67" s="1282"/>
      <c r="AZ67" s="1282"/>
      <c r="BA67" s="1282"/>
      <c r="BB67" s="1282"/>
      <c r="BC67" s="1282"/>
      <c r="BD67" s="1282"/>
      <c r="BE67" s="1282"/>
      <c r="BF67" s="1282"/>
      <c r="BG67" s="1282"/>
      <c r="BH67" s="1282"/>
      <c r="BI67" s="1282"/>
      <c r="BJ67" s="1282"/>
      <c r="BK67" s="1282"/>
      <c r="BL67" s="1282"/>
      <c r="BM67" s="1282"/>
      <c r="BN67" s="1282"/>
      <c r="BO67" s="1282"/>
      <c r="BP67" s="1282"/>
      <c r="BQ67" s="1282"/>
      <c r="BR67" s="1282"/>
      <c r="BS67" s="1282"/>
      <c r="BT67" s="1282"/>
      <c r="BU67" s="1282"/>
      <c r="BV67" s="1282"/>
      <c r="BW67" s="1282"/>
      <c r="BX67" s="1282"/>
      <c r="BY67" s="1282"/>
      <c r="BZ67" s="1282"/>
      <c r="CA67" s="1282"/>
      <c r="CB67" s="1282"/>
      <c r="CC67" s="1282"/>
      <c r="CD67" s="1282"/>
      <c r="CE67" s="1282"/>
      <c r="CF67" s="1282"/>
      <c r="CG67" s="1282"/>
      <c r="CH67" s="1282"/>
      <c r="CI67" s="1282"/>
      <c r="CJ67" s="1282"/>
      <c r="CK67" s="1282"/>
      <c r="CL67" s="1282"/>
      <c r="CM67" s="1282"/>
      <c r="CN67" s="1282"/>
      <c r="CO67" s="1282"/>
      <c r="CP67" s="1282"/>
      <c r="CQ67" s="1282"/>
      <c r="CR67" s="1282"/>
      <c r="CS67" s="1282"/>
      <c r="CT67" s="1282"/>
      <c r="CU67" s="1282"/>
      <c r="CV67" s="1282"/>
      <c r="CW67" s="1282"/>
      <c r="CX67" s="1282"/>
      <c r="CY67" s="1282"/>
      <c r="CZ67" s="1282"/>
      <c r="DA67" s="1282"/>
      <c r="DB67" s="1282"/>
      <c r="DC67" s="1283"/>
    </row>
    <row r="68" spans="2:107" ht="13.2" x14ac:dyDescent="0.2">
      <c r="B68" s="374"/>
      <c r="AN68" s="1281"/>
      <c r="AO68" s="1282"/>
      <c r="AP68" s="1282"/>
      <c r="AQ68" s="1282"/>
      <c r="AR68" s="1282"/>
      <c r="AS68" s="1282"/>
      <c r="AT68" s="1282"/>
      <c r="AU68" s="1282"/>
      <c r="AV68" s="1282"/>
      <c r="AW68" s="1282"/>
      <c r="AX68" s="1282"/>
      <c r="AY68" s="1282"/>
      <c r="AZ68" s="1282"/>
      <c r="BA68" s="1282"/>
      <c r="BB68" s="1282"/>
      <c r="BC68" s="1282"/>
      <c r="BD68" s="1282"/>
      <c r="BE68" s="1282"/>
      <c r="BF68" s="1282"/>
      <c r="BG68" s="1282"/>
      <c r="BH68" s="1282"/>
      <c r="BI68" s="1282"/>
      <c r="BJ68" s="1282"/>
      <c r="BK68" s="1282"/>
      <c r="BL68" s="1282"/>
      <c r="BM68" s="1282"/>
      <c r="BN68" s="1282"/>
      <c r="BO68" s="1282"/>
      <c r="BP68" s="1282"/>
      <c r="BQ68" s="1282"/>
      <c r="BR68" s="1282"/>
      <c r="BS68" s="1282"/>
      <c r="BT68" s="1282"/>
      <c r="BU68" s="1282"/>
      <c r="BV68" s="1282"/>
      <c r="BW68" s="1282"/>
      <c r="BX68" s="1282"/>
      <c r="BY68" s="1282"/>
      <c r="BZ68" s="1282"/>
      <c r="CA68" s="1282"/>
      <c r="CB68" s="1282"/>
      <c r="CC68" s="1282"/>
      <c r="CD68" s="1282"/>
      <c r="CE68" s="1282"/>
      <c r="CF68" s="1282"/>
      <c r="CG68" s="1282"/>
      <c r="CH68" s="1282"/>
      <c r="CI68" s="1282"/>
      <c r="CJ68" s="1282"/>
      <c r="CK68" s="1282"/>
      <c r="CL68" s="1282"/>
      <c r="CM68" s="1282"/>
      <c r="CN68" s="1282"/>
      <c r="CO68" s="1282"/>
      <c r="CP68" s="1282"/>
      <c r="CQ68" s="1282"/>
      <c r="CR68" s="1282"/>
      <c r="CS68" s="1282"/>
      <c r="CT68" s="1282"/>
      <c r="CU68" s="1282"/>
      <c r="CV68" s="1282"/>
      <c r="CW68" s="1282"/>
      <c r="CX68" s="1282"/>
      <c r="CY68" s="1282"/>
      <c r="CZ68" s="1282"/>
      <c r="DA68" s="1282"/>
      <c r="DB68" s="1282"/>
      <c r="DC68" s="1283"/>
    </row>
    <row r="69" spans="2:107" ht="13.2" x14ac:dyDescent="0.2">
      <c r="B69" s="374"/>
      <c r="AN69" s="1284"/>
      <c r="AO69" s="1285"/>
      <c r="AP69" s="1285"/>
      <c r="AQ69" s="1285"/>
      <c r="AR69" s="1285"/>
      <c r="AS69" s="1285"/>
      <c r="AT69" s="1285"/>
      <c r="AU69" s="1285"/>
      <c r="AV69" s="1285"/>
      <c r="AW69" s="1285"/>
      <c r="AX69" s="1285"/>
      <c r="AY69" s="1285"/>
      <c r="AZ69" s="1285"/>
      <c r="BA69" s="1285"/>
      <c r="BB69" s="1285"/>
      <c r="BC69" s="1285"/>
      <c r="BD69" s="1285"/>
      <c r="BE69" s="1285"/>
      <c r="BF69" s="1285"/>
      <c r="BG69" s="1285"/>
      <c r="BH69" s="1285"/>
      <c r="BI69" s="1285"/>
      <c r="BJ69" s="1285"/>
      <c r="BK69" s="1285"/>
      <c r="BL69" s="1285"/>
      <c r="BM69" s="1285"/>
      <c r="BN69" s="1285"/>
      <c r="BO69" s="1285"/>
      <c r="BP69" s="1285"/>
      <c r="BQ69" s="1285"/>
      <c r="BR69" s="1285"/>
      <c r="BS69" s="1285"/>
      <c r="BT69" s="1285"/>
      <c r="BU69" s="1285"/>
      <c r="BV69" s="1285"/>
      <c r="BW69" s="1285"/>
      <c r="BX69" s="1285"/>
      <c r="BY69" s="1285"/>
      <c r="BZ69" s="1285"/>
      <c r="CA69" s="1285"/>
      <c r="CB69" s="1285"/>
      <c r="CC69" s="1285"/>
      <c r="CD69" s="1285"/>
      <c r="CE69" s="1285"/>
      <c r="CF69" s="1285"/>
      <c r="CG69" s="1285"/>
      <c r="CH69" s="1285"/>
      <c r="CI69" s="1285"/>
      <c r="CJ69" s="1285"/>
      <c r="CK69" s="1285"/>
      <c r="CL69" s="1285"/>
      <c r="CM69" s="1285"/>
      <c r="CN69" s="1285"/>
      <c r="CO69" s="1285"/>
      <c r="CP69" s="1285"/>
      <c r="CQ69" s="1285"/>
      <c r="CR69" s="1285"/>
      <c r="CS69" s="1285"/>
      <c r="CT69" s="1285"/>
      <c r="CU69" s="1285"/>
      <c r="CV69" s="1285"/>
      <c r="CW69" s="1285"/>
      <c r="CX69" s="1285"/>
      <c r="CY69" s="1285"/>
      <c r="CZ69" s="1285"/>
      <c r="DA69" s="1285"/>
      <c r="DB69" s="1285"/>
      <c r="DC69" s="128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613</v>
      </c>
    </row>
    <row r="72" spans="2:107" ht="13.2" x14ac:dyDescent="0.2">
      <c r="B72" s="374"/>
      <c r="G72" s="1287"/>
      <c r="H72" s="1287"/>
      <c r="I72" s="1287"/>
      <c r="J72" s="1287"/>
      <c r="K72" s="384"/>
      <c r="L72" s="384"/>
      <c r="M72" s="385"/>
      <c r="N72" s="385"/>
      <c r="AN72" s="1288"/>
      <c r="AO72" s="1289"/>
      <c r="AP72" s="1289"/>
      <c r="AQ72" s="1289"/>
      <c r="AR72" s="1289"/>
      <c r="AS72" s="1289"/>
      <c r="AT72" s="1289"/>
      <c r="AU72" s="1289"/>
      <c r="AV72" s="1289"/>
      <c r="AW72" s="1289"/>
      <c r="AX72" s="1289"/>
      <c r="AY72" s="1289"/>
      <c r="AZ72" s="1289"/>
      <c r="BA72" s="1289"/>
      <c r="BB72" s="1289"/>
      <c r="BC72" s="1289"/>
      <c r="BD72" s="1289"/>
      <c r="BE72" s="1289"/>
      <c r="BF72" s="1289"/>
      <c r="BG72" s="1289"/>
      <c r="BH72" s="1289"/>
      <c r="BI72" s="1289"/>
      <c r="BJ72" s="1289"/>
      <c r="BK72" s="1289"/>
      <c r="BL72" s="1289"/>
      <c r="BM72" s="1289"/>
      <c r="BN72" s="1289"/>
      <c r="BO72" s="1290"/>
      <c r="BP72" s="1291" t="s">
        <v>566</v>
      </c>
      <c r="BQ72" s="1291"/>
      <c r="BR72" s="1291"/>
      <c r="BS72" s="1291"/>
      <c r="BT72" s="1291"/>
      <c r="BU72" s="1291"/>
      <c r="BV72" s="1291"/>
      <c r="BW72" s="1291"/>
      <c r="BX72" s="1291" t="s">
        <v>567</v>
      </c>
      <c r="BY72" s="1291"/>
      <c r="BZ72" s="1291"/>
      <c r="CA72" s="1291"/>
      <c r="CB72" s="1291"/>
      <c r="CC72" s="1291"/>
      <c r="CD72" s="1291"/>
      <c r="CE72" s="1291"/>
      <c r="CF72" s="1291" t="s">
        <v>568</v>
      </c>
      <c r="CG72" s="1291"/>
      <c r="CH72" s="1291"/>
      <c r="CI72" s="1291"/>
      <c r="CJ72" s="1291"/>
      <c r="CK72" s="1291"/>
      <c r="CL72" s="1291"/>
      <c r="CM72" s="1291"/>
      <c r="CN72" s="1291" t="s">
        <v>569</v>
      </c>
      <c r="CO72" s="1291"/>
      <c r="CP72" s="1291"/>
      <c r="CQ72" s="1291"/>
      <c r="CR72" s="1291"/>
      <c r="CS72" s="1291"/>
      <c r="CT72" s="1291"/>
      <c r="CU72" s="1291"/>
      <c r="CV72" s="1291" t="s">
        <v>570</v>
      </c>
      <c r="CW72" s="1291"/>
      <c r="CX72" s="1291"/>
      <c r="CY72" s="1291"/>
      <c r="CZ72" s="1291"/>
      <c r="DA72" s="1291"/>
      <c r="DB72" s="1291"/>
      <c r="DC72" s="1291"/>
    </row>
    <row r="73" spans="2:107" ht="13.2" x14ac:dyDescent="0.2">
      <c r="B73" s="374"/>
      <c r="G73" s="1292"/>
      <c r="H73" s="1292"/>
      <c r="I73" s="1292"/>
      <c r="J73" s="1292"/>
      <c r="K73" s="1297"/>
      <c r="L73" s="1297"/>
      <c r="M73" s="1297"/>
      <c r="N73" s="1297"/>
      <c r="AM73" s="383"/>
      <c r="AN73" s="1294" t="s">
        <v>614</v>
      </c>
      <c r="AO73" s="1294"/>
      <c r="AP73" s="1294"/>
      <c r="AQ73" s="1294"/>
      <c r="AR73" s="1294"/>
      <c r="AS73" s="1294"/>
      <c r="AT73" s="1294"/>
      <c r="AU73" s="1294"/>
      <c r="AV73" s="1294"/>
      <c r="AW73" s="1294"/>
      <c r="AX73" s="1294"/>
      <c r="AY73" s="1294"/>
      <c r="AZ73" s="1294"/>
      <c r="BA73" s="1294"/>
      <c r="BB73" s="1294" t="s">
        <v>615</v>
      </c>
      <c r="BC73" s="1294"/>
      <c r="BD73" s="1294"/>
      <c r="BE73" s="1294"/>
      <c r="BF73" s="1294"/>
      <c r="BG73" s="1294"/>
      <c r="BH73" s="1294"/>
      <c r="BI73" s="1294"/>
      <c r="BJ73" s="1294"/>
      <c r="BK73" s="1294"/>
      <c r="BL73" s="1294"/>
      <c r="BM73" s="1294"/>
      <c r="BN73" s="1294"/>
      <c r="BO73" s="1294"/>
      <c r="BP73" s="1277">
        <v>90.4</v>
      </c>
      <c r="BQ73" s="1277"/>
      <c r="BR73" s="1277"/>
      <c r="BS73" s="1277"/>
      <c r="BT73" s="1277"/>
      <c r="BU73" s="1277"/>
      <c r="BV73" s="1277"/>
      <c r="BW73" s="1277"/>
      <c r="BX73" s="1277">
        <v>89.1</v>
      </c>
      <c r="BY73" s="1277"/>
      <c r="BZ73" s="1277"/>
      <c r="CA73" s="1277"/>
      <c r="CB73" s="1277"/>
      <c r="CC73" s="1277"/>
      <c r="CD73" s="1277"/>
      <c r="CE73" s="1277"/>
      <c r="CF73" s="1277">
        <v>79.099999999999994</v>
      </c>
      <c r="CG73" s="1277"/>
      <c r="CH73" s="1277"/>
      <c r="CI73" s="1277"/>
      <c r="CJ73" s="1277"/>
      <c r="CK73" s="1277"/>
      <c r="CL73" s="1277"/>
      <c r="CM73" s="1277"/>
      <c r="CN73" s="1277">
        <v>79.2</v>
      </c>
      <c r="CO73" s="1277"/>
      <c r="CP73" s="1277"/>
      <c r="CQ73" s="1277"/>
      <c r="CR73" s="1277"/>
      <c r="CS73" s="1277"/>
      <c r="CT73" s="1277"/>
      <c r="CU73" s="1277"/>
      <c r="CV73" s="1277">
        <v>82.2</v>
      </c>
      <c r="CW73" s="1277"/>
      <c r="CX73" s="1277"/>
      <c r="CY73" s="1277"/>
      <c r="CZ73" s="1277"/>
      <c r="DA73" s="1277"/>
      <c r="DB73" s="1277"/>
      <c r="DC73" s="1277"/>
    </row>
    <row r="74" spans="2:107" ht="13.2" x14ac:dyDescent="0.2">
      <c r="B74" s="374"/>
      <c r="G74" s="1292"/>
      <c r="H74" s="1292"/>
      <c r="I74" s="1292"/>
      <c r="J74" s="1292"/>
      <c r="K74" s="1297"/>
      <c r="L74" s="1297"/>
      <c r="M74" s="1297"/>
      <c r="N74" s="1297"/>
      <c r="AM74" s="383"/>
      <c r="AN74" s="1294"/>
      <c r="AO74" s="1294"/>
      <c r="AP74" s="1294"/>
      <c r="AQ74" s="1294"/>
      <c r="AR74" s="1294"/>
      <c r="AS74" s="1294"/>
      <c r="AT74" s="1294"/>
      <c r="AU74" s="1294"/>
      <c r="AV74" s="1294"/>
      <c r="AW74" s="1294"/>
      <c r="AX74" s="1294"/>
      <c r="AY74" s="1294"/>
      <c r="AZ74" s="1294"/>
      <c r="BA74" s="1294"/>
      <c r="BB74" s="1294"/>
      <c r="BC74" s="1294"/>
      <c r="BD74" s="1294"/>
      <c r="BE74" s="1294"/>
      <c r="BF74" s="1294"/>
      <c r="BG74" s="1294"/>
      <c r="BH74" s="1294"/>
      <c r="BI74" s="1294"/>
      <c r="BJ74" s="1294"/>
      <c r="BK74" s="1294"/>
      <c r="BL74" s="1294"/>
      <c r="BM74" s="1294"/>
      <c r="BN74" s="1294"/>
      <c r="BO74" s="1294"/>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ht="13.2" x14ac:dyDescent="0.2">
      <c r="B75" s="374"/>
      <c r="G75" s="1292"/>
      <c r="H75" s="1292"/>
      <c r="I75" s="1287"/>
      <c r="J75" s="1287"/>
      <c r="K75" s="1293"/>
      <c r="L75" s="1293"/>
      <c r="M75" s="1293"/>
      <c r="N75" s="1293"/>
      <c r="AM75" s="383"/>
      <c r="AN75" s="1294"/>
      <c r="AO75" s="1294"/>
      <c r="AP75" s="1294"/>
      <c r="AQ75" s="1294"/>
      <c r="AR75" s="1294"/>
      <c r="AS75" s="1294"/>
      <c r="AT75" s="1294"/>
      <c r="AU75" s="1294"/>
      <c r="AV75" s="1294"/>
      <c r="AW75" s="1294"/>
      <c r="AX75" s="1294"/>
      <c r="AY75" s="1294"/>
      <c r="AZ75" s="1294"/>
      <c r="BA75" s="1294"/>
      <c r="BB75" s="1294" t="s">
        <v>620</v>
      </c>
      <c r="BC75" s="1294"/>
      <c r="BD75" s="1294"/>
      <c r="BE75" s="1294"/>
      <c r="BF75" s="1294"/>
      <c r="BG75" s="1294"/>
      <c r="BH75" s="1294"/>
      <c r="BI75" s="1294"/>
      <c r="BJ75" s="1294"/>
      <c r="BK75" s="1294"/>
      <c r="BL75" s="1294"/>
      <c r="BM75" s="1294"/>
      <c r="BN75" s="1294"/>
      <c r="BO75" s="1294"/>
      <c r="BP75" s="1277">
        <v>13.5</v>
      </c>
      <c r="BQ75" s="1277"/>
      <c r="BR75" s="1277"/>
      <c r="BS75" s="1277"/>
      <c r="BT75" s="1277"/>
      <c r="BU75" s="1277"/>
      <c r="BV75" s="1277"/>
      <c r="BW75" s="1277"/>
      <c r="BX75" s="1277">
        <v>12.7</v>
      </c>
      <c r="BY75" s="1277"/>
      <c r="BZ75" s="1277"/>
      <c r="CA75" s="1277"/>
      <c r="CB75" s="1277"/>
      <c r="CC75" s="1277"/>
      <c r="CD75" s="1277"/>
      <c r="CE75" s="1277"/>
      <c r="CF75" s="1277">
        <v>12</v>
      </c>
      <c r="CG75" s="1277"/>
      <c r="CH75" s="1277"/>
      <c r="CI75" s="1277"/>
      <c r="CJ75" s="1277"/>
      <c r="CK75" s="1277"/>
      <c r="CL75" s="1277"/>
      <c r="CM75" s="1277"/>
      <c r="CN75" s="1277">
        <v>11.6</v>
      </c>
      <c r="CO75" s="1277"/>
      <c r="CP75" s="1277"/>
      <c r="CQ75" s="1277"/>
      <c r="CR75" s="1277"/>
      <c r="CS75" s="1277"/>
      <c r="CT75" s="1277"/>
      <c r="CU75" s="1277"/>
      <c r="CV75" s="1277">
        <v>11.4</v>
      </c>
      <c r="CW75" s="1277"/>
      <c r="CX75" s="1277"/>
      <c r="CY75" s="1277"/>
      <c r="CZ75" s="1277"/>
      <c r="DA75" s="1277"/>
      <c r="DB75" s="1277"/>
      <c r="DC75" s="1277"/>
    </row>
    <row r="76" spans="2:107" ht="13.2" x14ac:dyDescent="0.2">
      <c r="B76" s="374"/>
      <c r="G76" s="1292"/>
      <c r="H76" s="1292"/>
      <c r="I76" s="1287"/>
      <c r="J76" s="1287"/>
      <c r="K76" s="1293"/>
      <c r="L76" s="1293"/>
      <c r="M76" s="1293"/>
      <c r="N76" s="1293"/>
      <c r="AM76" s="383"/>
      <c r="AN76" s="1294"/>
      <c r="AO76" s="1294"/>
      <c r="AP76" s="1294"/>
      <c r="AQ76" s="1294"/>
      <c r="AR76" s="1294"/>
      <c r="AS76" s="1294"/>
      <c r="AT76" s="1294"/>
      <c r="AU76" s="1294"/>
      <c r="AV76" s="1294"/>
      <c r="AW76" s="1294"/>
      <c r="AX76" s="1294"/>
      <c r="AY76" s="1294"/>
      <c r="AZ76" s="1294"/>
      <c r="BA76" s="1294"/>
      <c r="BB76" s="1294"/>
      <c r="BC76" s="1294"/>
      <c r="BD76" s="1294"/>
      <c r="BE76" s="1294"/>
      <c r="BF76" s="1294"/>
      <c r="BG76" s="1294"/>
      <c r="BH76" s="1294"/>
      <c r="BI76" s="1294"/>
      <c r="BJ76" s="1294"/>
      <c r="BK76" s="1294"/>
      <c r="BL76" s="1294"/>
      <c r="BM76" s="1294"/>
      <c r="BN76" s="1294"/>
      <c r="BO76" s="1294"/>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ht="13.2" x14ac:dyDescent="0.2">
      <c r="B77" s="374"/>
      <c r="G77" s="1287"/>
      <c r="H77" s="1287"/>
      <c r="I77" s="1287"/>
      <c r="J77" s="1287"/>
      <c r="K77" s="1297"/>
      <c r="L77" s="1297"/>
      <c r="M77" s="1297"/>
      <c r="N77" s="1297"/>
      <c r="AN77" s="1291" t="s">
        <v>617</v>
      </c>
      <c r="AO77" s="1291"/>
      <c r="AP77" s="1291"/>
      <c r="AQ77" s="1291"/>
      <c r="AR77" s="1291"/>
      <c r="AS77" s="1291"/>
      <c r="AT77" s="1291"/>
      <c r="AU77" s="1291"/>
      <c r="AV77" s="1291"/>
      <c r="AW77" s="1291"/>
      <c r="AX77" s="1291"/>
      <c r="AY77" s="1291"/>
      <c r="AZ77" s="1291"/>
      <c r="BA77" s="1291"/>
      <c r="BB77" s="1294" t="s">
        <v>615</v>
      </c>
      <c r="BC77" s="1294"/>
      <c r="BD77" s="1294"/>
      <c r="BE77" s="1294"/>
      <c r="BF77" s="1294"/>
      <c r="BG77" s="1294"/>
      <c r="BH77" s="1294"/>
      <c r="BI77" s="1294"/>
      <c r="BJ77" s="1294"/>
      <c r="BK77" s="1294"/>
      <c r="BL77" s="1294"/>
      <c r="BM77" s="1294"/>
      <c r="BN77" s="1294"/>
      <c r="BO77" s="1294"/>
      <c r="BP77" s="1277">
        <v>50.3</v>
      </c>
      <c r="BQ77" s="1277"/>
      <c r="BR77" s="1277"/>
      <c r="BS77" s="1277"/>
      <c r="BT77" s="1277"/>
      <c r="BU77" s="1277"/>
      <c r="BV77" s="1277"/>
      <c r="BW77" s="1277"/>
      <c r="BX77" s="1277">
        <v>45.9</v>
      </c>
      <c r="BY77" s="1277"/>
      <c r="BZ77" s="1277"/>
      <c r="CA77" s="1277"/>
      <c r="CB77" s="1277"/>
      <c r="CC77" s="1277"/>
      <c r="CD77" s="1277"/>
      <c r="CE77" s="1277"/>
      <c r="CF77" s="1277">
        <v>37.299999999999997</v>
      </c>
      <c r="CG77" s="1277"/>
      <c r="CH77" s="1277"/>
      <c r="CI77" s="1277"/>
      <c r="CJ77" s="1277"/>
      <c r="CK77" s="1277"/>
      <c r="CL77" s="1277"/>
      <c r="CM77" s="1277"/>
      <c r="CN77" s="1277">
        <v>33.1</v>
      </c>
      <c r="CO77" s="1277"/>
      <c r="CP77" s="1277"/>
      <c r="CQ77" s="1277"/>
      <c r="CR77" s="1277"/>
      <c r="CS77" s="1277"/>
      <c r="CT77" s="1277"/>
      <c r="CU77" s="1277"/>
      <c r="CV77" s="1277">
        <v>31.3</v>
      </c>
      <c r="CW77" s="1277"/>
      <c r="CX77" s="1277"/>
      <c r="CY77" s="1277"/>
      <c r="CZ77" s="1277"/>
      <c r="DA77" s="1277"/>
      <c r="DB77" s="1277"/>
      <c r="DC77" s="1277"/>
    </row>
    <row r="78" spans="2:107" ht="13.2" x14ac:dyDescent="0.2">
      <c r="B78" s="374"/>
      <c r="G78" s="1287"/>
      <c r="H78" s="1287"/>
      <c r="I78" s="1287"/>
      <c r="J78" s="1287"/>
      <c r="K78" s="1297"/>
      <c r="L78" s="1297"/>
      <c r="M78" s="1297"/>
      <c r="N78" s="1297"/>
      <c r="AN78" s="1291"/>
      <c r="AO78" s="1291"/>
      <c r="AP78" s="1291"/>
      <c r="AQ78" s="1291"/>
      <c r="AR78" s="1291"/>
      <c r="AS78" s="1291"/>
      <c r="AT78" s="1291"/>
      <c r="AU78" s="1291"/>
      <c r="AV78" s="1291"/>
      <c r="AW78" s="1291"/>
      <c r="AX78" s="1291"/>
      <c r="AY78" s="1291"/>
      <c r="AZ78" s="1291"/>
      <c r="BA78" s="1291"/>
      <c r="BB78" s="1294"/>
      <c r="BC78" s="1294"/>
      <c r="BD78" s="1294"/>
      <c r="BE78" s="1294"/>
      <c r="BF78" s="1294"/>
      <c r="BG78" s="1294"/>
      <c r="BH78" s="1294"/>
      <c r="BI78" s="1294"/>
      <c r="BJ78" s="1294"/>
      <c r="BK78" s="1294"/>
      <c r="BL78" s="1294"/>
      <c r="BM78" s="1294"/>
      <c r="BN78" s="1294"/>
      <c r="BO78" s="1294"/>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ht="13.2" x14ac:dyDescent="0.2">
      <c r="B79" s="374"/>
      <c r="G79" s="1287"/>
      <c r="H79" s="1287"/>
      <c r="I79" s="1296"/>
      <c r="J79" s="1296"/>
      <c r="K79" s="1298"/>
      <c r="L79" s="1298"/>
      <c r="M79" s="1298"/>
      <c r="N79" s="1298"/>
      <c r="AN79" s="1291"/>
      <c r="AO79" s="1291"/>
      <c r="AP79" s="1291"/>
      <c r="AQ79" s="1291"/>
      <c r="AR79" s="1291"/>
      <c r="AS79" s="1291"/>
      <c r="AT79" s="1291"/>
      <c r="AU79" s="1291"/>
      <c r="AV79" s="1291"/>
      <c r="AW79" s="1291"/>
      <c r="AX79" s="1291"/>
      <c r="AY79" s="1291"/>
      <c r="AZ79" s="1291"/>
      <c r="BA79" s="1291"/>
      <c r="BB79" s="1294" t="s">
        <v>620</v>
      </c>
      <c r="BC79" s="1294"/>
      <c r="BD79" s="1294"/>
      <c r="BE79" s="1294"/>
      <c r="BF79" s="1294"/>
      <c r="BG79" s="1294"/>
      <c r="BH79" s="1294"/>
      <c r="BI79" s="1294"/>
      <c r="BJ79" s="1294"/>
      <c r="BK79" s="1294"/>
      <c r="BL79" s="1294"/>
      <c r="BM79" s="1294"/>
      <c r="BN79" s="1294"/>
      <c r="BO79" s="1294"/>
      <c r="BP79" s="1277">
        <v>9.6</v>
      </c>
      <c r="BQ79" s="1277"/>
      <c r="BR79" s="1277"/>
      <c r="BS79" s="1277"/>
      <c r="BT79" s="1277"/>
      <c r="BU79" s="1277"/>
      <c r="BV79" s="1277"/>
      <c r="BW79" s="1277"/>
      <c r="BX79" s="1277">
        <v>8.8000000000000007</v>
      </c>
      <c r="BY79" s="1277"/>
      <c r="BZ79" s="1277"/>
      <c r="CA79" s="1277"/>
      <c r="CB79" s="1277"/>
      <c r="CC79" s="1277"/>
      <c r="CD79" s="1277"/>
      <c r="CE79" s="1277"/>
      <c r="CF79" s="1277">
        <v>7.8</v>
      </c>
      <c r="CG79" s="1277"/>
      <c r="CH79" s="1277"/>
      <c r="CI79" s="1277"/>
      <c r="CJ79" s="1277"/>
      <c r="CK79" s="1277"/>
      <c r="CL79" s="1277"/>
      <c r="CM79" s="1277"/>
      <c r="CN79" s="1277">
        <v>7.5</v>
      </c>
      <c r="CO79" s="1277"/>
      <c r="CP79" s="1277"/>
      <c r="CQ79" s="1277"/>
      <c r="CR79" s="1277"/>
      <c r="CS79" s="1277"/>
      <c r="CT79" s="1277"/>
      <c r="CU79" s="1277"/>
      <c r="CV79" s="1277">
        <v>7.2</v>
      </c>
      <c r="CW79" s="1277"/>
      <c r="CX79" s="1277"/>
      <c r="CY79" s="1277"/>
      <c r="CZ79" s="1277"/>
      <c r="DA79" s="1277"/>
      <c r="DB79" s="1277"/>
      <c r="DC79" s="1277"/>
    </row>
    <row r="80" spans="2:107" ht="13.2" x14ac:dyDescent="0.2">
      <c r="B80" s="374"/>
      <c r="G80" s="1287"/>
      <c r="H80" s="1287"/>
      <c r="I80" s="1296"/>
      <c r="J80" s="1296"/>
      <c r="K80" s="1298"/>
      <c r="L80" s="1298"/>
      <c r="M80" s="1298"/>
      <c r="N80" s="1298"/>
      <c r="AN80" s="1291"/>
      <c r="AO80" s="1291"/>
      <c r="AP80" s="1291"/>
      <c r="AQ80" s="1291"/>
      <c r="AR80" s="1291"/>
      <c r="AS80" s="1291"/>
      <c r="AT80" s="1291"/>
      <c r="AU80" s="1291"/>
      <c r="AV80" s="1291"/>
      <c r="AW80" s="1291"/>
      <c r="AX80" s="1291"/>
      <c r="AY80" s="1291"/>
      <c r="AZ80" s="1291"/>
      <c r="BA80" s="1291"/>
      <c r="BB80" s="1294"/>
      <c r="BC80" s="1294"/>
      <c r="BD80" s="1294"/>
      <c r="BE80" s="1294"/>
      <c r="BF80" s="1294"/>
      <c r="BG80" s="1294"/>
      <c r="BH80" s="1294"/>
      <c r="BI80" s="1294"/>
      <c r="BJ80" s="1294"/>
      <c r="BK80" s="1294"/>
      <c r="BL80" s="1294"/>
      <c r="BM80" s="1294"/>
      <c r="BN80" s="1294"/>
      <c r="BO80" s="1294"/>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ULV7EfRlJ5ODaAxuUDDYn+/bUcb+mqgqBE6yUOr1DngqEmcy+VNHRQJoPgEsn6PqdUbhLdVLTohon85KcPaH2g==" saltValue="eWHt+MuzHQGJuD+XuDW9q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85" zoomScaleNormal="8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qqIHOpcBAyYmaTPG5dqVIfbeGN7EBCYR2Ci8Fn9GPr5NAz2LV8xUfiHtw47Ozr1YLhfM8foUUfoi9mhpxNTHSg==" saltValue="dIjx7BVUTRE61f+FD68Zx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85" zoomScaleNormal="8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622</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iv8AwCWFdYj/ip7nloepIJa0o596l6J05C3YX0w9HGNOMkKlqZLXSHJjrYkHASzQukmAMYadkG50qAg+fT5jRg==" saltValue="NdbnINGRI/C9NP5lIdZ49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563</v>
      </c>
      <c r="G2" s="136"/>
      <c r="H2" s="137"/>
    </row>
    <row r="3" spans="1:8" x14ac:dyDescent="0.2">
      <c r="A3" s="133" t="s">
        <v>556</v>
      </c>
      <c r="B3" s="138"/>
      <c r="C3" s="139"/>
      <c r="D3" s="140">
        <v>91077</v>
      </c>
      <c r="E3" s="141"/>
      <c r="F3" s="142">
        <v>63956</v>
      </c>
      <c r="G3" s="143"/>
      <c r="H3" s="144"/>
    </row>
    <row r="4" spans="1:8" x14ac:dyDescent="0.2">
      <c r="A4" s="145"/>
      <c r="B4" s="146"/>
      <c r="C4" s="147"/>
      <c r="D4" s="148">
        <v>27577</v>
      </c>
      <c r="E4" s="149"/>
      <c r="F4" s="150">
        <v>29239</v>
      </c>
      <c r="G4" s="151"/>
      <c r="H4" s="152"/>
    </row>
    <row r="5" spans="1:8" x14ac:dyDescent="0.2">
      <c r="A5" s="133" t="s">
        <v>558</v>
      </c>
      <c r="B5" s="138"/>
      <c r="C5" s="139"/>
      <c r="D5" s="140">
        <v>108309</v>
      </c>
      <c r="E5" s="141"/>
      <c r="F5" s="142">
        <v>66255</v>
      </c>
      <c r="G5" s="143"/>
      <c r="H5" s="144"/>
    </row>
    <row r="6" spans="1:8" x14ac:dyDescent="0.2">
      <c r="A6" s="145"/>
      <c r="B6" s="146"/>
      <c r="C6" s="147"/>
      <c r="D6" s="148">
        <v>29613</v>
      </c>
      <c r="E6" s="149"/>
      <c r="F6" s="150">
        <v>31822</v>
      </c>
      <c r="G6" s="151"/>
      <c r="H6" s="152"/>
    </row>
    <row r="7" spans="1:8" x14ac:dyDescent="0.2">
      <c r="A7" s="133" t="s">
        <v>559</v>
      </c>
      <c r="B7" s="138"/>
      <c r="C7" s="139"/>
      <c r="D7" s="140">
        <v>83088</v>
      </c>
      <c r="E7" s="141"/>
      <c r="F7" s="142">
        <v>54227</v>
      </c>
      <c r="G7" s="143"/>
      <c r="H7" s="144"/>
    </row>
    <row r="8" spans="1:8" x14ac:dyDescent="0.2">
      <c r="A8" s="145"/>
      <c r="B8" s="146"/>
      <c r="C8" s="147"/>
      <c r="D8" s="148">
        <v>18830</v>
      </c>
      <c r="E8" s="149"/>
      <c r="F8" s="150">
        <v>29694</v>
      </c>
      <c r="G8" s="151"/>
      <c r="H8" s="152"/>
    </row>
    <row r="9" spans="1:8" x14ac:dyDescent="0.2">
      <c r="A9" s="133" t="s">
        <v>560</v>
      </c>
      <c r="B9" s="138"/>
      <c r="C9" s="139"/>
      <c r="D9" s="140">
        <v>82329</v>
      </c>
      <c r="E9" s="141"/>
      <c r="F9" s="142">
        <v>57295</v>
      </c>
      <c r="G9" s="143"/>
      <c r="H9" s="144"/>
    </row>
    <row r="10" spans="1:8" x14ac:dyDescent="0.2">
      <c r="A10" s="145"/>
      <c r="B10" s="146"/>
      <c r="C10" s="147"/>
      <c r="D10" s="148">
        <v>29437</v>
      </c>
      <c r="E10" s="149"/>
      <c r="F10" s="150">
        <v>32771</v>
      </c>
      <c r="G10" s="151"/>
      <c r="H10" s="152"/>
    </row>
    <row r="11" spans="1:8" x14ac:dyDescent="0.2">
      <c r="A11" s="133" t="s">
        <v>561</v>
      </c>
      <c r="B11" s="138"/>
      <c r="C11" s="139"/>
      <c r="D11" s="140">
        <v>121301</v>
      </c>
      <c r="E11" s="141"/>
      <c r="F11" s="142">
        <v>54110</v>
      </c>
      <c r="G11" s="143"/>
      <c r="H11" s="144"/>
    </row>
    <row r="12" spans="1:8" x14ac:dyDescent="0.2">
      <c r="A12" s="145"/>
      <c r="B12" s="146"/>
      <c r="C12" s="153"/>
      <c r="D12" s="148">
        <v>69962</v>
      </c>
      <c r="E12" s="149"/>
      <c r="F12" s="150">
        <v>30620</v>
      </c>
      <c r="G12" s="151"/>
      <c r="H12" s="152"/>
    </row>
    <row r="13" spans="1:8" x14ac:dyDescent="0.2">
      <c r="A13" s="133"/>
      <c r="B13" s="138"/>
      <c r="C13" s="154"/>
      <c r="D13" s="155">
        <v>97221</v>
      </c>
      <c r="E13" s="156"/>
      <c r="F13" s="157">
        <v>59169</v>
      </c>
      <c r="G13" s="158"/>
      <c r="H13" s="144"/>
    </row>
    <row r="14" spans="1:8" x14ac:dyDescent="0.2">
      <c r="A14" s="145"/>
      <c r="B14" s="146"/>
      <c r="C14" s="147"/>
      <c r="D14" s="148">
        <v>35084</v>
      </c>
      <c r="E14" s="149"/>
      <c r="F14" s="150">
        <v>30829</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4.93</v>
      </c>
      <c r="C19" s="159">
        <f>ROUND(VALUE(SUBSTITUTE(実質収支比率等に係る経年分析!G$48,"▲","-")),2)</f>
        <v>3.06</v>
      </c>
      <c r="D19" s="159">
        <f>ROUND(VALUE(SUBSTITUTE(実質収支比率等に係る経年分析!H$48,"▲","-")),2)</f>
        <v>3.68</v>
      </c>
      <c r="E19" s="159">
        <f>ROUND(VALUE(SUBSTITUTE(実質収支比率等に係る経年分析!I$48,"▲","-")),2)</f>
        <v>2.65</v>
      </c>
      <c r="F19" s="159">
        <f>ROUND(VALUE(SUBSTITUTE(実質収支比率等に係る経年分析!J$48,"▲","-")),2)</f>
        <v>2.99</v>
      </c>
    </row>
    <row r="20" spans="1:11" x14ac:dyDescent="0.2">
      <c r="A20" s="159" t="s">
        <v>49</v>
      </c>
      <c r="B20" s="159">
        <f>ROUND(VALUE(SUBSTITUTE(実質収支比率等に係る経年分析!F$47,"▲","-")),2)</f>
        <v>18.84</v>
      </c>
      <c r="C20" s="159">
        <f>ROUND(VALUE(SUBSTITUTE(実質収支比率等に係る経年分析!G$47,"▲","-")),2)</f>
        <v>21.09</v>
      </c>
      <c r="D20" s="159">
        <f>ROUND(VALUE(SUBSTITUTE(実質収支比率等に係る経年分析!H$47,"▲","-")),2)</f>
        <v>21.48</v>
      </c>
      <c r="E20" s="159">
        <f>ROUND(VALUE(SUBSTITUTE(実質収支比率等に係る経年分析!I$47,"▲","-")),2)</f>
        <v>20.49</v>
      </c>
      <c r="F20" s="159">
        <f>ROUND(VALUE(SUBSTITUTE(実質収支比率等に係る経年分析!J$47,"▲","-")),2)</f>
        <v>19.21</v>
      </c>
    </row>
    <row r="21" spans="1:11" x14ac:dyDescent="0.2">
      <c r="A21" s="159" t="s">
        <v>50</v>
      </c>
      <c r="B21" s="159">
        <f>IF(ISNUMBER(VALUE(SUBSTITUTE(実質収支比率等に係る経年分析!F$49,"▲","-"))),ROUND(VALUE(SUBSTITUTE(実質収支比率等に係る経年分析!F$49,"▲","-")),2),NA())</f>
        <v>-0.28000000000000003</v>
      </c>
      <c r="C21" s="159">
        <f>IF(ISNUMBER(VALUE(SUBSTITUTE(実質収支比率等に係る経年分析!G$49,"▲","-"))),ROUND(VALUE(SUBSTITUTE(実質収支比率等に係る経年分析!G$49,"▲","-")),2),NA())</f>
        <v>-2.59</v>
      </c>
      <c r="D21" s="159">
        <f>IF(ISNUMBER(VALUE(SUBSTITUTE(実質収支比率等に係る経年分析!H$49,"▲","-"))),ROUND(VALUE(SUBSTITUTE(実質収支比率等に係る経年分析!H$49,"▲","-")),2),NA())</f>
        <v>0.06</v>
      </c>
      <c r="E21" s="159">
        <f>IF(ISNUMBER(VALUE(SUBSTITUTE(実質収支比率等に係る経年分析!I$49,"▲","-"))),ROUND(VALUE(SUBSTITUTE(実質収支比率等に係る経年分析!I$49,"▲","-")),2),NA())</f>
        <v>-3.89</v>
      </c>
      <c r="F21" s="159">
        <f>IF(ISNUMBER(VALUE(SUBSTITUTE(実質収支比率等に係る経年分析!J$49,"▲","-"))),ROUND(VALUE(SUBSTITUTE(実質収支比率等に係る経年分析!J$49,"▲","-")),2),NA())</f>
        <v>-2.2000000000000002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0.69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0.49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0.47</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7.0000000000000007E-2</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日向市公営住宅事業特別会計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0.01</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x14ac:dyDescent="0.2">
      <c r="A30" s="160" t="str">
        <f>IF(連結実質赤字比率に係る赤字・黒字の構成分析!C$40="",NA(),連結実質赤字比率に係る赤字・黒字の構成分析!C$40)</f>
        <v>日向市後期高齢者医療事業特別会計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0.04</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0.04</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2">
      <c r="A31" s="160" t="str">
        <f>IF(連結実質赤字比率に係る赤字・黒字の構成分析!C$39="",NA(),連結実質赤字比率に係る赤字・黒字の構成分析!C$39)</f>
        <v>日向市病院事業会計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1.1399999999999999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0.52</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0.4</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0.09</v>
      </c>
    </row>
    <row r="32" spans="1:11" x14ac:dyDescent="0.2">
      <c r="A32" s="160" t="str">
        <f>IF(連結実質赤字比率に係る赤字・黒字の構成分析!C$38="",NA(),連結実質赤字比率に係る赤字・黒字の構成分析!C$38)</f>
        <v>日向市介護保険事業特別会計（保険事業勘定）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0.34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0.37</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0.52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0.85</v>
      </c>
    </row>
    <row r="33" spans="1:16" x14ac:dyDescent="0.2">
      <c r="A33" s="160" t="str">
        <f>IF(連結実質赤字比率に係る赤字・黒字の構成分析!C$37="",NA(),連結実質赤字比率に係る赤字・黒字の構成分析!C$37)</f>
        <v>日向市国民健康保険事業特別会計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1.87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1.25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1.07</v>
      </c>
    </row>
    <row r="34" spans="1:16" x14ac:dyDescent="0.2">
      <c r="A34" s="160" t="str">
        <f>IF(連結実質赤字比率に係る赤字・黒字の構成分析!C$36="",NA(),連結実質赤字比率に係る赤字・黒字の構成分析!C$36)</f>
        <v>日向市下水道事業会計</v>
      </c>
      <c r="B34" s="160" t="e">
        <f>IF(ROUND(VALUE(SUBSTITUTE(連結実質赤字比率に係る赤字・黒字の構成分析!F$36,"▲", "-")), 2) &lt; 0, ABS(ROUND(VALUE(SUBSTITUTE(連結実質赤字比率に係る赤字・黒字の構成分析!F$36,"▲", "-")), 2)), NA())</f>
        <v>#VALUE!</v>
      </c>
      <c r="C34" s="160" t="e">
        <f>IF(ROUND(VALUE(SUBSTITUTE(連結実質赤字比率に係る赤字・黒字の構成分析!F$36,"▲", "-")), 2) &gt;= 0, ABS(ROUND(VALUE(SUBSTITUTE(連結実質赤字比率に係る赤字・黒字の構成分析!F$36,"▲", "-")), 2)), NA())</f>
        <v>#VALUE!</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1.29</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1.61</v>
      </c>
    </row>
    <row r="35" spans="1:16" x14ac:dyDescent="0.2">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4.76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3.57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2.54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2.89</v>
      </c>
    </row>
    <row r="36" spans="1:16" x14ac:dyDescent="0.2">
      <c r="A36" s="160" t="str">
        <f>IF(連結実質赤字比率に係る赤字・黒字の構成分析!C$34="",NA(),連結実質赤字比率に係る赤字・黒字の構成分析!C$34)</f>
        <v>日向市水道事業会計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8.3800000000000008</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8.82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8.19</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3073</v>
      </c>
      <c r="E42" s="161"/>
      <c r="F42" s="161"/>
      <c r="G42" s="161">
        <f>'実質公債費比率（分子）の構造'!L$52</f>
        <v>3054</v>
      </c>
      <c r="H42" s="161"/>
      <c r="I42" s="161"/>
      <c r="J42" s="161">
        <f>'実質公債費比率（分子）の構造'!M$52</f>
        <v>3205</v>
      </c>
      <c r="K42" s="161"/>
      <c r="L42" s="161"/>
      <c r="M42" s="161">
        <f>'実質公債費比率（分子）の構造'!N$52</f>
        <v>3140</v>
      </c>
      <c r="N42" s="161"/>
      <c r="O42" s="161"/>
      <c r="P42" s="161">
        <f>'実質公債費比率（分子）の構造'!O$52</f>
        <v>3032</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2">
      <c r="A45" s="161" t="s">
        <v>60</v>
      </c>
      <c r="B45" s="161">
        <f>'実質公債費比率（分子）の構造'!K$49</f>
        <v>30</v>
      </c>
      <c r="C45" s="161"/>
      <c r="D45" s="161"/>
      <c r="E45" s="161">
        <f>'実質公債費比率（分子）の構造'!L$49</f>
        <v>33</v>
      </c>
      <c r="F45" s="161"/>
      <c r="G45" s="161"/>
      <c r="H45" s="161">
        <f>'実質公債費比率（分子）の構造'!M$49</f>
        <v>93</v>
      </c>
      <c r="I45" s="161"/>
      <c r="J45" s="161"/>
      <c r="K45" s="161">
        <f>'実質公債費比率（分子）の構造'!N$49</f>
        <v>110</v>
      </c>
      <c r="L45" s="161"/>
      <c r="M45" s="161"/>
      <c r="N45" s="161">
        <f>'実質公債費比率（分子）の構造'!O$49</f>
        <v>123</v>
      </c>
      <c r="O45" s="161"/>
      <c r="P45" s="161"/>
    </row>
    <row r="46" spans="1:16" x14ac:dyDescent="0.2">
      <c r="A46" s="161" t="s">
        <v>61</v>
      </c>
      <c r="B46" s="161">
        <f>'実質公債費比率（分子）の構造'!K$48</f>
        <v>682</v>
      </c>
      <c r="C46" s="161"/>
      <c r="D46" s="161"/>
      <c r="E46" s="161">
        <f>'実質公債費比率（分子）の構造'!L$48</f>
        <v>700</v>
      </c>
      <c r="F46" s="161"/>
      <c r="G46" s="161"/>
      <c r="H46" s="161">
        <f>'実質公債費比率（分子）の構造'!M$48</f>
        <v>730</v>
      </c>
      <c r="I46" s="161"/>
      <c r="J46" s="161"/>
      <c r="K46" s="161">
        <f>'実質公債費比率（分子）の構造'!N$48</f>
        <v>611</v>
      </c>
      <c r="L46" s="161"/>
      <c r="M46" s="161"/>
      <c r="N46" s="161">
        <f>'実質公債費比率（分子）の構造'!O$48</f>
        <v>616</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4005</v>
      </c>
      <c r="C49" s="161"/>
      <c r="D49" s="161"/>
      <c r="E49" s="161">
        <f>'実質公債費比率（分子）の構造'!L$45</f>
        <v>3836</v>
      </c>
      <c r="F49" s="161"/>
      <c r="G49" s="161"/>
      <c r="H49" s="161">
        <f>'実質公債費比率（分子）の構造'!M$45</f>
        <v>3899</v>
      </c>
      <c r="I49" s="161"/>
      <c r="J49" s="161"/>
      <c r="K49" s="161">
        <f>'実質公債費比率（分子）の構造'!N$45</f>
        <v>3915</v>
      </c>
      <c r="L49" s="161"/>
      <c r="M49" s="161"/>
      <c r="N49" s="161">
        <f>'実質公債費比率（分子）の構造'!O$45</f>
        <v>3757</v>
      </c>
      <c r="O49" s="161"/>
      <c r="P49" s="161"/>
    </row>
    <row r="50" spans="1:16" x14ac:dyDescent="0.2">
      <c r="A50" s="161" t="s">
        <v>65</v>
      </c>
      <c r="B50" s="161" t="e">
        <f>NA()</f>
        <v>#N/A</v>
      </c>
      <c r="C50" s="161">
        <f>IF(ISNUMBER('実質公債費比率（分子）の構造'!K$53),'実質公債費比率（分子）の構造'!K$53,NA())</f>
        <v>1644</v>
      </c>
      <c r="D50" s="161" t="e">
        <f>NA()</f>
        <v>#N/A</v>
      </c>
      <c r="E50" s="161" t="e">
        <f>NA()</f>
        <v>#N/A</v>
      </c>
      <c r="F50" s="161">
        <f>IF(ISNUMBER('実質公債費比率（分子）の構造'!L$53),'実質公債費比率（分子）の構造'!L$53,NA())</f>
        <v>1515</v>
      </c>
      <c r="G50" s="161" t="e">
        <f>NA()</f>
        <v>#N/A</v>
      </c>
      <c r="H50" s="161" t="e">
        <f>NA()</f>
        <v>#N/A</v>
      </c>
      <c r="I50" s="161">
        <f>IF(ISNUMBER('実質公債費比率（分子）の構造'!M$53),'実質公債費比率（分子）の構造'!M$53,NA())</f>
        <v>1517</v>
      </c>
      <c r="J50" s="161" t="e">
        <f>NA()</f>
        <v>#N/A</v>
      </c>
      <c r="K50" s="161" t="e">
        <f>NA()</f>
        <v>#N/A</v>
      </c>
      <c r="L50" s="161">
        <f>IF(ISNUMBER('実質公債費比率（分子）の構造'!N$53),'実質公債費比率（分子）の構造'!N$53,NA())</f>
        <v>1496</v>
      </c>
      <c r="M50" s="161" t="e">
        <f>NA()</f>
        <v>#N/A</v>
      </c>
      <c r="N50" s="161" t="e">
        <f>NA()</f>
        <v>#N/A</v>
      </c>
      <c r="O50" s="161">
        <f>IF(ISNUMBER('実質公債費比率（分子）の構造'!O$53),'実質公債費比率（分子）の構造'!O$53,NA())</f>
        <v>1464</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28051</v>
      </c>
      <c r="E56" s="160"/>
      <c r="F56" s="160"/>
      <c r="G56" s="160">
        <f>'将来負担比率（分子）の構造'!J$52</f>
        <v>27760</v>
      </c>
      <c r="H56" s="160"/>
      <c r="I56" s="160"/>
      <c r="J56" s="160">
        <f>'将来負担比率（分子）の構造'!K$52</f>
        <v>27747</v>
      </c>
      <c r="K56" s="160"/>
      <c r="L56" s="160"/>
      <c r="M56" s="160">
        <f>'将来負担比率（分子）の構造'!L$52</f>
        <v>27725</v>
      </c>
      <c r="N56" s="160"/>
      <c r="O56" s="160"/>
      <c r="P56" s="160">
        <f>'将来負担比率（分子）の構造'!M$52</f>
        <v>29236</v>
      </c>
    </row>
    <row r="57" spans="1:16" x14ac:dyDescent="0.2">
      <c r="A57" s="160" t="s">
        <v>36</v>
      </c>
      <c r="B57" s="160"/>
      <c r="C57" s="160"/>
      <c r="D57" s="160">
        <f>'将来負担比率（分子）の構造'!I$51</f>
        <v>1835</v>
      </c>
      <c r="E57" s="160"/>
      <c r="F57" s="160"/>
      <c r="G57" s="160">
        <f>'将来負担比率（分子）の構造'!J$51</f>
        <v>2091</v>
      </c>
      <c r="H57" s="160"/>
      <c r="I57" s="160"/>
      <c r="J57" s="160">
        <f>'将来負担比率（分子）の構造'!K$51</f>
        <v>1782</v>
      </c>
      <c r="K57" s="160"/>
      <c r="L57" s="160"/>
      <c r="M57" s="160">
        <f>'将来負担比率（分子）の構造'!L$51</f>
        <v>1267</v>
      </c>
      <c r="N57" s="160"/>
      <c r="O57" s="160"/>
      <c r="P57" s="160">
        <f>'将来負担比率（分子）の構造'!M$51</f>
        <v>843</v>
      </c>
    </row>
    <row r="58" spans="1:16" x14ac:dyDescent="0.2">
      <c r="A58" s="160" t="s">
        <v>35</v>
      </c>
      <c r="B58" s="160"/>
      <c r="C58" s="160"/>
      <c r="D58" s="160">
        <f>'将来負担比率（分子）の構造'!I$50</f>
        <v>9171</v>
      </c>
      <c r="E58" s="160"/>
      <c r="F58" s="160"/>
      <c r="G58" s="160">
        <f>'将来負担比率（分子）の構造'!J$50</f>
        <v>9620</v>
      </c>
      <c r="H58" s="160"/>
      <c r="I58" s="160"/>
      <c r="J58" s="160">
        <f>'将来負担比率（分子）の構造'!K$50</f>
        <v>9933</v>
      </c>
      <c r="K58" s="160"/>
      <c r="L58" s="160"/>
      <c r="M58" s="160">
        <f>'将来負担比率（分子）の構造'!L$50</f>
        <v>9720</v>
      </c>
      <c r="N58" s="160"/>
      <c r="O58" s="160"/>
      <c r="P58" s="160">
        <f>'将来負担比率（分子）の構造'!M$50</f>
        <v>9176</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55</v>
      </c>
      <c r="C61" s="160"/>
      <c r="D61" s="160"/>
      <c r="E61" s="160">
        <f>'将来負担比率（分子）の構造'!J$46</f>
        <v>53</v>
      </c>
      <c r="F61" s="160"/>
      <c r="G61" s="160"/>
      <c r="H61" s="160">
        <f>'将来負担比率（分子）の構造'!K$46</f>
        <v>50</v>
      </c>
      <c r="I61" s="160"/>
      <c r="J61" s="160"/>
      <c r="K61" s="160">
        <f>'将来負担比率（分子）の構造'!L$46</f>
        <v>51</v>
      </c>
      <c r="L61" s="160"/>
      <c r="M61" s="160"/>
      <c r="N61" s="160">
        <f>'将来負担比率（分子）の構造'!M$46</f>
        <v>48</v>
      </c>
      <c r="O61" s="160"/>
      <c r="P61" s="160"/>
    </row>
    <row r="62" spans="1:16" x14ac:dyDescent="0.2">
      <c r="A62" s="160" t="s">
        <v>29</v>
      </c>
      <c r="B62" s="160">
        <f>'将来負担比率（分子）の構造'!I$45</f>
        <v>5856</v>
      </c>
      <c r="C62" s="160"/>
      <c r="D62" s="160"/>
      <c r="E62" s="160">
        <f>'将来負担比率（分子）の構造'!J$45</f>
        <v>5496</v>
      </c>
      <c r="F62" s="160"/>
      <c r="G62" s="160"/>
      <c r="H62" s="160">
        <f>'将来負担比率（分子）の構造'!K$45</f>
        <v>5306</v>
      </c>
      <c r="I62" s="160"/>
      <c r="J62" s="160"/>
      <c r="K62" s="160">
        <f>'将来負担比率（分子）の構造'!L$45</f>
        <v>5284</v>
      </c>
      <c r="L62" s="160"/>
      <c r="M62" s="160"/>
      <c r="N62" s="160">
        <f>'将来負担比率（分子）の構造'!M$45</f>
        <v>5379</v>
      </c>
      <c r="O62" s="160"/>
      <c r="P62" s="160"/>
    </row>
    <row r="63" spans="1:16" x14ac:dyDescent="0.2">
      <c r="A63" s="160" t="s">
        <v>28</v>
      </c>
      <c r="B63" s="160">
        <f>'将来負担比率（分子）の構造'!I$44</f>
        <v>488</v>
      </c>
      <c r="C63" s="160"/>
      <c r="D63" s="160"/>
      <c r="E63" s="160">
        <f>'将来負担比率（分子）の構造'!J$44</f>
        <v>521</v>
      </c>
      <c r="F63" s="160"/>
      <c r="G63" s="160"/>
      <c r="H63" s="160">
        <f>'将来負担比率（分子）の構造'!K$44</f>
        <v>460</v>
      </c>
      <c r="I63" s="160"/>
      <c r="J63" s="160"/>
      <c r="K63" s="160">
        <f>'将来負担比率（分子）の構造'!L$44</f>
        <v>392</v>
      </c>
      <c r="L63" s="160"/>
      <c r="M63" s="160"/>
      <c r="N63" s="160">
        <f>'将来負担比率（分子）の構造'!M$44</f>
        <v>315</v>
      </c>
      <c r="O63" s="160"/>
      <c r="P63" s="160"/>
    </row>
    <row r="64" spans="1:16" x14ac:dyDescent="0.2">
      <c r="A64" s="160" t="s">
        <v>27</v>
      </c>
      <c r="B64" s="160">
        <f>'将来負担比率（分子）の構造'!I$43</f>
        <v>10178</v>
      </c>
      <c r="C64" s="160"/>
      <c r="D64" s="160"/>
      <c r="E64" s="160">
        <f>'将来負担比率（分子）の構造'!J$43</f>
        <v>10240</v>
      </c>
      <c r="F64" s="160"/>
      <c r="G64" s="160"/>
      <c r="H64" s="160">
        <f>'将来負担比率（分子）の構造'!K$43</f>
        <v>10111</v>
      </c>
      <c r="I64" s="160"/>
      <c r="J64" s="160"/>
      <c r="K64" s="160">
        <f>'将来負担比率（分子）の構造'!L$43</f>
        <v>9416</v>
      </c>
      <c r="L64" s="160"/>
      <c r="M64" s="160"/>
      <c r="N64" s="160">
        <f>'将来負担比率（分子）の構造'!M$43</f>
        <v>8576</v>
      </c>
      <c r="O64" s="160"/>
      <c r="P64" s="160"/>
    </row>
    <row r="65" spans="1:16" x14ac:dyDescent="0.2">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2">
      <c r="A66" s="160" t="s">
        <v>25</v>
      </c>
      <c r="B66" s="160">
        <f>'将来負担比率（分子）の構造'!I$41</f>
        <v>34286</v>
      </c>
      <c r="C66" s="160"/>
      <c r="D66" s="160"/>
      <c r="E66" s="160">
        <f>'将来負担比率（分子）の構造'!J$41</f>
        <v>34517</v>
      </c>
      <c r="F66" s="160"/>
      <c r="G66" s="160"/>
      <c r="H66" s="160">
        <f>'将来負担比率（分子）の構造'!K$41</f>
        <v>33874</v>
      </c>
      <c r="I66" s="160"/>
      <c r="J66" s="160"/>
      <c r="K66" s="160">
        <f>'将来負担比率（分子）の構造'!L$41</f>
        <v>33936</v>
      </c>
      <c r="L66" s="160"/>
      <c r="M66" s="160"/>
      <c r="N66" s="160">
        <f>'将来負担比率（分子）の構造'!M$41</f>
        <v>35708</v>
      </c>
      <c r="O66" s="160"/>
      <c r="P66" s="160"/>
    </row>
    <row r="67" spans="1:16" x14ac:dyDescent="0.2">
      <c r="A67" s="160" t="s">
        <v>69</v>
      </c>
      <c r="B67" s="160" t="e">
        <f>NA()</f>
        <v>#N/A</v>
      </c>
      <c r="C67" s="160">
        <f>IF(ISNUMBER('将来負担比率（分子）の構造'!I$53), IF('将来負担比率（分子）の構造'!I$53 &lt; 0, 0, '将来負担比率（分子）の構造'!I$53), NA())</f>
        <v>11805</v>
      </c>
      <c r="D67" s="160" t="e">
        <f>NA()</f>
        <v>#N/A</v>
      </c>
      <c r="E67" s="160" t="e">
        <f>NA()</f>
        <v>#N/A</v>
      </c>
      <c r="F67" s="160">
        <f>IF(ISNUMBER('将来負担比率（分子）の構造'!J$53), IF('将来負担比率（分子）の構造'!J$53 &lt; 0, 0, '将来負担比率（分子）の構造'!J$53), NA())</f>
        <v>11358</v>
      </c>
      <c r="G67" s="160" t="e">
        <f>NA()</f>
        <v>#N/A</v>
      </c>
      <c r="H67" s="160" t="e">
        <f>NA()</f>
        <v>#N/A</v>
      </c>
      <c r="I67" s="160">
        <f>IF(ISNUMBER('将来負担比率（分子）の構造'!K$53), IF('将来負担比率（分子）の構造'!K$53 &lt; 0, 0, '将来負担比率（分子）の構造'!K$53), NA())</f>
        <v>10338</v>
      </c>
      <c r="J67" s="160" t="e">
        <f>NA()</f>
        <v>#N/A</v>
      </c>
      <c r="K67" s="160" t="e">
        <f>NA()</f>
        <v>#N/A</v>
      </c>
      <c r="L67" s="160">
        <f>IF(ISNUMBER('将来負担比率（分子）の構造'!L$53), IF('将来負担比率（分子）の構造'!L$53 &lt; 0, 0, '将来負担比率（分子）の構造'!L$53), NA())</f>
        <v>10366</v>
      </c>
      <c r="M67" s="160" t="e">
        <f>NA()</f>
        <v>#N/A</v>
      </c>
      <c r="N67" s="160" t="e">
        <f>NA()</f>
        <v>#N/A</v>
      </c>
      <c r="O67" s="160">
        <f>IF(ISNUMBER('将来負担比率（分子）の構造'!M$53), IF('将来負担比率（分子）の構造'!M$53 &lt; 0, 0, '将来負担比率（分子）の構造'!M$53), NA())</f>
        <v>10771</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3370</v>
      </c>
      <c r="C72" s="164">
        <f>基金残高に係る経年分析!G55</f>
        <v>3213</v>
      </c>
      <c r="D72" s="164">
        <f>基金残高に係る経年分析!H55</f>
        <v>3014</v>
      </c>
    </row>
    <row r="73" spans="1:16" x14ac:dyDescent="0.2">
      <c r="A73" s="163" t="s">
        <v>72</v>
      </c>
      <c r="B73" s="164">
        <f>基金残高に係る経年分析!F56</f>
        <v>411</v>
      </c>
      <c r="C73" s="164">
        <f>基金残高に係る経年分析!G56</f>
        <v>411</v>
      </c>
      <c r="D73" s="164">
        <f>基金残高に係る経年分析!H56</f>
        <v>412</v>
      </c>
    </row>
    <row r="74" spans="1:16" x14ac:dyDescent="0.2">
      <c r="A74" s="163" t="s">
        <v>73</v>
      </c>
      <c r="B74" s="164">
        <f>基金残高に係る経年分析!F57</f>
        <v>6677</v>
      </c>
      <c r="C74" s="164">
        <f>基金残高に係る経年分析!G57</f>
        <v>6534</v>
      </c>
      <c r="D74" s="164">
        <f>基金残高に係る経年分析!H57</f>
        <v>6027</v>
      </c>
    </row>
  </sheetData>
  <sheetProtection algorithmName="SHA-512" hashValue="hkZTi+CBuGloLdyAvTDtCECOw/yLuAra80/Z4Uz5UsNnEfZOYnIGV04AJInD2H6079Yohfn4GizL0RnQFZndGw==" saltValue="0qtIFJC02jVrV30AR5hQ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80" zoomScaleNormal="8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203</v>
      </c>
      <c r="DI1" s="636"/>
      <c r="DJ1" s="636"/>
      <c r="DK1" s="636"/>
      <c r="DL1" s="636"/>
      <c r="DM1" s="636"/>
      <c r="DN1" s="637"/>
      <c r="DO1" s="205"/>
      <c r="DP1" s="635" t="s">
        <v>204</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205</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206</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207</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208</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209</v>
      </c>
      <c r="S4" s="639"/>
      <c r="T4" s="639"/>
      <c r="U4" s="639"/>
      <c r="V4" s="639"/>
      <c r="W4" s="639"/>
      <c r="X4" s="639"/>
      <c r="Y4" s="640"/>
      <c r="Z4" s="638" t="s">
        <v>210</v>
      </c>
      <c r="AA4" s="639"/>
      <c r="AB4" s="639"/>
      <c r="AC4" s="640"/>
      <c r="AD4" s="638" t="s">
        <v>211</v>
      </c>
      <c r="AE4" s="639"/>
      <c r="AF4" s="639"/>
      <c r="AG4" s="639"/>
      <c r="AH4" s="639"/>
      <c r="AI4" s="639"/>
      <c r="AJ4" s="639"/>
      <c r="AK4" s="640"/>
      <c r="AL4" s="638" t="s">
        <v>210</v>
      </c>
      <c r="AM4" s="639"/>
      <c r="AN4" s="639"/>
      <c r="AO4" s="640"/>
      <c r="AP4" s="644" t="s">
        <v>212</v>
      </c>
      <c r="AQ4" s="644"/>
      <c r="AR4" s="644"/>
      <c r="AS4" s="644"/>
      <c r="AT4" s="644"/>
      <c r="AU4" s="644"/>
      <c r="AV4" s="644"/>
      <c r="AW4" s="644"/>
      <c r="AX4" s="644"/>
      <c r="AY4" s="644"/>
      <c r="AZ4" s="644"/>
      <c r="BA4" s="644"/>
      <c r="BB4" s="644"/>
      <c r="BC4" s="644"/>
      <c r="BD4" s="644"/>
      <c r="BE4" s="644"/>
      <c r="BF4" s="644"/>
      <c r="BG4" s="644" t="s">
        <v>213</v>
      </c>
      <c r="BH4" s="644"/>
      <c r="BI4" s="644"/>
      <c r="BJ4" s="644"/>
      <c r="BK4" s="644"/>
      <c r="BL4" s="644"/>
      <c r="BM4" s="644"/>
      <c r="BN4" s="644"/>
      <c r="BO4" s="644" t="s">
        <v>210</v>
      </c>
      <c r="BP4" s="644"/>
      <c r="BQ4" s="644"/>
      <c r="BR4" s="644"/>
      <c r="BS4" s="644" t="s">
        <v>214</v>
      </c>
      <c r="BT4" s="644"/>
      <c r="BU4" s="644"/>
      <c r="BV4" s="644"/>
      <c r="BW4" s="644"/>
      <c r="BX4" s="644"/>
      <c r="BY4" s="644"/>
      <c r="BZ4" s="644"/>
      <c r="CA4" s="644"/>
      <c r="CB4" s="644"/>
      <c r="CD4" s="641" t="s">
        <v>215</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216</v>
      </c>
      <c r="C5" s="646"/>
      <c r="D5" s="646"/>
      <c r="E5" s="646"/>
      <c r="F5" s="646"/>
      <c r="G5" s="646"/>
      <c r="H5" s="646"/>
      <c r="I5" s="646"/>
      <c r="J5" s="646"/>
      <c r="K5" s="646"/>
      <c r="L5" s="646"/>
      <c r="M5" s="646"/>
      <c r="N5" s="646"/>
      <c r="O5" s="646"/>
      <c r="P5" s="646"/>
      <c r="Q5" s="647"/>
      <c r="R5" s="648">
        <v>7503611</v>
      </c>
      <c r="S5" s="649"/>
      <c r="T5" s="649"/>
      <c r="U5" s="649"/>
      <c r="V5" s="649"/>
      <c r="W5" s="649"/>
      <c r="X5" s="649"/>
      <c r="Y5" s="650"/>
      <c r="Z5" s="651">
        <v>21.7</v>
      </c>
      <c r="AA5" s="651"/>
      <c r="AB5" s="651"/>
      <c r="AC5" s="651"/>
      <c r="AD5" s="652">
        <v>7503611</v>
      </c>
      <c r="AE5" s="652"/>
      <c r="AF5" s="652"/>
      <c r="AG5" s="652"/>
      <c r="AH5" s="652"/>
      <c r="AI5" s="652"/>
      <c r="AJ5" s="652"/>
      <c r="AK5" s="652"/>
      <c r="AL5" s="653">
        <v>48.9</v>
      </c>
      <c r="AM5" s="654"/>
      <c r="AN5" s="654"/>
      <c r="AO5" s="655"/>
      <c r="AP5" s="645" t="s">
        <v>217</v>
      </c>
      <c r="AQ5" s="646"/>
      <c r="AR5" s="646"/>
      <c r="AS5" s="646"/>
      <c r="AT5" s="646"/>
      <c r="AU5" s="646"/>
      <c r="AV5" s="646"/>
      <c r="AW5" s="646"/>
      <c r="AX5" s="646"/>
      <c r="AY5" s="646"/>
      <c r="AZ5" s="646"/>
      <c r="BA5" s="646"/>
      <c r="BB5" s="646"/>
      <c r="BC5" s="646"/>
      <c r="BD5" s="646"/>
      <c r="BE5" s="646"/>
      <c r="BF5" s="647"/>
      <c r="BG5" s="659">
        <v>7503611</v>
      </c>
      <c r="BH5" s="660"/>
      <c r="BI5" s="660"/>
      <c r="BJ5" s="660"/>
      <c r="BK5" s="660"/>
      <c r="BL5" s="660"/>
      <c r="BM5" s="660"/>
      <c r="BN5" s="661"/>
      <c r="BO5" s="662">
        <v>100</v>
      </c>
      <c r="BP5" s="662"/>
      <c r="BQ5" s="662"/>
      <c r="BR5" s="662"/>
      <c r="BS5" s="663">
        <v>614343</v>
      </c>
      <c r="BT5" s="663"/>
      <c r="BU5" s="663"/>
      <c r="BV5" s="663"/>
      <c r="BW5" s="663"/>
      <c r="BX5" s="663"/>
      <c r="BY5" s="663"/>
      <c r="BZ5" s="663"/>
      <c r="CA5" s="663"/>
      <c r="CB5" s="667"/>
      <c r="CD5" s="641" t="s">
        <v>212</v>
      </c>
      <c r="CE5" s="642"/>
      <c r="CF5" s="642"/>
      <c r="CG5" s="642"/>
      <c r="CH5" s="642"/>
      <c r="CI5" s="642"/>
      <c r="CJ5" s="642"/>
      <c r="CK5" s="642"/>
      <c r="CL5" s="642"/>
      <c r="CM5" s="642"/>
      <c r="CN5" s="642"/>
      <c r="CO5" s="642"/>
      <c r="CP5" s="642"/>
      <c r="CQ5" s="643"/>
      <c r="CR5" s="641" t="s">
        <v>218</v>
      </c>
      <c r="CS5" s="642"/>
      <c r="CT5" s="642"/>
      <c r="CU5" s="642"/>
      <c r="CV5" s="642"/>
      <c r="CW5" s="642"/>
      <c r="CX5" s="642"/>
      <c r="CY5" s="643"/>
      <c r="CZ5" s="641" t="s">
        <v>210</v>
      </c>
      <c r="DA5" s="642"/>
      <c r="DB5" s="642"/>
      <c r="DC5" s="643"/>
      <c r="DD5" s="641" t="s">
        <v>219</v>
      </c>
      <c r="DE5" s="642"/>
      <c r="DF5" s="642"/>
      <c r="DG5" s="642"/>
      <c r="DH5" s="642"/>
      <c r="DI5" s="642"/>
      <c r="DJ5" s="642"/>
      <c r="DK5" s="642"/>
      <c r="DL5" s="642"/>
      <c r="DM5" s="642"/>
      <c r="DN5" s="642"/>
      <c r="DO5" s="642"/>
      <c r="DP5" s="643"/>
      <c r="DQ5" s="641" t="s">
        <v>220</v>
      </c>
      <c r="DR5" s="642"/>
      <c r="DS5" s="642"/>
      <c r="DT5" s="642"/>
      <c r="DU5" s="642"/>
      <c r="DV5" s="642"/>
      <c r="DW5" s="642"/>
      <c r="DX5" s="642"/>
      <c r="DY5" s="642"/>
      <c r="DZ5" s="642"/>
      <c r="EA5" s="642"/>
      <c r="EB5" s="642"/>
      <c r="EC5" s="643"/>
    </row>
    <row r="6" spans="2:143" ht="11.25" customHeight="1" x14ac:dyDescent="0.2">
      <c r="B6" s="656" t="s">
        <v>221</v>
      </c>
      <c r="C6" s="657"/>
      <c r="D6" s="657"/>
      <c r="E6" s="657"/>
      <c r="F6" s="657"/>
      <c r="G6" s="657"/>
      <c r="H6" s="657"/>
      <c r="I6" s="657"/>
      <c r="J6" s="657"/>
      <c r="K6" s="657"/>
      <c r="L6" s="657"/>
      <c r="M6" s="657"/>
      <c r="N6" s="657"/>
      <c r="O6" s="657"/>
      <c r="P6" s="657"/>
      <c r="Q6" s="658"/>
      <c r="R6" s="659">
        <v>244583</v>
      </c>
      <c r="S6" s="660"/>
      <c r="T6" s="660"/>
      <c r="U6" s="660"/>
      <c r="V6" s="660"/>
      <c r="W6" s="660"/>
      <c r="X6" s="660"/>
      <c r="Y6" s="661"/>
      <c r="Z6" s="662">
        <v>0.7</v>
      </c>
      <c r="AA6" s="662"/>
      <c r="AB6" s="662"/>
      <c r="AC6" s="662"/>
      <c r="AD6" s="663">
        <v>244583</v>
      </c>
      <c r="AE6" s="663"/>
      <c r="AF6" s="663"/>
      <c r="AG6" s="663"/>
      <c r="AH6" s="663"/>
      <c r="AI6" s="663"/>
      <c r="AJ6" s="663"/>
      <c r="AK6" s="663"/>
      <c r="AL6" s="664">
        <v>1.6</v>
      </c>
      <c r="AM6" s="665"/>
      <c r="AN6" s="665"/>
      <c r="AO6" s="666"/>
      <c r="AP6" s="656" t="s">
        <v>222</v>
      </c>
      <c r="AQ6" s="657"/>
      <c r="AR6" s="657"/>
      <c r="AS6" s="657"/>
      <c r="AT6" s="657"/>
      <c r="AU6" s="657"/>
      <c r="AV6" s="657"/>
      <c r="AW6" s="657"/>
      <c r="AX6" s="657"/>
      <c r="AY6" s="657"/>
      <c r="AZ6" s="657"/>
      <c r="BA6" s="657"/>
      <c r="BB6" s="657"/>
      <c r="BC6" s="657"/>
      <c r="BD6" s="657"/>
      <c r="BE6" s="657"/>
      <c r="BF6" s="658"/>
      <c r="BG6" s="659">
        <v>7503611</v>
      </c>
      <c r="BH6" s="660"/>
      <c r="BI6" s="660"/>
      <c r="BJ6" s="660"/>
      <c r="BK6" s="660"/>
      <c r="BL6" s="660"/>
      <c r="BM6" s="660"/>
      <c r="BN6" s="661"/>
      <c r="BO6" s="662">
        <v>100</v>
      </c>
      <c r="BP6" s="662"/>
      <c r="BQ6" s="662"/>
      <c r="BR6" s="662"/>
      <c r="BS6" s="663">
        <v>614343</v>
      </c>
      <c r="BT6" s="663"/>
      <c r="BU6" s="663"/>
      <c r="BV6" s="663"/>
      <c r="BW6" s="663"/>
      <c r="BX6" s="663"/>
      <c r="BY6" s="663"/>
      <c r="BZ6" s="663"/>
      <c r="CA6" s="663"/>
      <c r="CB6" s="667"/>
      <c r="CD6" s="670" t="s">
        <v>223</v>
      </c>
      <c r="CE6" s="671"/>
      <c r="CF6" s="671"/>
      <c r="CG6" s="671"/>
      <c r="CH6" s="671"/>
      <c r="CI6" s="671"/>
      <c r="CJ6" s="671"/>
      <c r="CK6" s="671"/>
      <c r="CL6" s="671"/>
      <c r="CM6" s="671"/>
      <c r="CN6" s="671"/>
      <c r="CO6" s="671"/>
      <c r="CP6" s="671"/>
      <c r="CQ6" s="672"/>
      <c r="CR6" s="659">
        <v>222728</v>
      </c>
      <c r="CS6" s="660"/>
      <c r="CT6" s="660"/>
      <c r="CU6" s="660"/>
      <c r="CV6" s="660"/>
      <c r="CW6" s="660"/>
      <c r="CX6" s="660"/>
      <c r="CY6" s="661"/>
      <c r="CZ6" s="653">
        <v>0.7</v>
      </c>
      <c r="DA6" s="654"/>
      <c r="DB6" s="654"/>
      <c r="DC6" s="673"/>
      <c r="DD6" s="668" t="s">
        <v>224</v>
      </c>
      <c r="DE6" s="660"/>
      <c r="DF6" s="660"/>
      <c r="DG6" s="660"/>
      <c r="DH6" s="660"/>
      <c r="DI6" s="660"/>
      <c r="DJ6" s="660"/>
      <c r="DK6" s="660"/>
      <c r="DL6" s="660"/>
      <c r="DM6" s="660"/>
      <c r="DN6" s="660"/>
      <c r="DO6" s="660"/>
      <c r="DP6" s="661"/>
      <c r="DQ6" s="668">
        <v>222728</v>
      </c>
      <c r="DR6" s="660"/>
      <c r="DS6" s="660"/>
      <c r="DT6" s="660"/>
      <c r="DU6" s="660"/>
      <c r="DV6" s="660"/>
      <c r="DW6" s="660"/>
      <c r="DX6" s="660"/>
      <c r="DY6" s="660"/>
      <c r="DZ6" s="660"/>
      <c r="EA6" s="660"/>
      <c r="EB6" s="660"/>
      <c r="EC6" s="669"/>
    </row>
    <row r="7" spans="2:143" ht="11.25" customHeight="1" x14ac:dyDescent="0.2">
      <c r="B7" s="656" t="s">
        <v>225</v>
      </c>
      <c r="C7" s="657"/>
      <c r="D7" s="657"/>
      <c r="E7" s="657"/>
      <c r="F7" s="657"/>
      <c r="G7" s="657"/>
      <c r="H7" s="657"/>
      <c r="I7" s="657"/>
      <c r="J7" s="657"/>
      <c r="K7" s="657"/>
      <c r="L7" s="657"/>
      <c r="M7" s="657"/>
      <c r="N7" s="657"/>
      <c r="O7" s="657"/>
      <c r="P7" s="657"/>
      <c r="Q7" s="658"/>
      <c r="R7" s="659">
        <v>8206</v>
      </c>
      <c r="S7" s="660"/>
      <c r="T7" s="660"/>
      <c r="U7" s="660"/>
      <c r="V7" s="660"/>
      <c r="W7" s="660"/>
      <c r="X7" s="660"/>
      <c r="Y7" s="661"/>
      <c r="Z7" s="662">
        <v>0</v>
      </c>
      <c r="AA7" s="662"/>
      <c r="AB7" s="662"/>
      <c r="AC7" s="662"/>
      <c r="AD7" s="663">
        <v>8206</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2975159</v>
      </c>
      <c r="BH7" s="660"/>
      <c r="BI7" s="660"/>
      <c r="BJ7" s="660"/>
      <c r="BK7" s="660"/>
      <c r="BL7" s="660"/>
      <c r="BM7" s="660"/>
      <c r="BN7" s="661"/>
      <c r="BO7" s="662">
        <v>39.6</v>
      </c>
      <c r="BP7" s="662"/>
      <c r="BQ7" s="662"/>
      <c r="BR7" s="662"/>
      <c r="BS7" s="663">
        <v>122684</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6570098</v>
      </c>
      <c r="CS7" s="660"/>
      <c r="CT7" s="660"/>
      <c r="CU7" s="660"/>
      <c r="CV7" s="660"/>
      <c r="CW7" s="660"/>
      <c r="CX7" s="660"/>
      <c r="CY7" s="661"/>
      <c r="CZ7" s="662">
        <v>19.3</v>
      </c>
      <c r="DA7" s="662"/>
      <c r="DB7" s="662"/>
      <c r="DC7" s="662"/>
      <c r="DD7" s="668">
        <v>3828788</v>
      </c>
      <c r="DE7" s="660"/>
      <c r="DF7" s="660"/>
      <c r="DG7" s="660"/>
      <c r="DH7" s="660"/>
      <c r="DI7" s="660"/>
      <c r="DJ7" s="660"/>
      <c r="DK7" s="660"/>
      <c r="DL7" s="660"/>
      <c r="DM7" s="660"/>
      <c r="DN7" s="660"/>
      <c r="DO7" s="660"/>
      <c r="DP7" s="661"/>
      <c r="DQ7" s="668">
        <v>2340195</v>
      </c>
      <c r="DR7" s="660"/>
      <c r="DS7" s="660"/>
      <c r="DT7" s="660"/>
      <c r="DU7" s="660"/>
      <c r="DV7" s="660"/>
      <c r="DW7" s="660"/>
      <c r="DX7" s="660"/>
      <c r="DY7" s="660"/>
      <c r="DZ7" s="660"/>
      <c r="EA7" s="660"/>
      <c r="EB7" s="660"/>
      <c r="EC7" s="669"/>
    </row>
    <row r="8" spans="2:143" ht="11.25" customHeight="1" x14ac:dyDescent="0.2">
      <c r="B8" s="656" t="s">
        <v>228</v>
      </c>
      <c r="C8" s="657"/>
      <c r="D8" s="657"/>
      <c r="E8" s="657"/>
      <c r="F8" s="657"/>
      <c r="G8" s="657"/>
      <c r="H8" s="657"/>
      <c r="I8" s="657"/>
      <c r="J8" s="657"/>
      <c r="K8" s="657"/>
      <c r="L8" s="657"/>
      <c r="M8" s="657"/>
      <c r="N8" s="657"/>
      <c r="O8" s="657"/>
      <c r="P8" s="657"/>
      <c r="Q8" s="658"/>
      <c r="R8" s="659">
        <v>16323</v>
      </c>
      <c r="S8" s="660"/>
      <c r="T8" s="660"/>
      <c r="U8" s="660"/>
      <c r="V8" s="660"/>
      <c r="W8" s="660"/>
      <c r="X8" s="660"/>
      <c r="Y8" s="661"/>
      <c r="Z8" s="662">
        <v>0</v>
      </c>
      <c r="AA8" s="662"/>
      <c r="AB8" s="662"/>
      <c r="AC8" s="662"/>
      <c r="AD8" s="663">
        <v>16323</v>
      </c>
      <c r="AE8" s="663"/>
      <c r="AF8" s="663"/>
      <c r="AG8" s="663"/>
      <c r="AH8" s="663"/>
      <c r="AI8" s="663"/>
      <c r="AJ8" s="663"/>
      <c r="AK8" s="663"/>
      <c r="AL8" s="664">
        <v>0.1</v>
      </c>
      <c r="AM8" s="665"/>
      <c r="AN8" s="665"/>
      <c r="AO8" s="666"/>
      <c r="AP8" s="656" t="s">
        <v>229</v>
      </c>
      <c r="AQ8" s="657"/>
      <c r="AR8" s="657"/>
      <c r="AS8" s="657"/>
      <c r="AT8" s="657"/>
      <c r="AU8" s="657"/>
      <c r="AV8" s="657"/>
      <c r="AW8" s="657"/>
      <c r="AX8" s="657"/>
      <c r="AY8" s="657"/>
      <c r="AZ8" s="657"/>
      <c r="BA8" s="657"/>
      <c r="BB8" s="657"/>
      <c r="BC8" s="657"/>
      <c r="BD8" s="657"/>
      <c r="BE8" s="657"/>
      <c r="BF8" s="658"/>
      <c r="BG8" s="659">
        <v>99043</v>
      </c>
      <c r="BH8" s="660"/>
      <c r="BI8" s="660"/>
      <c r="BJ8" s="660"/>
      <c r="BK8" s="660"/>
      <c r="BL8" s="660"/>
      <c r="BM8" s="660"/>
      <c r="BN8" s="661"/>
      <c r="BO8" s="662">
        <v>1.3</v>
      </c>
      <c r="BP8" s="662"/>
      <c r="BQ8" s="662"/>
      <c r="BR8" s="662"/>
      <c r="BS8" s="668" t="s">
        <v>224</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11231167</v>
      </c>
      <c r="CS8" s="660"/>
      <c r="CT8" s="660"/>
      <c r="CU8" s="660"/>
      <c r="CV8" s="660"/>
      <c r="CW8" s="660"/>
      <c r="CX8" s="660"/>
      <c r="CY8" s="661"/>
      <c r="CZ8" s="662">
        <v>33.1</v>
      </c>
      <c r="DA8" s="662"/>
      <c r="DB8" s="662"/>
      <c r="DC8" s="662"/>
      <c r="DD8" s="668">
        <v>290999</v>
      </c>
      <c r="DE8" s="660"/>
      <c r="DF8" s="660"/>
      <c r="DG8" s="660"/>
      <c r="DH8" s="660"/>
      <c r="DI8" s="660"/>
      <c r="DJ8" s="660"/>
      <c r="DK8" s="660"/>
      <c r="DL8" s="660"/>
      <c r="DM8" s="660"/>
      <c r="DN8" s="660"/>
      <c r="DO8" s="660"/>
      <c r="DP8" s="661"/>
      <c r="DQ8" s="668">
        <v>4952475</v>
      </c>
      <c r="DR8" s="660"/>
      <c r="DS8" s="660"/>
      <c r="DT8" s="660"/>
      <c r="DU8" s="660"/>
      <c r="DV8" s="660"/>
      <c r="DW8" s="660"/>
      <c r="DX8" s="660"/>
      <c r="DY8" s="660"/>
      <c r="DZ8" s="660"/>
      <c r="EA8" s="660"/>
      <c r="EB8" s="660"/>
      <c r="EC8" s="669"/>
    </row>
    <row r="9" spans="2:143" ht="11.25" customHeight="1" x14ac:dyDescent="0.2">
      <c r="B9" s="656" t="s">
        <v>231</v>
      </c>
      <c r="C9" s="657"/>
      <c r="D9" s="657"/>
      <c r="E9" s="657"/>
      <c r="F9" s="657"/>
      <c r="G9" s="657"/>
      <c r="H9" s="657"/>
      <c r="I9" s="657"/>
      <c r="J9" s="657"/>
      <c r="K9" s="657"/>
      <c r="L9" s="657"/>
      <c r="M9" s="657"/>
      <c r="N9" s="657"/>
      <c r="O9" s="657"/>
      <c r="P9" s="657"/>
      <c r="Q9" s="658"/>
      <c r="R9" s="659">
        <v>15740</v>
      </c>
      <c r="S9" s="660"/>
      <c r="T9" s="660"/>
      <c r="U9" s="660"/>
      <c r="V9" s="660"/>
      <c r="W9" s="660"/>
      <c r="X9" s="660"/>
      <c r="Y9" s="661"/>
      <c r="Z9" s="662">
        <v>0</v>
      </c>
      <c r="AA9" s="662"/>
      <c r="AB9" s="662"/>
      <c r="AC9" s="662"/>
      <c r="AD9" s="663">
        <v>15740</v>
      </c>
      <c r="AE9" s="663"/>
      <c r="AF9" s="663"/>
      <c r="AG9" s="663"/>
      <c r="AH9" s="663"/>
      <c r="AI9" s="663"/>
      <c r="AJ9" s="663"/>
      <c r="AK9" s="663"/>
      <c r="AL9" s="664">
        <v>0.1</v>
      </c>
      <c r="AM9" s="665"/>
      <c r="AN9" s="665"/>
      <c r="AO9" s="666"/>
      <c r="AP9" s="656" t="s">
        <v>232</v>
      </c>
      <c r="AQ9" s="657"/>
      <c r="AR9" s="657"/>
      <c r="AS9" s="657"/>
      <c r="AT9" s="657"/>
      <c r="AU9" s="657"/>
      <c r="AV9" s="657"/>
      <c r="AW9" s="657"/>
      <c r="AX9" s="657"/>
      <c r="AY9" s="657"/>
      <c r="AZ9" s="657"/>
      <c r="BA9" s="657"/>
      <c r="BB9" s="657"/>
      <c r="BC9" s="657"/>
      <c r="BD9" s="657"/>
      <c r="BE9" s="657"/>
      <c r="BF9" s="658"/>
      <c r="BG9" s="659">
        <v>2225809</v>
      </c>
      <c r="BH9" s="660"/>
      <c r="BI9" s="660"/>
      <c r="BJ9" s="660"/>
      <c r="BK9" s="660"/>
      <c r="BL9" s="660"/>
      <c r="BM9" s="660"/>
      <c r="BN9" s="661"/>
      <c r="BO9" s="662">
        <v>29.7</v>
      </c>
      <c r="BP9" s="662"/>
      <c r="BQ9" s="662"/>
      <c r="BR9" s="662"/>
      <c r="BS9" s="668" t="s">
        <v>224</v>
      </c>
      <c r="BT9" s="660"/>
      <c r="BU9" s="660"/>
      <c r="BV9" s="660"/>
      <c r="BW9" s="660"/>
      <c r="BX9" s="660"/>
      <c r="BY9" s="660"/>
      <c r="BZ9" s="660"/>
      <c r="CA9" s="660"/>
      <c r="CB9" s="669"/>
      <c r="CD9" s="674" t="s">
        <v>233</v>
      </c>
      <c r="CE9" s="675"/>
      <c r="CF9" s="675"/>
      <c r="CG9" s="675"/>
      <c r="CH9" s="675"/>
      <c r="CI9" s="675"/>
      <c r="CJ9" s="675"/>
      <c r="CK9" s="675"/>
      <c r="CL9" s="675"/>
      <c r="CM9" s="675"/>
      <c r="CN9" s="675"/>
      <c r="CO9" s="675"/>
      <c r="CP9" s="675"/>
      <c r="CQ9" s="676"/>
      <c r="CR9" s="659">
        <v>1837620</v>
      </c>
      <c r="CS9" s="660"/>
      <c r="CT9" s="660"/>
      <c r="CU9" s="660"/>
      <c r="CV9" s="660"/>
      <c r="CW9" s="660"/>
      <c r="CX9" s="660"/>
      <c r="CY9" s="661"/>
      <c r="CZ9" s="662">
        <v>5.4</v>
      </c>
      <c r="DA9" s="662"/>
      <c r="DB9" s="662"/>
      <c r="DC9" s="662"/>
      <c r="DD9" s="668">
        <v>33261</v>
      </c>
      <c r="DE9" s="660"/>
      <c r="DF9" s="660"/>
      <c r="DG9" s="660"/>
      <c r="DH9" s="660"/>
      <c r="DI9" s="660"/>
      <c r="DJ9" s="660"/>
      <c r="DK9" s="660"/>
      <c r="DL9" s="660"/>
      <c r="DM9" s="660"/>
      <c r="DN9" s="660"/>
      <c r="DO9" s="660"/>
      <c r="DP9" s="661"/>
      <c r="DQ9" s="668">
        <v>1673556</v>
      </c>
      <c r="DR9" s="660"/>
      <c r="DS9" s="660"/>
      <c r="DT9" s="660"/>
      <c r="DU9" s="660"/>
      <c r="DV9" s="660"/>
      <c r="DW9" s="660"/>
      <c r="DX9" s="660"/>
      <c r="DY9" s="660"/>
      <c r="DZ9" s="660"/>
      <c r="EA9" s="660"/>
      <c r="EB9" s="660"/>
      <c r="EC9" s="669"/>
    </row>
    <row r="10" spans="2:143" ht="11.25" customHeight="1" x14ac:dyDescent="0.2">
      <c r="B10" s="656" t="s">
        <v>234</v>
      </c>
      <c r="C10" s="657"/>
      <c r="D10" s="657"/>
      <c r="E10" s="657"/>
      <c r="F10" s="657"/>
      <c r="G10" s="657"/>
      <c r="H10" s="657"/>
      <c r="I10" s="657"/>
      <c r="J10" s="657"/>
      <c r="K10" s="657"/>
      <c r="L10" s="657"/>
      <c r="M10" s="657"/>
      <c r="N10" s="657"/>
      <c r="O10" s="657"/>
      <c r="P10" s="657"/>
      <c r="Q10" s="658"/>
      <c r="R10" s="659" t="s">
        <v>224</v>
      </c>
      <c r="S10" s="660"/>
      <c r="T10" s="660"/>
      <c r="U10" s="660"/>
      <c r="V10" s="660"/>
      <c r="W10" s="660"/>
      <c r="X10" s="660"/>
      <c r="Y10" s="661"/>
      <c r="Z10" s="662" t="s">
        <v>224</v>
      </c>
      <c r="AA10" s="662"/>
      <c r="AB10" s="662"/>
      <c r="AC10" s="662"/>
      <c r="AD10" s="663" t="s">
        <v>224</v>
      </c>
      <c r="AE10" s="663"/>
      <c r="AF10" s="663"/>
      <c r="AG10" s="663"/>
      <c r="AH10" s="663"/>
      <c r="AI10" s="663"/>
      <c r="AJ10" s="663"/>
      <c r="AK10" s="663"/>
      <c r="AL10" s="664" t="s">
        <v>170</v>
      </c>
      <c r="AM10" s="665"/>
      <c r="AN10" s="665"/>
      <c r="AO10" s="666"/>
      <c r="AP10" s="656" t="s">
        <v>235</v>
      </c>
      <c r="AQ10" s="657"/>
      <c r="AR10" s="657"/>
      <c r="AS10" s="657"/>
      <c r="AT10" s="657"/>
      <c r="AU10" s="657"/>
      <c r="AV10" s="657"/>
      <c r="AW10" s="657"/>
      <c r="AX10" s="657"/>
      <c r="AY10" s="657"/>
      <c r="AZ10" s="657"/>
      <c r="BA10" s="657"/>
      <c r="BB10" s="657"/>
      <c r="BC10" s="657"/>
      <c r="BD10" s="657"/>
      <c r="BE10" s="657"/>
      <c r="BF10" s="658"/>
      <c r="BG10" s="659">
        <v>211893</v>
      </c>
      <c r="BH10" s="660"/>
      <c r="BI10" s="660"/>
      <c r="BJ10" s="660"/>
      <c r="BK10" s="660"/>
      <c r="BL10" s="660"/>
      <c r="BM10" s="660"/>
      <c r="BN10" s="661"/>
      <c r="BO10" s="662">
        <v>2.8</v>
      </c>
      <c r="BP10" s="662"/>
      <c r="BQ10" s="662"/>
      <c r="BR10" s="662"/>
      <c r="BS10" s="668">
        <v>35721</v>
      </c>
      <c r="BT10" s="660"/>
      <c r="BU10" s="660"/>
      <c r="BV10" s="660"/>
      <c r="BW10" s="660"/>
      <c r="BX10" s="660"/>
      <c r="BY10" s="660"/>
      <c r="BZ10" s="660"/>
      <c r="CA10" s="660"/>
      <c r="CB10" s="669"/>
      <c r="CD10" s="674" t="s">
        <v>236</v>
      </c>
      <c r="CE10" s="675"/>
      <c r="CF10" s="675"/>
      <c r="CG10" s="675"/>
      <c r="CH10" s="675"/>
      <c r="CI10" s="675"/>
      <c r="CJ10" s="675"/>
      <c r="CK10" s="675"/>
      <c r="CL10" s="675"/>
      <c r="CM10" s="675"/>
      <c r="CN10" s="675"/>
      <c r="CO10" s="675"/>
      <c r="CP10" s="675"/>
      <c r="CQ10" s="676"/>
      <c r="CR10" s="659">
        <v>8904</v>
      </c>
      <c r="CS10" s="660"/>
      <c r="CT10" s="660"/>
      <c r="CU10" s="660"/>
      <c r="CV10" s="660"/>
      <c r="CW10" s="660"/>
      <c r="CX10" s="660"/>
      <c r="CY10" s="661"/>
      <c r="CZ10" s="662">
        <v>0</v>
      </c>
      <c r="DA10" s="662"/>
      <c r="DB10" s="662"/>
      <c r="DC10" s="662"/>
      <c r="DD10" s="668" t="s">
        <v>224</v>
      </c>
      <c r="DE10" s="660"/>
      <c r="DF10" s="660"/>
      <c r="DG10" s="660"/>
      <c r="DH10" s="660"/>
      <c r="DI10" s="660"/>
      <c r="DJ10" s="660"/>
      <c r="DK10" s="660"/>
      <c r="DL10" s="660"/>
      <c r="DM10" s="660"/>
      <c r="DN10" s="660"/>
      <c r="DO10" s="660"/>
      <c r="DP10" s="661"/>
      <c r="DQ10" s="668">
        <v>3904</v>
      </c>
      <c r="DR10" s="660"/>
      <c r="DS10" s="660"/>
      <c r="DT10" s="660"/>
      <c r="DU10" s="660"/>
      <c r="DV10" s="660"/>
      <c r="DW10" s="660"/>
      <c r="DX10" s="660"/>
      <c r="DY10" s="660"/>
      <c r="DZ10" s="660"/>
      <c r="EA10" s="660"/>
      <c r="EB10" s="660"/>
      <c r="EC10" s="669"/>
    </row>
    <row r="11" spans="2:143" ht="11.25" customHeight="1" x14ac:dyDescent="0.2">
      <c r="B11" s="656" t="s">
        <v>237</v>
      </c>
      <c r="C11" s="657"/>
      <c r="D11" s="657"/>
      <c r="E11" s="657"/>
      <c r="F11" s="657"/>
      <c r="G11" s="657"/>
      <c r="H11" s="657"/>
      <c r="I11" s="657"/>
      <c r="J11" s="657"/>
      <c r="K11" s="657"/>
      <c r="L11" s="657"/>
      <c r="M11" s="657"/>
      <c r="N11" s="657"/>
      <c r="O11" s="657"/>
      <c r="P11" s="657"/>
      <c r="Q11" s="658"/>
      <c r="R11" s="659" t="s">
        <v>224</v>
      </c>
      <c r="S11" s="660"/>
      <c r="T11" s="660"/>
      <c r="U11" s="660"/>
      <c r="V11" s="660"/>
      <c r="W11" s="660"/>
      <c r="X11" s="660"/>
      <c r="Y11" s="661"/>
      <c r="Z11" s="662" t="s">
        <v>224</v>
      </c>
      <c r="AA11" s="662"/>
      <c r="AB11" s="662"/>
      <c r="AC11" s="662"/>
      <c r="AD11" s="663" t="s">
        <v>238</v>
      </c>
      <c r="AE11" s="663"/>
      <c r="AF11" s="663"/>
      <c r="AG11" s="663"/>
      <c r="AH11" s="663"/>
      <c r="AI11" s="663"/>
      <c r="AJ11" s="663"/>
      <c r="AK11" s="663"/>
      <c r="AL11" s="664" t="s">
        <v>238</v>
      </c>
      <c r="AM11" s="665"/>
      <c r="AN11" s="665"/>
      <c r="AO11" s="666"/>
      <c r="AP11" s="656" t="s">
        <v>239</v>
      </c>
      <c r="AQ11" s="657"/>
      <c r="AR11" s="657"/>
      <c r="AS11" s="657"/>
      <c r="AT11" s="657"/>
      <c r="AU11" s="657"/>
      <c r="AV11" s="657"/>
      <c r="AW11" s="657"/>
      <c r="AX11" s="657"/>
      <c r="AY11" s="657"/>
      <c r="AZ11" s="657"/>
      <c r="BA11" s="657"/>
      <c r="BB11" s="657"/>
      <c r="BC11" s="657"/>
      <c r="BD11" s="657"/>
      <c r="BE11" s="657"/>
      <c r="BF11" s="658"/>
      <c r="BG11" s="659">
        <v>438414</v>
      </c>
      <c r="BH11" s="660"/>
      <c r="BI11" s="660"/>
      <c r="BJ11" s="660"/>
      <c r="BK11" s="660"/>
      <c r="BL11" s="660"/>
      <c r="BM11" s="660"/>
      <c r="BN11" s="661"/>
      <c r="BO11" s="662">
        <v>5.8</v>
      </c>
      <c r="BP11" s="662"/>
      <c r="BQ11" s="662"/>
      <c r="BR11" s="662"/>
      <c r="BS11" s="668">
        <v>86963</v>
      </c>
      <c r="BT11" s="660"/>
      <c r="BU11" s="660"/>
      <c r="BV11" s="660"/>
      <c r="BW11" s="660"/>
      <c r="BX11" s="660"/>
      <c r="BY11" s="660"/>
      <c r="BZ11" s="660"/>
      <c r="CA11" s="660"/>
      <c r="CB11" s="669"/>
      <c r="CD11" s="674" t="s">
        <v>240</v>
      </c>
      <c r="CE11" s="675"/>
      <c r="CF11" s="675"/>
      <c r="CG11" s="675"/>
      <c r="CH11" s="675"/>
      <c r="CI11" s="675"/>
      <c r="CJ11" s="675"/>
      <c r="CK11" s="675"/>
      <c r="CL11" s="675"/>
      <c r="CM11" s="675"/>
      <c r="CN11" s="675"/>
      <c r="CO11" s="675"/>
      <c r="CP11" s="675"/>
      <c r="CQ11" s="676"/>
      <c r="CR11" s="659">
        <v>1518643</v>
      </c>
      <c r="CS11" s="660"/>
      <c r="CT11" s="660"/>
      <c r="CU11" s="660"/>
      <c r="CV11" s="660"/>
      <c r="CW11" s="660"/>
      <c r="CX11" s="660"/>
      <c r="CY11" s="661"/>
      <c r="CZ11" s="662">
        <v>4.5</v>
      </c>
      <c r="DA11" s="662"/>
      <c r="DB11" s="662"/>
      <c r="DC11" s="662"/>
      <c r="DD11" s="668">
        <v>798904</v>
      </c>
      <c r="DE11" s="660"/>
      <c r="DF11" s="660"/>
      <c r="DG11" s="660"/>
      <c r="DH11" s="660"/>
      <c r="DI11" s="660"/>
      <c r="DJ11" s="660"/>
      <c r="DK11" s="660"/>
      <c r="DL11" s="660"/>
      <c r="DM11" s="660"/>
      <c r="DN11" s="660"/>
      <c r="DO11" s="660"/>
      <c r="DP11" s="661"/>
      <c r="DQ11" s="668">
        <v>564869</v>
      </c>
      <c r="DR11" s="660"/>
      <c r="DS11" s="660"/>
      <c r="DT11" s="660"/>
      <c r="DU11" s="660"/>
      <c r="DV11" s="660"/>
      <c r="DW11" s="660"/>
      <c r="DX11" s="660"/>
      <c r="DY11" s="660"/>
      <c r="DZ11" s="660"/>
      <c r="EA11" s="660"/>
      <c r="EB11" s="660"/>
      <c r="EC11" s="669"/>
    </row>
    <row r="12" spans="2:143" ht="11.25" customHeight="1" x14ac:dyDescent="0.2">
      <c r="B12" s="656" t="s">
        <v>241</v>
      </c>
      <c r="C12" s="657"/>
      <c r="D12" s="657"/>
      <c r="E12" s="657"/>
      <c r="F12" s="657"/>
      <c r="G12" s="657"/>
      <c r="H12" s="657"/>
      <c r="I12" s="657"/>
      <c r="J12" s="657"/>
      <c r="K12" s="657"/>
      <c r="L12" s="657"/>
      <c r="M12" s="657"/>
      <c r="N12" s="657"/>
      <c r="O12" s="657"/>
      <c r="P12" s="657"/>
      <c r="Q12" s="658"/>
      <c r="R12" s="659">
        <v>1179847</v>
      </c>
      <c r="S12" s="660"/>
      <c r="T12" s="660"/>
      <c r="U12" s="660"/>
      <c r="V12" s="660"/>
      <c r="W12" s="660"/>
      <c r="X12" s="660"/>
      <c r="Y12" s="661"/>
      <c r="Z12" s="662">
        <v>3.4</v>
      </c>
      <c r="AA12" s="662"/>
      <c r="AB12" s="662"/>
      <c r="AC12" s="662"/>
      <c r="AD12" s="663">
        <v>1179847</v>
      </c>
      <c r="AE12" s="663"/>
      <c r="AF12" s="663"/>
      <c r="AG12" s="663"/>
      <c r="AH12" s="663"/>
      <c r="AI12" s="663"/>
      <c r="AJ12" s="663"/>
      <c r="AK12" s="663"/>
      <c r="AL12" s="664">
        <v>7.7</v>
      </c>
      <c r="AM12" s="665"/>
      <c r="AN12" s="665"/>
      <c r="AO12" s="666"/>
      <c r="AP12" s="656" t="s">
        <v>242</v>
      </c>
      <c r="AQ12" s="657"/>
      <c r="AR12" s="657"/>
      <c r="AS12" s="657"/>
      <c r="AT12" s="657"/>
      <c r="AU12" s="657"/>
      <c r="AV12" s="657"/>
      <c r="AW12" s="657"/>
      <c r="AX12" s="657"/>
      <c r="AY12" s="657"/>
      <c r="AZ12" s="657"/>
      <c r="BA12" s="657"/>
      <c r="BB12" s="657"/>
      <c r="BC12" s="657"/>
      <c r="BD12" s="657"/>
      <c r="BE12" s="657"/>
      <c r="BF12" s="658"/>
      <c r="BG12" s="659">
        <v>3846802</v>
      </c>
      <c r="BH12" s="660"/>
      <c r="BI12" s="660"/>
      <c r="BJ12" s="660"/>
      <c r="BK12" s="660"/>
      <c r="BL12" s="660"/>
      <c r="BM12" s="660"/>
      <c r="BN12" s="661"/>
      <c r="BO12" s="662">
        <v>51.3</v>
      </c>
      <c r="BP12" s="662"/>
      <c r="BQ12" s="662"/>
      <c r="BR12" s="662"/>
      <c r="BS12" s="668">
        <v>491659</v>
      </c>
      <c r="BT12" s="660"/>
      <c r="BU12" s="660"/>
      <c r="BV12" s="660"/>
      <c r="BW12" s="660"/>
      <c r="BX12" s="660"/>
      <c r="BY12" s="660"/>
      <c r="BZ12" s="660"/>
      <c r="CA12" s="660"/>
      <c r="CB12" s="669"/>
      <c r="CD12" s="674" t="s">
        <v>243</v>
      </c>
      <c r="CE12" s="675"/>
      <c r="CF12" s="675"/>
      <c r="CG12" s="675"/>
      <c r="CH12" s="675"/>
      <c r="CI12" s="675"/>
      <c r="CJ12" s="675"/>
      <c r="CK12" s="675"/>
      <c r="CL12" s="675"/>
      <c r="CM12" s="675"/>
      <c r="CN12" s="675"/>
      <c r="CO12" s="675"/>
      <c r="CP12" s="675"/>
      <c r="CQ12" s="676"/>
      <c r="CR12" s="659">
        <v>1061434</v>
      </c>
      <c r="CS12" s="660"/>
      <c r="CT12" s="660"/>
      <c r="CU12" s="660"/>
      <c r="CV12" s="660"/>
      <c r="CW12" s="660"/>
      <c r="CX12" s="660"/>
      <c r="CY12" s="661"/>
      <c r="CZ12" s="662">
        <v>3.1</v>
      </c>
      <c r="DA12" s="662"/>
      <c r="DB12" s="662"/>
      <c r="DC12" s="662"/>
      <c r="DD12" s="668">
        <v>98607</v>
      </c>
      <c r="DE12" s="660"/>
      <c r="DF12" s="660"/>
      <c r="DG12" s="660"/>
      <c r="DH12" s="660"/>
      <c r="DI12" s="660"/>
      <c r="DJ12" s="660"/>
      <c r="DK12" s="660"/>
      <c r="DL12" s="660"/>
      <c r="DM12" s="660"/>
      <c r="DN12" s="660"/>
      <c r="DO12" s="660"/>
      <c r="DP12" s="661"/>
      <c r="DQ12" s="668">
        <v>602203</v>
      </c>
      <c r="DR12" s="660"/>
      <c r="DS12" s="660"/>
      <c r="DT12" s="660"/>
      <c r="DU12" s="660"/>
      <c r="DV12" s="660"/>
      <c r="DW12" s="660"/>
      <c r="DX12" s="660"/>
      <c r="DY12" s="660"/>
      <c r="DZ12" s="660"/>
      <c r="EA12" s="660"/>
      <c r="EB12" s="660"/>
      <c r="EC12" s="669"/>
    </row>
    <row r="13" spans="2:143" ht="11.25" customHeight="1" x14ac:dyDescent="0.2">
      <c r="B13" s="656" t="s">
        <v>244</v>
      </c>
      <c r="C13" s="657"/>
      <c r="D13" s="657"/>
      <c r="E13" s="657"/>
      <c r="F13" s="657"/>
      <c r="G13" s="657"/>
      <c r="H13" s="657"/>
      <c r="I13" s="657"/>
      <c r="J13" s="657"/>
      <c r="K13" s="657"/>
      <c r="L13" s="657"/>
      <c r="M13" s="657"/>
      <c r="N13" s="657"/>
      <c r="O13" s="657"/>
      <c r="P13" s="657"/>
      <c r="Q13" s="658"/>
      <c r="R13" s="659">
        <v>14137</v>
      </c>
      <c r="S13" s="660"/>
      <c r="T13" s="660"/>
      <c r="U13" s="660"/>
      <c r="V13" s="660"/>
      <c r="W13" s="660"/>
      <c r="X13" s="660"/>
      <c r="Y13" s="661"/>
      <c r="Z13" s="662">
        <v>0</v>
      </c>
      <c r="AA13" s="662"/>
      <c r="AB13" s="662"/>
      <c r="AC13" s="662"/>
      <c r="AD13" s="663">
        <v>14137</v>
      </c>
      <c r="AE13" s="663"/>
      <c r="AF13" s="663"/>
      <c r="AG13" s="663"/>
      <c r="AH13" s="663"/>
      <c r="AI13" s="663"/>
      <c r="AJ13" s="663"/>
      <c r="AK13" s="663"/>
      <c r="AL13" s="664">
        <v>0.1</v>
      </c>
      <c r="AM13" s="665"/>
      <c r="AN13" s="665"/>
      <c r="AO13" s="666"/>
      <c r="AP13" s="656" t="s">
        <v>245</v>
      </c>
      <c r="AQ13" s="657"/>
      <c r="AR13" s="657"/>
      <c r="AS13" s="657"/>
      <c r="AT13" s="657"/>
      <c r="AU13" s="657"/>
      <c r="AV13" s="657"/>
      <c r="AW13" s="657"/>
      <c r="AX13" s="657"/>
      <c r="AY13" s="657"/>
      <c r="AZ13" s="657"/>
      <c r="BA13" s="657"/>
      <c r="BB13" s="657"/>
      <c r="BC13" s="657"/>
      <c r="BD13" s="657"/>
      <c r="BE13" s="657"/>
      <c r="BF13" s="658"/>
      <c r="BG13" s="659">
        <v>3817928</v>
      </c>
      <c r="BH13" s="660"/>
      <c r="BI13" s="660"/>
      <c r="BJ13" s="660"/>
      <c r="BK13" s="660"/>
      <c r="BL13" s="660"/>
      <c r="BM13" s="660"/>
      <c r="BN13" s="661"/>
      <c r="BO13" s="662">
        <v>50.9</v>
      </c>
      <c r="BP13" s="662"/>
      <c r="BQ13" s="662"/>
      <c r="BR13" s="662"/>
      <c r="BS13" s="668">
        <v>491659</v>
      </c>
      <c r="BT13" s="660"/>
      <c r="BU13" s="660"/>
      <c r="BV13" s="660"/>
      <c r="BW13" s="660"/>
      <c r="BX13" s="660"/>
      <c r="BY13" s="660"/>
      <c r="BZ13" s="660"/>
      <c r="CA13" s="660"/>
      <c r="CB13" s="669"/>
      <c r="CD13" s="674" t="s">
        <v>246</v>
      </c>
      <c r="CE13" s="675"/>
      <c r="CF13" s="675"/>
      <c r="CG13" s="675"/>
      <c r="CH13" s="675"/>
      <c r="CI13" s="675"/>
      <c r="CJ13" s="675"/>
      <c r="CK13" s="675"/>
      <c r="CL13" s="675"/>
      <c r="CM13" s="675"/>
      <c r="CN13" s="675"/>
      <c r="CO13" s="675"/>
      <c r="CP13" s="675"/>
      <c r="CQ13" s="676"/>
      <c r="CR13" s="659">
        <v>3119202</v>
      </c>
      <c r="CS13" s="660"/>
      <c r="CT13" s="660"/>
      <c r="CU13" s="660"/>
      <c r="CV13" s="660"/>
      <c r="CW13" s="660"/>
      <c r="CX13" s="660"/>
      <c r="CY13" s="661"/>
      <c r="CZ13" s="662">
        <v>9.1999999999999993</v>
      </c>
      <c r="DA13" s="662"/>
      <c r="DB13" s="662"/>
      <c r="DC13" s="662"/>
      <c r="DD13" s="668">
        <v>1923861</v>
      </c>
      <c r="DE13" s="660"/>
      <c r="DF13" s="660"/>
      <c r="DG13" s="660"/>
      <c r="DH13" s="660"/>
      <c r="DI13" s="660"/>
      <c r="DJ13" s="660"/>
      <c r="DK13" s="660"/>
      <c r="DL13" s="660"/>
      <c r="DM13" s="660"/>
      <c r="DN13" s="660"/>
      <c r="DO13" s="660"/>
      <c r="DP13" s="661"/>
      <c r="DQ13" s="668">
        <v>1377581</v>
      </c>
      <c r="DR13" s="660"/>
      <c r="DS13" s="660"/>
      <c r="DT13" s="660"/>
      <c r="DU13" s="660"/>
      <c r="DV13" s="660"/>
      <c r="DW13" s="660"/>
      <c r="DX13" s="660"/>
      <c r="DY13" s="660"/>
      <c r="DZ13" s="660"/>
      <c r="EA13" s="660"/>
      <c r="EB13" s="660"/>
      <c r="EC13" s="669"/>
    </row>
    <row r="14" spans="2:143" ht="11.25" customHeight="1" x14ac:dyDescent="0.2">
      <c r="B14" s="656" t="s">
        <v>247</v>
      </c>
      <c r="C14" s="657"/>
      <c r="D14" s="657"/>
      <c r="E14" s="657"/>
      <c r="F14" s="657"/>
      <c r="G14" s="657"/>
      <c r="H14" s="657"/>
      <c r="I14" s="657"/>
      <c r="J14" s="657"/>
      <c r="K14" s="657"/>
      <c r="L14" s="657"/>
      <c r="M14" s="657"/>
      <c r="N14" s="657"/>
      <c r="O14" s="657"/>
      <c r="P14" s="657"/>
      <c r="Q14" s="658"/>
      <c r="R14" s="659" t="s">
        <v>224</v>
      </c>
      <c r="S14" s="660"/>
      <c r="T14" s="660"/>
      <c r="U14" s="660"/>
      <c r="V14" s="660"/>
      <c r="W14" s="660"/>
      <c r="X14" s="660"/>
      <c r="Y14" s="661"/>
      <c r="Z14" s="662" t="s">
        <v>224</v>
      </c>
      <c r="AA14" s="662"/>
      <c r="AB14" s="662"/>
      <c r="AC14" s="662"/>
      <c r="AD14" s="663" t="s">
        <v>224</v>
      </c>
      <c r="AE14" s="663"/>
      <c r="AF14" s="663"/>
      <c r="AG14" s="663"/>
      <c r="AH14" s="663"/>
      <c r="AI14" s="663"/>
      <c r="AJ14" s="663"/>
      <c r="AK14" s="663"/>
      <c r="AL14" s="664" t="s">
        <v>224</v>
      </c>
      <c r="AM14" s="665"/>
      <c r="AN14" s="665"/>
      <c r="AO14" s="666"/>
      <c r="AP14" s="656" t="s">
        <v>248</v>
      </c>
      <c r="AQ14" s="657"/>
      <c r="AR14" s="657"/>
      <c r="AS14" s="657"/>
      <c r="AT14" s="657"/>
      <c r="AU14" s="657"/>
      <c r="AV14" s="657"/>
      <c r="AW14" s="657"/>
      <c r="AX14" s="657"/>
      <c r="AY14" s="657"/>
      <c r="AZ14" s="657"/>
      <c r="BA14" s="657"/>
      <c r="BB14" s="657"/>
      <c r="BC14" s="657"/>
      <c r="BD14" s="657"/>
      <c r="BE14" s="657"/>
      <c r="BF14" s="658"/>
      <c r="BG14" s="659">
        <v>199990</v>
      </c>
      <c r="BH14" s="660"/>
      <c r="BI14" s="660"/>
      <c r="BJ14" s="660"/>
      <c r="BK14" s="660"/>
      <c r="BL14" s="660"/>
      <c r="BM14" s="660"/>
      <c r="BN14" s="661"/>
      <c r="BO14" s="662">
        <v>2.7</v>
      </c>
      <c r="BP14" s="662"/>
      <c r="BQ14" s="662"/>
      <c r="BR14" s="662"/>
      <c r="BS14" s="668" t="s">
        <v>224</v>
      </c>
      <c r="BT14" s="660"/>
      <c r="BU14" s="660"/>
      <c r="BV14" s="660"/>
      <c r="BW14" s="660"/>
      <c r="BX14" s="660"/>
      <c r="BY14" s="660"/>
      <c r="BZ14" s="660"/>
      <c r="CA14" s="660"/>
      <c r="CB14" s="669"/>
      <c r="CD14" s="674" t="s">
        <v>249</v>
      </c>
      <c r="CE14" s="675"/>
      <c r="CF14" s="675"/>
      <c r="CG14" s="675"/>
      <c r="CH14" s="675"/>
      <c r="CI14" s="675"/>
      <c r="CJ14" s="675"/>
      <c r="CK14" s="675"/>
      <c r="CL14" s="675"/>
      <c r="CM14" s="675"/>
      <c r="CN14" s="675"/>
      <c r="CO14" s="675"/>
      <c r="CP14" s="675"/>
      <c r="CQ14" s="676"/>
      <c r="CR14" s="659">
        <v>1393805</v>
      </c>
      <c r="CS14" s="660"/>
      <c r="CT14" s="660"/>
      <c r="CU14" s="660"/>
      <c r="CV14" s="660"/>
      <c r="CW14" s="660"/>
      <c r="CX14" s="660"/>
      <c r="CY14" s="661"/>
      <c r="CZ14" s="662">
        <v>4.0999999999999996</v>
      </c>
      <c r="DA14" s="662"/>
      <c r="DB14" s="662"/>
      <c r="DC14" s="662"/>
      <c r="DD14" s="668">
        <v>503046</v>
      </c>
      <c r="DE14" s="660"/>
      <c r="DF14" s="660"/>
      <c r="DG14" s="660"/>
      <c r="DH14" s="660"/>
      <c r="DI14" s="660"/>
      <c r="DJ14" s="660"/>
      <c r="DK14" s="660"/>
      <c r="DL14" s="660"/>
      <c r="DM14" s="660"/>
      <c r="DN14" s="660"/>
      <c r="DO14" s="660"/>
      <c r="DP14" s="661"/>
      <c r="DQ14" s="668">
        <v>717879</v>
      </c>
      <c r="DR14" s="660"/>
      <c r="DS14" s="660"/>
      <c r="DT14" s="660"/>
      <c r="DU14" s="660"/>
      <c r="DV14" s="660"/>
      <c r="DW14" s="660"/>
      <c r="DX14" s="660"/>
      <c r="DY14" s="660"/>
      <c r="DZ14" s="660"/>
      <c r="EA14" s="660"/>
      <c r="EB14" s="660"/>
      <c r="EC14" s="669"/>
    </row>
    <row r="15" spans="2:143" ht="11.25" customHeight="1" x14ac:dyDescent="0.2">
      <c r="B15" s="656" t="s">
        <v>250</v>
      </c>
      <c r="C15" s="657"/>
      <c r="D15" s="657"/>
      <c r="E15" s="657"/>
      <c r="F15" s="657"/>
      <c r="G15" s="657"/>
      <c r="H15" s="657"/>
      <c r="I15" s="657"/>
      <c r="J15" s="657"/>
      <c r="K15" s="657"/>
      <c r="L15" s="657"/>
      <c r="M15" s="657"/>
      <c r="N15" s="657"/>
      <c r="O15" s="657"/>
      <c r="P15" s="657"/>
      <c r="Q15" s="658"/>
      <c r="R15" s="659">
        <v>43565</v>
      </c>
      <c r="S15" s="660"/>
      <c r="T15" s="660"/>
      <c r="U15" s="660"/>
      <c r="V15" s="660"/>
      <c r="W15" s="660"/>
      <c r="X15" s="660"/>
      <c r="Y15" s="661"/>
      <c r="Z15" s="662">
        <v>0.1</v>
      </c>
      <c r="AA15" s="662"/>
      <c r="AB15" s="662"/>
      <c r="AC15" s="662"/>
      <c r="AD15" s="663">
        <v>43565</v>
      </c>
      <c r="AE15" s="663"/>
      <c r="AF15" s="663"/>
      <c r="AG15" s="663"/>
      <c r="AH15" s="663"/>
      <c r="AI15" s="663"/>
      <c r="AJ15" s="663"/>
      <c r="AK15" s="663"/>
      <c r="AL15" s="664">
        <v>0.3</v>
      </c>
      <c r="AM15" s="665"/>
      <c r="AN15" s="665"/>
      <c r="AO15" s="666"/>
      <c r="AP15" s="656" t="s">
        <v>251</v>
      </c>
      <c r="AQ15" s="657"/>
      <c r="AR15" s="657"/>
      <c r="AS15" s="657"/>
      <c r="AT15" s="657"/>
      <c r="AU15" s="657"/>
      <c r="AV15" s="657"/>
      <c r="AW15" s="657"/>
      <c r="AX15" s="657"/>
      <c r="AY15" s="657"/>
      <c r="AZ15" s="657"/>
      <c r="BA15" s="657"/>
      <c r="BB15" s="657"/>
      <c r="BC15" s="657"/>
      <c r="BD15" s="657"/>
      <c r="BE15" s="657"/>
      <c r="BF15" s="658"/>
      <c r="BG15" s="659">
        <v>481660</v>
      </c>
      <c r="BH15" s="660"/>
      <c r="BI15" s="660"/>
      <c r="BJ15" s="660"/>
      <c r="BK15" s="660"/>
      <c r="BL15" s="660"/>
      <c r="BM15" s="660"/>
      <c r="BN15" s="661"/>
      <c r="BO15" s="662">
        <v>6.4</v>
      </c>
      <c r="BP15" s="662"/>
      <c r="BQ15" s="662"/>
      <c r="BR15" s="662"/>
      <c r="BS15" s="668" t="s">
        <v>224</v>
      </c>
      <c r="BT15" s="660"/>
      <c r="BU15" s="660"/>
      <c r="BV15" s="660"/>
      <c r="BW15" s="660"/>
      <c r="BX15" s="660"/>
      <c r="BY15" s="660"/>
      <c r="BZ15" s="660"/>
      <c r="CA15" s="660"/>
      <c r="CB15" s="669"/>
      <c r="CD15" s="674" t="s">
        <v>252</v>
      </c>
      <c r="CE15" s="675"/>
      <c r="CF15" s="675"/>
      <c r="CG15" s="675"/>
      <c r="CH15" s="675"/>
      <c r="CI15" s="675"/>
      <c r="CJ15" s="675"/>
      <c r="CK15" s="675"/>
      <c r="CL15" s="675"/>
      <c r="CM15" s="675"/>
      <c r="CN15" s="675"/>
      <c r="CO15" s="675"/>
      <c r="CP15" s="675"/>
      <c r="CQ15" s="676"/>
      <c r="CR15" s="659">
        <v>2206880</v>
      </c>
      <c r="CS15" s="660"/>
      <c r="CT15" s="660"/>
      <c r="CU15" s="660"/>
      <c r="CV15" s="660"/>
      <c r="CW15" s="660"/>
      <c r="CX15" s="660"/>
      <c r="CY15" s="661"/>
      <c r="CZ15" s="662">
        <v>6.5</v>
      </c>
      <c r="DA15" s="662"/>
      <c r="DB15" s="662"/>
      <c r="DC15" s="662"/>
      <c r="DD15" s="668">
        <v>80818</v>
      </c>
      <c r="DE15" s="660"/>
      <c r="DF15" s="660"/>
      <c r="DG15" s="660"/>
      <c r="DH15" s="660"/>
      <c r="DI15" s="660"/>
      <c r="DJ15" s="660"/>
      <c r="DK15" s="660"/>
      <c r="DL15" s="660"/>
      <c r="DM15" s="660"/>
      <c r="DN15" s="660"/>
      <c r="DO15" s="660"/>
      <c r="DP15" s="661"/>
      <c r="DQ15" s="668">
        <v>1716985</v>
      </c>
      <c r="DR15" s="660"/>
      <c r="DS15" s="660"/>
      <c r="DT15" s="660"/>
      <c r="DU15" s="660"/>
      <c r="DV15" s="660"/>
      <c r="DW15" s="660"/>
      <c r="DX15" s="660"/>
      <c r="DY15" s="660"/>
      <c r="DZ15" s="660"/>
      <c r="EA15" s="660"/>
      <c r="EB15" s="660"/>
      <c r="EC15" s="669"/>
    </row>
    <row r="16" spans="2:143" ht="11.25" customHeight="1" x14ac:dyDescent="0.2">
      <c r="B16" s="656" t="s">
        <v>253</v>
      </c>
      <c r="C16" s="657"/>
      <c r="D16" s="657"/>
      <c r="E16" s="657"/>
      <c r="F16" s="657"/>
      <c r="G16" s="657"/>
      <c r="H16" s="657"/>
      <c r="I16" s="657"/>
      <c r="J16" s="657"/>
      <c r="K16" s="657"/>
      <c r="L16" s="657"/>
      <c r="M16" s="657"/>
      <c r="N16" s="657"/>
      <c r="O16" s="657"/>
      <c r="P16" s="657"/>
      <c r="Q16" s="658"/>
      <c r="R16" s="659" t="s">
        <v>224</v>
      </c>
      <c r="S16" s="660"/>
      <c r="T16" s="660"/>
      <c r="U16" s="660"/>
      <c r="V16" s="660"/>
      <c r="W16" s="660"/>
      <c r="X16" s="660"/>
      <c r="Y16" s="661"/>
      <c r="Z16" s="662" t="s">
        <v>224</v>
      </c>
      <c r="AA16" s="662"/>
      <c r="AB16" s="662"/>
      <c r="AC16" s="662"/>
      <c r="AD16" s="663" t="s">
        <v>224</v>
      </c>
      <c r="AE16" s="663"/>
      <c r="AF16" s="663"/>
      <c r="AG16" s="663"/>
      <c r="AH16" s="663"/>
      <c r="AI16" s="663"/>
      <c r="AJ16" s="663"/>
      <c r="AK16" s="663"/>
      <c r="AL16" s="664" t="s">
        <v>238</v>
      </c>
      <c r="AM16" s="665"/>
      <c r="AN16" s="665"/>
      <c r="AO16" s="666"/>
      <c r="AP16" s="656" t="s">
        <v>254</v>
      </c>
      <c r="AQ16" s="657"/>
      <c r="AR16" s="657"/>
      <c r="AS16" s="657"/>
      <c r="AT16" s="657"/>
      <c r="AU16" s="657"/>
      <c r="AV16" s="657"/>
      <c r="AW16" s="657"/>
      <c r="AX16" s="657"/>
      <c r="AY16" s="657"/>
      <c r="AZ16" s="657"/>
      <c r="BA16" s="657"/>
      <c r="BB16" s="657"/>
      <c r="BC16" s="657"/>
      <c r="BD16" s="657"/>
      <c r="BE16" s="657"/>
      <c r="BF16" s="658"/>
      <c r="BG16" s="659" t="s">
        <v>238</v>
      </c>
      <c r="BH16" s="660"/>
      <c r="BI16" s="660"/>
      <c r="BJ16" s="660"/>
      <c r="BK16" s="660"/>
      <c r="BL16" s="660"/>
      <c r="BM16" s="660"/>
      <c r="BN16" s="661"/>
      <c r="BO16" s="662" t="s">
        <v>224</v>
      </c>
      <c r="BP16" s="662"/>
      <c r="BQ16" s="662"/>
      <c r="BR16" s="662"/>
      <c r="BS16" s="668" t="s">
        <v>224</v>
      </c>
      <c r="BT16" s="660"/>
      <c r="BU16" s="660"/>
      <c r="BV16" s="660"/>
      <c r="BW16" s="660"/>
      <c r="BX16" s="660"/>
      <c r="BY16" s="660"/>
      <c r="BZ16" s="660"/>
      <c r="CA16" s="660"/>
      <c r="CB16" s="669"/>
      <c r="CD16" s="674" t="s">
        <v>255</v>
      </c>
      <c r="CE16" s="675"/>
      <c r="CF16" s="675"/>
      <c r="CG16" s="675"/>
      <c r="CH16" s="675"/>
      <c r="CI16" s="675"/>
      <c r="CJ16" s="675"/>
      <c r="CK16" s="675"/>
      <c r="CL16" s="675"/>
      <c r="CM16" s="675"/>
      <c r="CN16" s="675"/>
      <c r="CO16" s="675"/>
      <c r="CP16" s="675"/>
      <c r="CQ16" s="676"/>
      <c r="CR16" s="659">
        <v>1052439</v>
      </c>
      <c r="CS16" s="660"/>
      <c r="CT16" s="660"/>
      <c r="CU16" s="660"/>
      <c r="CV16" s="660"/>
      <c r="CW16" s="660"/>
      <c r="CX16" s="660"/>
      <c r="CY16" s="661"/>
      <c r="CZ16" s="662">
        <v>3.1</v>
      </c>
      <c r="DA16" s="662"/>
      <c r="DB16" s="662"/>
      <c r="DC16" s="662"/>
      <c r="DD16" s="668" t="s">
        <v>238</v>
      </c>
      <c r="DE16" s="660"/>
      <c r="DF16" s="660"/>
      <c r="DG16" s="660"/>
      <c r="DH16" s="660"/>
      <c r="DI16" s="660"/>
      <c r="DJ16" s="660"/>
      <c r="DK16" s="660"/>
      <c r="DL16" s="660"/>
      <c r="DM16" s="660"/>
      <c r="DN16" s="660"/>
      <c r="DO16" s="660"/>
      <c r="DP16" s="661"/>
      <c r="DQ16" s="668">
        <v>34089</v>
      </c>
      <c r="DR16" s="660"/>
      <c r="DS16" s="660"/>
      <c r="DT16" s="660"/>
      <c r="DU16" s="660"/>
      <c r="DV16" s="660"/>
      <c r="DW16" s="660"/>
      <c r="DX16" s="660"/>
      <c r="DY16" s="660"/>
      <c r="DZ16" s="660"/>
      <c r="EA16" s="660"/>
      <c r="EB16" s="660"/>
      <c r="EC16" s="669"/>
    </row>
    <row r="17" spans="2:133" ht="11.25" customHeight="1" x14ac:dyDescent="0.2">
      <c r="B17" s="656" t="s">
        <v>256</v>
      </c>
      <c r="C17" s="657"/>
      <c r="D17" s="657"/>
      <c r="E17" s="657"/>
      <c r="F17" s="657"/>
      <c r="G17" s="657"/>
      <c r="H17" s="657"/>
      <c r="I17" s="657"/>
      <c r="J17" s="657"/>
      <c r="K17" s="657"/>
      <c r="L17" s="657"/>
      <c r="M17" s="657"/>
      <c r="N17" s="657"/>
      <c r="O17" s="657"/>
      <c r="P17" s="657"/>
      <c r="Q17" s="658"/>
      <c r="R17" s="659">
        <v>36561</v>
      </c>
      <c r="S17" s="660"/>
      <c r="T17" s="660"/>
      <c r="U17" s="660"/>
      <c r="V17" s="660"/>
      <c r="W17" s="660"/>
      <c r="X17" s="660"/>
      <c r="Y17" s="661"/>
      <c r="Z17" s="662">
        <v>0.1</v>
      </c>
      <c r="AA17" s="662"/>
      <c r="AB17" s="662"/>
      <c r="AC17" s="662"/>
      <c r="AD17" s="663">
        <v>36561</v>
      </c>
      <c r="AE17" s="663"/>
      <c r="AF17" s="663"/>
      <c r="AG17" s="663"/>
      <c r="AH17" s="663"/>
      <c r="AI17" s="663"/>
      <c r="AJ17" s="663"/>
      <c r="AK17" s="663"/>
      <c r="AL17" s="664">
        <v>0.2</v>
      </c>
      <c r="AM17" s="665"/>
      <c r="AN17" s="665"/>
      <c r="AO17" s="666"/>
      <c r="AP17" s="656" t="s">
        <v>257</v>
      </c>
      <c r="AQ17" s="657"/>
      <c r="AR17" s="657"/>
      <c r="AS17" s="657"/>
      <c r="AT17" s="657"/>
      <c r="AU17" s="657"/>
      <c r="AV17" s="657"/>
      <c r="AW17" s="657"/>
      <c r="AX17" s="657"/>
      <c r="AY17" s="657"/>
      <c r="AZ17" s="657"/>
      <c r="BA17" s="657"/>
      <c r="BB17" s="657"/>
      <c r="BC17" s="657"/>
      <c r="BD17" s="657"/>
      <c r="BE17" s="657"/>
      <c r="BF17" s="658"/>
      <c r="BG17" s="659" t="s">
        <v>170</v>
      </c>
      <c r="BH17" s="660"/>
      <c r="BI17" s="660"/>
      <c r="BJ17" s="660"/>
      <c r="BK17" s="660"/>
      <c r="BL17" s="660"/>
      <c r="BM17" s="660"/>
      <c r="BN17" s="661"/>
      <c r="BO17" s="662" t="s">
        <v>238</v>
      </c>
      <c r="BP17" s="662"/>
      <c r="BQ17" s="662"/>
      <c r="BR17" s="662"/>
      <c r="BS17" s="668" t="s">
        <v>224</v>
      </c>
      <c r="BT17" s="660"/>
      <c r="BU17" s="660"/>
      <c r="BV17" s="660"/>
      <c r="BW17" s="660"/>
      <c r="BX17" s="660"/>
      <c r="BY17" s="660"/>
      <c r="BZ17" s="660"/>
      <c r="CA17" s="660"/>
      <c r="CB17" s="669"/>
      <c r="CD17" s="674" t="s">
        <v>258</v>
      </c>
      <c r="CE17" s="675"/>
      <c r="CF17" s="675"/>
      <c r="CG17" s="675"/>
      <c r="CH17" s="675"/>
      <c r="CI17" s="675"/>
      <c r="CJ17" s="675"/>
      <c r="CK17" s="675"/>
      <c r="CL17" s="675"/>
      <c r="CM17" s="675"/>
      <c r="CN17" s="675"/>
      <c r="CO17" s="675"/>
      <c r="CP17" s="675"/>
      <c r="CQ17" s="676"/>
      <c r="CR17" s="659">
        <v>3757456</v>
      </c>
      <c r="CS17" s="660"/>
      <c r="CT17" s="660"/>
      <c r="CU17" s="660"/>
      <c r="CV17" s="660"/>
      <c r="CW17" s="660"/>
      <c r="CX17" s="660"/>
      <c r="CY17" s="661"/>
      <c r="CZ17" s="662">
        <v>11.1</v>
      </c>
      <c r="DA17" s="662"/>
      <c r="DB17" s="662"/>
      <c r="DC17" s="662"/>
      <c r="DD17" s="668" t="s">
        <v>224</v>
      </c>
      <c r="DE17" s="660"/>
      <c r="DF17" s="660"/>
      <c r="DG17" s="660"/>
      <c r="DH17" s="660"/>
      <c r="DI17" s="660"/>
      <c r="DJ17" s="660"/>
      <c r="DK17" s="660"/>
      <c r="DL17" s="660"/>
      <c r="DM17" s="660"/>
      <c r="DN17" s="660"/>
      <c r="DO17" s="660"/>
      <c r="DP17" s="661"/>
      <c r="DQ17" s="668">
        <v>3314223</v>
      </c>
      <c r="DR17" s="660"/>
      <c r="DS17" s="660"/>
      <c r="DT17" s="660"/>
      <c r="DU17" s="660"/>
      <c r="DV17" s="660"/>
      <c r="DW17" s="660"/>
      <c r="DX17" s="660"/>
      <c r="DY17" s="660"/>
      <c r="DZ17" s="660"/>
      <c r="EA17" s="660"/>
      <c r="EB17" s="660"/>
      <c r="EC17" s="669"/>
    </row>
    <row r="18" spans="2:133" ht="11.25" customHeight="1" x14ac:dyDescent="0.2">
      <c r="B18" s="656" t="s">
        <v>259</v>
      </c>
      <c r="C18" s="657"/>
      <c r="D18" s="657"/>
      <c r="E18" s="657"/>
      <c r="F18" s="657"/>
      <c r="G18" s="657"/>
      <c r="H18" s="657"/>
      <c r="I18" s="657"/>
      <c r="J18" s="657"/>
      <c r="K18" s="657"/>
      <c r="L18" s="657"/>
      <c r="M18" s="657"/>
      <c r="N18" s="657"/>
      <c r="O18" s="657"/>
      <c r="P18" s="657"/>
      <c r="Q18" s="658"/>
      <c r="R18" s="659">
        <v>6943551</v>
      </c>
      <c r="S18" s="660"/>
      <c r="T18" s="660"/>
      <c r="U18" s="660"/>
      <c r="V18" s="660"/>
      <c r="W18" s="660"/>
      <c r="X18" s="660"/>
      <c r="Y18" s="661"/>
      <c r="Z18" s="662">
        <v>20.100000000000001</v>
      </c>
      <c r="AA18" s="662"/>
      <c r="AB18" s="662"/>
      <c r="AC18" s="662"/>
      <c r="AD18" s="663">
        <v>6240383</v>
      </c>
      <c r="AE18" s="663"/>
      <c r="AF18" s="663"/>
      <c r="AG18" s="663"/>
      <c r="AH18" s="663"/>
      <c r="AI18" s="663"/>
      <c r="AJ18" s="663"/>
      <c r="AK18" s="663"/>
      <c r="AL18" s="664">
        <v>40.6</v>
      </c>
      <c r="AM18" s="665"/>
      <c r="AN18" s="665"/>
      <c r="AO18" s="666"/>
      <c r="AP18" s="656" t="s">
        <v>260</v>
      </c>
      <c r="AQ18" s="657"/>
      <c r="AR18" s="657"/>
      <c r="AS18" s="657"/>
      <c r="AT18" s="657"/>
      <c r="AU18" s="657"/>
      <c r="AV18" s="657"/>
      <c r="AW18" s="657"/>
      <c r="AX18" s="657"/>
      <c r="AY18" s="657"/>
      <c r="AZ18" s="657"/>
      <c r="BA18" s="657"/>
      <c r="BB18" s="657"/>
      <c r="BC18" s="657"/>
      <c r="BD18" s="657"/>
      <c r="BE18" s="657"/>
      <c r="BF18" s="658"/>
      <c r="BG18" s="659" t="s">
        <v>224</v>
      </c>
      <c r="BH18" s="660"/>
      <c r="BI18" s="660"/>
      <c r="BJ18" s="660"/>
      <c r="BK18" s="660"/>
      <c r="BL18" s="660"/>
      <c r="BM18" s="660"/>
      <c r="BN18" s="661"/>
      <c r="BO18" s="662" t="s">
        <v>238</v>
      </c>
      <c r="BP18" s="662"/>
      <c r="BQ18" s="662"/>
      <c r="BR18" s="662"/>
      <c r="BS18" s="668" t="s">
        <v>224</v>
      </c>
      <c r="BT18" s="660"/>
      <c r="BU18" s="660"/>
      <c r="BV18" s="660"/>
      <c r="BW18" s="660"/>
      <c r="BX18" s="660"/>
      <c r="BY18" s="660"/>
      <c r="BZ18" s="660"/>
      <c r="CA18" s="660"/>
      <c r="CB18" s="669"/>
      <c r="CD18" s="674" t="s">
        <v>261</v>
      </c>
      <c r="CE18" s="675"/>
      <c r="CF18" s="675"/>
      <c r="CG18" s="675"/>
      <c r="CH18" s="675"/>
      <c r="CI18" s="675"/>
      <c r="CJ18" s="675"/>
      <c r="CK18" s="675"/>
      <c r="CL18" s="675"/>
      <c r="CM18" s="675"/>
      <c r="CN18" s="675"/>
      <c r="CO18" s="675"/>
      <c r="CP18" s="675"/>
      <c r="CQ18" s="676"/>
      <c r="CR18" s="659" t="s">
        <v>238</v>
      </c>
      <c r="CS18" s="660"/>
      <c r="CT18" s="660"/>
      <c r="CU18" s="660"/>
      <c r="CV18" s="660"/>
      <c r="CW18" s="660"/>
      <c r="CX18" s="660"/>
      <c r="CY18" s="661"/>
      <c r="CZ18" s="662" t="s">
        <v>224</v>
      </c>
      <c r="DA18" s="662"/>
      <c r="DB18" s="662"/>
      <c r="DC18" s="662"/>
      <c r="DD18" s="668" t="s">
        <v>238</v>
      </c>
      <c r="DE18" s="660"/>
      <c r="DF18" s="660"/>
      <c r="DG18" s="660"/>
      <c r="DH18" s="660"/>
      <c r="DI18" s="660"/>
      <c r="DJ18" s="660"/>
      <c r="DK18" s="660"/>
      <c r="DL18" s="660"/>
      <c r="DM18" s="660"/>
      <c r="DN18" s="660"/>
      <c r="DO18" s="660"/>
      <c r="DP18" s="661"/>
      <c r="DQ18" s="668" t="s">
        <v>238</v>
      </c>
      <c r="DR18" s="660"/>
      <c r="DS18" s="660"/>
      <c r="DT18" s="660"/>
      <c r="DU18" s="660"/>
      <c r="DV18" s="660"/>
      <c r="DW18" s="660"/>
      <c r="DX18" s="660"/>
      <c r="DY18" s="660"/>
      <c r="DZ18" s="660"/>
      <c r="EA18" s="660"/>
      <c r="EB18" s="660"/>
      <c r="EC18" s="669"/>
    </row>
    <row r="19" spans="2:133" ht="11.25" customHeight="1" x14ac:dyDescent="0.2">
      <c r="B19" s="656" t="s">
        <v>262</v>
      </c>
      <c r="C19" s="657"/>
      <c r="D19" s="657"/>
      <c r="E19" s="657"/>
      <c r="F19" s="657"/>
      <c r="G19" s="657"/>
      <c r="H19" s="657"/>
      <c r="I19" s="657"/>
      <c r="J19" s="657"/>
      <c r="K19" s="657"/>
      <c r="L19" s="657"/>
      <c r="M19" s="657"/>
      <c r="N19" s="657"/>
      <c r="O19" s="657"/>
      <c r="P19" s="657"/>
      <c r="Q19" s="658"/>
      <c r="R19" s="659">
        <v>6240383</v>
      </c>
      <c r="S19" s="660"/>
      <c r="T19" s="660"/>
      <c r="U19" s="660"/>
      <c r="V19" s="660"/>
      <c r="W19" s="660"/>
      <c r="X19" s="660"/>
      <c r="Y19" s="661"/>
      <c r="Z19" s="662">
        <v>18</v>
      </c>
      <c r="AA19" s="662"/>
      <c r="AB19" s="662"/>
      <c r="AC19" s="662"/>
      <c r="AD19" s="663">
        <v>6240383</v>
      </c>
      <c r="AE19" s="663"/>
      <c r="AF19" s="663"/>
      <c r="AG19" s="663"/>
      <c r="AH19" s="663"/>
      <c r="AI19" s="663"/>
      <c r="AJ19" s="663"/>
      <c r="AK19" s="663"/>
      <c r="AL19" s="664">
        <v>40.6</v>
      </c>
      <c r="AM19" s="665"/>
      <c r="AN19" s="665"/>
      <c r="AO19" s="666"/>
      <c r="AP19" s="656" t="s">
        <v>263</v>
      </c>
      <c r="AQ19" s="657"/>
      <c r="AR19" s="657"/>
      <c r="AS19" s="657"/>
      <c r="AT19" s="657"/>
      <c r="AU19" s="657"/>
      <c r="AV19" s="657"/>
      <c r="AW19" s="657"/>
      <c r="AX19" s="657"/>
      <c r="AY19" s="657"/>
      <c r="AZ19" s="657"/>
      <c r="BA19" s="657"/>
      <c r="BB19" s="657"/>
      <c r="BC19" s="657"/>
      <c r="BD19" s="657"/>
      <c r="BE19" s="657"/>
      <c r="BF19" s="658"/>
      <c r="BG19" s="659" t="s">
        <v>224</v>
      </c>
      <c r="BH19" s="660"/>
      <c r="BI19" s="660"/>
      <c r="BJ19" s="660"/>
      <c r="BK19" s="660"/>
      <c r="BL19" s="660"/>
      <c r="BM19" s="660"/>
      <c r="BN19" s="661"/>
      <c r="BO19" s="662" t="s">
        <v>238</v>
      </c>
      <c r="BP19" s="662"/>
      <c r="BQ19" s="662"/>
      <c r="BR19" s="662"/>
      <c r="BS19" s="668" t="s">
        <v>224</v>
      </c>
      <c r="BT19" s="660"/>
      <c r="BU19" s="660"/>
      <c r="BV19" s="660"/>
      <c r="BW19" s="660"/>
      <c r="BX19" s="660"/>
      <c r="BY19" s="660"/>
      <c r="BZ19" s="660"/>
      <c r="CA19" s="660"/>
      <c r="CB19" s="669"/>
      <c r="CD19" s="674" t="s">
        <v>264</v>
      </c>
      <c r="CE19" s="675"/>
      <c r="CF19" s="675"/>
      <c r="CG19" s="675"/>
      <c r="CH19" s="675"/>
      <c r="CI19" s="675"/>
      <c r="CJ19" s="675"/>
      <c r="CK19" s="675"/>
      <c r="CL19" s="675"/>
      <c r="CM19" s="675"/>
      <c r="CN19" s="675"/>
      <c r="CO19" s="675"/>
      <c r="CP19" s="675"/>
      <c r="CQ19" s="676"/>
      <c r="CR19" s="659" t="s">
        <v>238</v>
      </c>
      <c r="CS19" s="660"/>
      <c r="CT19" s="660"/>
      <c r="CU19" s="660"/>
      <c r="CV19" s="660"/>
      <c r="CW19" s="660"/>
      <c r="CX19" s="660"/>
      <c r="CY19" s="661"/>
      <c r="CZ19" s="662" t="s">
        <v>238</v>
      </c>
      <c r="DA19" s="662"/>
      <c r="DB19" s="662"/>
      <c r="DC19" s="662"/>
      <c r="DD19" s="668" t="s">
        <v>224</v>
      </c>
      <c r="DE19" s="660"/>
      <c r="DF19" s="660"/>
      <c r="DG19" s="660"/>
      <c r="DH19" s="660"/>
      <c r="DI19" s="660"/>
      <c r="DJ19" s="660"/>
      <c r="DK19" s="660"/>
      <c r="DL19" s="660"/>
      <c r="DM19" s="660"/>
      <c r="DN19" s="660"/>
      <c r="DO19" s="660"/>
      <c r="DP19" s="661"/>
      <c r="DQ19" s="668" t="s">
        <v>224</v>
      </c>
      <c r="DR19" s="660"/>
      <c r="DS19" s="660"/>
      <c r="DT19" s="660"/>
      <c r="DU19" s="660"/>
      <c r="DV19" s="660"/>
      <c r="DW19" s="660"/>
      <c r="DX19" s="660"/>
      <c r="DY19" s="660"/>
      <c r="DZ19" s="660"/>
      <c r="EA19" s="660"/>
      <c r="EB19" s="660"/>
      <c r="EC19" s="669"/>
    </row>
    <row r="20" spans="2:133" ht="11.25" customHeight="1" x14ac:dyDescent="0.2">
      <c r="B20" s="656" t="s">
        <v>265</v>
      </c>
      <c r="C20" s="657"/>
      <c r="D20" s="657"/>
      <c r="E20" s="657"/>
      <c r="F20" s="657"/>
      <c r="G20" s="657"/>
      <c r="H20" s="657"/>
      <c r="I20" s="657"/>
      <c r="J20" s="657"/>
      <c r="K20" s="657"/>
      <c r="L20" s="657"/>
      <c r="M20" s="657"/>
      <c r="N20" s="657"/>
      <c r="O20" s="657"/>
      <c r="P20" s="657"/>
      <c r="Q20" s="658"/>
      <c r="R20" s="659">
        <v>703168</v>
      </c>
      <c r="S20" s="660"/>
      <c r="T20" s="660"/>
      <c r="U20" s="660"/>
      <c r="V20" s="660"/>
      <c r="W20" s="660"/>
      <c r="X20" s="660"/>
      <c r="Y20" s="661"/>
      <c r="Z20" s="662">
        <v>2</v>
      </c>
      <c r="AA20" s="662"/>
      <c r="AB20" s="662"/>
      <c r="AC20" s="662"/>
      <c r="AD20" s="663" t="s">
        <v>224</v>
      </c>
      <c r="AE20" s="663"/>
      <c r="AF20" s="663"/>
      <c r="AG20" s="663"/>
      <c r="AH20" s="663"/>
      <c r="AI20" s="663"/>
      <c r="AJ20" s="663"/>
      <c r="AK20" s="663"/>
      <c r="AL20" s="664" t="s">
        <v>224</v>
      </c>
      <c r="AM20" s="665"/>
      <c r="AN20" s="665"/>
      <c r="AO20" s="666"/>
      <c r="AP20" s="656" t="s">
        <v>266</v>
      </c>
      <c r="AQ20" s="657"/>
      <c r="AR20" s="657"/>
      <c r="AS20" s="657"/>
      <c r="AT20" s="657"/>
      <c r="AU20" s="657"/>
      <c r="AV20" s="657"/>
      <c r="AW20" s="657"/>
      <c r="AX20" s="657"/>
      <c r="AY20" s="657"/>
      <c r="AZ20" s="657"/>
      <c r="BA20" s="657"/>
      <c r="BB20" s="657"/>
      <c r="BC20" s="657"/>
      <c r="BD20" s="657"/>
      <c r="BE20" s="657"/>
      <c r="BF20" s="658"/>
      <c r="BG20" s="659" t="s">
        <v>224</v>
      </c>
      <c r="BH20" s="660"/>
      <c r="BI20" s="660"/>
      <c r="BJ20" s="660"/>
      <c r="BK20" s="660"/>
      <c r="BL20" s="660"/>
      <c r="BM20" s="660"/>
      <c r="BN20" s="661"/>
      <c r="BO20" s="662" t="s">
        <v>224</v>
      </c>
      <c r="BP20" s="662"/>
      <c r="BQ20" s="662"/>
      <c r="BR20" s="662"/>
      <c r="BS20" s="668" t="s">
        <v>170</v>
      </c>
      <c r="BT20" s="660"/>
      <c r="BU20" s="660"/>
      <c r="BV20" s="660"/>
      <c r="BW20" s="660"/>
      <c r="BX20" s="660"/>
      <c r="BY20" s="660"/>
      <c r="BZ20" s="660"/>
      <c r="CA20" s="660"/>
      <c r="CB20" s="669"/>
      <c r="CD20" s="674" t="s">
        <v>267</v>
      </c>
      <c r="CE20" s="675"/>
      <c r="CF20" s="675"/>
      <c r="CG20" s="675"/>
      <c r="CH20" s="675"/>
      <c r="CI20" s="675"/>
      <c r="CJ20" s="675"/>
      <c r="CK20" s="675"/>
      <c r="CL20" s="675"/>
      <c r="CM20" s="675"/>
      <c r="CN20" s="675"/>
      <c r="CO20" s="675"/>
      <c r="CP20" s="675"/>
      <c r="CQ20" s="676"/>
      <c r="CR20" s="659">
        <v>33980376</v>
      </c>
      <c r="CS20" s="660"/>
      <c r="CT20" s="660"/>
      <c r="CU20" s="660"/>
      <c r="CV20" s="660"/>
      <c r="CW20" s="660"/>
      <c r="CX20" s="660"/>
      <c r="CY20" s="661"/>
      <c r="CZ20" s="662">
        <v>100</v>
      </c>
      <c r="DA20" s="662"/>
      <c r="DB20" s="662"/>
      <c r="DC20" s="662"/>
      <c r="DD20" s="668">
        <v>7558284</v>
      </c>
      <c r="DE20" s="660"/>
      <c r="DF20" s="660"/>
      <c r="DG20" s="660"/>
      <c r="DH20" s="660"/>
      <c r="DI20" s="660"/>
      <c r="DJ20" s="660"/>
      <c r="DK20" s="660"/>
      <c r="DL20" s="660"/>
      <c r="DM20" s="660"/>
      <c r="DN20" s="660"/>
      <c r="DO20" s="660"/>
      <c r="DP20" s="661"/>
      <c r="DQ20" s="668">
        <v>17520687</v>
      </c>
      <c r="DR20" s="660"/>
      <c r="DS20" s="660"/>
      <c r="DT20" s="660"/>
      <c r="DU20" s="660"/>
      <c r="DV20" s="660"/>
      <c r="DW20" s="660"/>
      <c r="DX20" s="660"/>
      <c r="DY20" s="660"/>
      <c r="DZ20" s="660"/>
      <c r="EA20" s="660"/>
      <c r="EB20" s="660"/>
      <c r="EC20" s="669"/>
    </row>
    <row r="21" spans="2:133" ht="11.25" customHeight="1" x14ac:dyDescent="0.2">
      <c r="B21" s="656" t="s">
        <v>268</v>
      </c>
      <c r="C21" s="657"/>
      <c r="D21" s="657"/>
      <c r="E21" s="657"/>
      <c r="F21" s="657"/>
      <c r="G21" s="657"/>
      <c r="H21" s="657"/>
      <c r="I21" s="657"/>
      <c r="J21" s="657"/>
      <c r="K21" s="657"/>
      <c r="L21" s="657"/>
      <c r="M21" s="657"/>
      <c r="N21" s="657"/>
      <c r="O21" s="657"/>
      <c r="P21" s="657"/>
      <c r="Q21" s="658"/>
      <c r="R21" s="659" t="s">
        <v>224</v>
      </c>
      <c r="S21" s="660"/>
      <c r="T21" s="660"/>
      <c r="U21" s="660"/>
      <c r="V21" s="660"/>
      <c r="W21" s="660"/>
      <c r="X21" s="660"/>
      <c r="Y21" s="661"/>
      <c r="Z21" s="662" t="s">
        <v>238</v>
      </c>
      <c r="AA21" s="662"/>
      <c r="AB21" s="662"/>
      <c r="AC21" s="662"/>
      <c r="AD21" s="663" t="s">
        <v>224</v>
      </c>
      <c r="AE21" s="663"/>
      <c r="AF21" s="663"/>
      <c r="AG21" s="663"/>
      <c r="AH21" s="663"/>
      <c r="AI21" s="663"/>
      <c r="AJ21" s="663"/>
      <c r="AK21" s="663"/>
      <c r="AL21" s="664" t="s">
        <v>224</v>
      </c>
      <c r="AM21" s="665"/>
      <c r="AN21" s="665"/>
      <c r="AO21" s="666"/>
      <c r="AP21" s="677" t="s">
        <v>269</v>
      </c>
      <c r="AQ21" s="678"/>
      <c r="AR21" s="678"/>
      <c r="AS21" s="678"/>
      <c r="AT21" s="678"/>
      <c r="AU21" s="678"/>
      <c r="AV21" s="678"/>
      <c r="AW21" s="678"/>
      <c r="AX21" s="678"/>
      <c r="AY21" s="678"/>
      <c r="AZ21" s="678"/>
      <c r="BA21" s="678"/>
      <c r="BB21" s="678"/>
      <c r="BC21" s="678"/>
      <c r="BD21" s="678"/>
      <c r="BE21" s="678"/>
      <c r="BF21" s="679"/>
      <c r="BG21" s="659" t="s">
        <v>238</v>
      </c>
      <c r="BH21" s="660"/>
      <c r="BI21" s="660"/>
      <c r="BJ21" s="660"/>
      <c r="BK21" s="660"/>
      <c r="BL21" s="660"/>
      <c r="BM21" s="660"/>
      <c r="BN21" s="661"/>
      <c r="BO21" s="662" t="s">
        <v>224</v>
      </c>
      <c r="BP21" s="662"/>
      <c r="BQ21" s="662"/>
      <c r="BR21" s="662"/>
      <c r="BS21" s="668" t="s">
        <v>224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270</v>
      </c>
      <c r="C22" s="657"/>
      <c r="D22" s="657"/>
      <c r="E22" s="657"/>
      <c r="F22" s="657"/>
      <c r="G22" s="657"/>
      <c r="H22" s="657"/>
      <c r="I22" s="657"/>
      <c r="J22" s="657"/>
      <c r="K22" s="657"/>
      <c r="L22" s="657"/>
      <c r="M22" s="657"/>
      <c r="N22" s="657"/>
      <c r="O22" s="657"/>
      <c r="P22" s="657"/>
      <c r="Q22" s="658"/>
      <c r="R22" s="659">
        <v>16006124</v>
      </c>
      <c r="S22" s="660"/>
      <c r="T22" s="660"/>
      <c r="U22" s="660"/>
      <c r="V22" s="660"/>
      <c r="W22" s="660"/>
      <c r="X22" s="660"/>
      <c r="Y22" s="661"/>
      <c r="Z22" s="662">
        <v>46.2</v>
      </c>
      <c r="AA22" s="662"/>
      <c r="AB22" s="662"/>
      <c r="AC22" s="662"/>
      <c r="AD22" s="663">
        <v>15302956</v>
      </c>
      <c r="AE22" s="663"/>
      <c r="AF22" s="663"/>
      <c r="AG22" s="663"/>
      <c r="AH22" s="663"/>
      <c r="AI22" s="663"/>
      <c r="AJ22" s="663"/>
      <c r="AK22" s="663"/>
      <c r="AL22" s="664">
        <v>99.7</v>
      </c>
      <c r="AM22" s="665"/>
      <c r="AN22" s="665"/>
      <c r="AO22" s="666"/>
      <c r="AP22" s="677" t="s">
        <v>271</v>
      </c>
      <c r="AQ22" s="678"/>
      <c r="AR22" s="678"/>
      <c r="AS22" s="678"/>
      <c r="AT22" s="678"/>
      <c r="AU22" s="678"/>
      <c r="AV22" s="678"/>
      <c r="AW22" s="678"/>
      <c r="AX22" s="678"/>
      <c r="AY22" s="678"/>
      <c r="AZ22" s="678"/>
      <c r="BA22" s="678"/>
      <c r="BB22" s="678"/>
      <c r="BC22" s="678"/>
      <c r="BD22" s="678"/>
      <c r="BE22" s="678"/>
      <c r="BF22" s="679"/>
      <c r="BG22" s="659" t="s">
        <v>224</v>
      </c>
      <c r="BH22" s="660"/>
      <c r="BI22" s="660"/>
      <c r="BJ22" s="660"/>
      <c r="BK22" s="660"/>
      <c r="BL22" s="660"/>
      <c r="BM22" s="660"/>
      <c r="BN22" s="661"/>
      <c r="BO22" s="662" t="s">
        <v>224</v>
      </c>
      <c r="BP22" s="662"/>
      <c r="BQ22" s="662"/>
      <c r="BR22" s="662"/>
      <c r="BS22" s="668" t="s">
        <v>238</v>
      </c>
      <c r="BT22" s="660"/>
      <c r="BU22" s="660"/>
      <c r="BV22" s="660"/>
      <c r="BW22" s="660"/>
      <c r="BX22" s="660"/>
      <c r="BY22" s="660"/>
      <c r="BZ22" s="660"/>
      <c r="CA22" s="660"/>
      <c r="CB22" s="669"/>
      <c r="CD22" s="641" t="s">
        <v>272</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273</v>
      </c>
      <c r="C23" s="657"/>
      <c r="D23" s="657"/>
      <c r="E23" s="657"/>
      <c r="F23" s="657"/>
      <c r="G23" s="657"/>
      <c r="H23" s="657"/>
      <c r="I23" s="657"/>
      <c r="J23" s="657"/>
      <c r="K23" s="657"/>
      <c r="L23" s="657"/>
      <c r="M23" s="657"/>
      <c r="N23" s="657"/>
      <c r="O23" s="657"/>
      <c r="P23" s="657"/>
      <c r="Q23" s="658"/>
      <c r="R23" s="659">
        <v>14990</v>
      </c>
      <c r="S23" s="660"/>
      <c r="T23" s="660"/>
      <c r="U23" s="660"/>
      <c r="V23" s="660"/>
      <c r="W23" s="660"/>
      <c r="X23" s="660"/>
      <c r="Y23" s="661"/>
      <c r="Z23" s="662">
        <v>0</v>
      </c>
      <c r="AA23" s="662"/>
      <c r="AB23" s="662"/>
      <c r="AC23" s="662"/>
      <c r="AD23" s="663">
        <v>14990</v>
      </c>
      <c r="AE23" s="663"/>
      <c r="AF23" s="663"/>
      <c r="AG23" s="663"/>
      <c r="AH23" s="663"/>
      <c r="AI23" s="663"/>
      <c r="AJ23" s="663"/>
      <c r="AK23" s="663"/>
      <c r="AL23" s="664">
        <v>0.1</v>
      </c>
      <c r="AM23" s="665"/>
      <c r="AN23" s="665"/>
      <c r="AO23" s="666"/>
      <c r="AP23" s="677" t="s">
        <v>274</v>
      </c>
      <c r="AQ23" s="678"/>
      <c r="AR23" s="678"/>
      <c r="AS23" s="678"/>
      <c r="AT23" s="678"/>
      <c r="AU23" s="678"/>
      <c r="AV23" s="678"/>
      <c r="AW23" s="678"/>
      <c r="AX23" s="678"/>
      <c r="AY23" s="678"/>
      <c r="AZ23" s="678"/>
      <c r="BA23" s="678"/>
      <c r="BB23" s="678"/>
      <c r="BC23" s="678"/>
      <c r="BD23" s="678"/>
      <c r="BE23" s="678"/>
      <c r="BF23" s="679"/>
      <c r="BG23" s="659" t="s">
        <v>224</v>
      </c>
      <c r="BH23" s="660"/>
      <c r="BI23" s="660"/>
      <c r="BJ23" s="660"/>
      <c r="BK23" s="660"/>
      <c r="BL23" s="660"/>
      <c r="BM23" s="660"/>
      <c r="BN23" s="661"/>
      <c r="BO23" s="662" t="s">
        <v>224</v>
      </c>
      <c r="BP23" s="662"/>
      <c r="BQ23" s="662"/>
      <c r="BR23" s="662"/>
      <c r="BS23" s="668" t="s">
        <v>224</v>
      </c>
      <c r="BT23" s="660"/>
      <c r="BU23" s="660"/>
      <c r="BV23" s="660"/>
      <c r="BW23" s="660"/>
      <c r="BX23" s="660"/>
      <c r="BY23" s="660"/>
      <c r="BZ23" s="660"/>
      <c r="CA23" s="660"/>
      <c r="CB23" s="669"/>
      <c r="CD23" s="641" t="s">
        <v>212</v>
      </c>
      <c r="CE23" s="642"/>
      <c r="CF23" s="642"/>
      <c r="CG23" s="642"/>
      <c r="CH23" s="642"/>
      <c r="CI23" s="642"/>
      <c r="CJ23" s="642"/>
      <c r="CK23" s="642"/>
      <c r="CL23" s="642"/>
      <c r="CM23" s="642"/>
      <c r="CN23" s="642"/>
      <c r="CO23" s="642"/>
      <c r="CP23" s="642"/>
      <c r="CQ23" s="643"/>
      <c r="CR23" s="641" t="s">
        <v>275</v>
      </c>
      <c r="CS23" s="642"/>
      <c r="CT23" s="642"/>
      <c r="CU23" s="642"/>
      <c r="CV23" s="642"/>
      <c r="CW23" s="642"/>
      <c r="CX23" s="642"/>
      <c r="CY23" s="643"/>
      <c r="CZ23" s="641" t="s">
        <v>276</v>
      </c>
      <c r="DA23" s="642"/>
      <c r="DB23" s="642"/>
      <c r="DC23" s="643"/>
      <c r="DD23" s="641" t="s">
        <v>277</v>
      </c>
      <c r="DE23" s="642"/>
      <c r="DF23" s="642"/>
      <c r="DG23" s="642"/>
      <c r="DH23" s="642"/>
      <c r="DI23" s="642"/>
      <c r="DJ23" s="642"/>
      <c r="DK23" s="643"/>
      <c r="DL23" s="689" t="s">
        <v>278</v>
      </c>
      <c r="DM23" s="690"/>
      <c r="DN23" s="690"/>
      <c r="DO23" s="690"/>
      <c r="DP23" s="690"/>
      <c r="DQ23" s="690"/>
      <c r="DR23" s="690"/>
      <c r="DS23" s="690"/>
      <c r="DT23" s="690"/>
      <c r="DU23" s="690"/>
      <c r="DV23" s="691"/>
      <c r="DW23" s="641" t="s">
        <v>279</v>
      </c>
      <c r="DX23" s="642"/>
      <c r="DY23" s="642"/>
      <c r="DZ23" s="642"/>
      <c r="EA23" s="642"/>
      <c r="EB23" s="642"/>
      <c r="EC23" s="643"/>
    </row>
    <row r="24" spans="2:133" ht="11.25" customHeight="1" x14ac:dyDescent="0.2">
      <c r="B24" s="656" t="s">
        <v>280</v>
      </c>
      <c r="C24" s="657"/>
      <c r="D24" s="657"/>
      <c r="E24" s="657"/>
      <c r="F24" s="657"/>
      <c r="G24" s="657"/>
      <c r="H24" s="657"/>
      <c r="I24" s="657"/>
      <c r="J24" s="657"/>
      <c r="K24" s="657"/>
      <c r="L24" s="657"/>
      <c r="M24" s="657"/>
      <c r="N24" s="657"/>
      <c r="O24" s="657"/>
      <c r="P24" s="657"/>
      <c r="Q24" s="658"/>
      <c r="R24" s="659">
        <v>549647</v>
      </c>
      <c r="S24" s="660"/>
      <c r="T24" s="660"/>
      <c r="U24" s="660"/>
      <c r="V24" s="660"/>
      <c r="W24" s="660"/>
      <c r="X24" s="660"/>
      <c r="Y24" s="661"/>
      <c r="Z24" s="662">
        <v>1.6</v>
      </c>
      <c r="AA24" s="662"/>
      <c r="AB24" s="662"/>
      <c r="AC24" s="662"/>
      <c r="AD24" s="663">
        <v>2066</v>
      </c>
      <c r="AE24" s="663"/>
      <c r="AF24" s="663"/>
      <c r="AG24" s="663"/>
      <c r="AH24" s="663"/>
      <c r="AI24" s="663"/>
      <c r="AJ24" s="663"/>
      <c r="AK24" s="663"/>
      <c r="AL24" s="664">
        <v>0</v>
      </c>
      <c r="AM24" s="665"/>
      <c r="AN24" s="665"/>
      <c r="AO24" s="666"/>
      <c r="AP24" s="677" t="s">
        <v>281</v>
      </c>
      <c r="AQ24" s="678"/>
      <c r="AR24" s="678"/>
      <c r="AS24" s="678"/>
      <c r="AT24" s="678"/>
      <c r="AU24" s="678"/>
      <c r="AV24" s="678"/>
      <c r="AW24" s="678"/>
      <c r="AX24" s="678"/>
      <c r="AY24" s="678"/>
      <c r="AZ24" s="678"/>
      <c r="BA24" s="678"/>
      <c r="BB24" s="678"/>
      <c r="BC24" s="678"/>
      <c r="BD24" s="678"/>
      <c r="BE24" s="678"/>
      <c r="BF24" s="679"/>
      <c r="BG24" s="659" t="s">
        <v>224</v>
      </c>
      <c r="BH24" s="660"/>
      <c r="BI24" s="660"/>
      <c r="BJ24" s="660"/>
      <c r="BK24" s="660"/>
      <c r="BL24" s="660"/>
      <c r="BM24" s="660"/>
      <c r="BN24" s="661"/>
      <c r="BO24" s="662" t="s">
        <v>224</v>
      </c>
      <c r="BP24" s="662"/>
      <c r="BQ24" s="662"/>
      <c r="BR24" s="662"/>
      <c r="BS24" s="668" t="s">
        <v>224</v>
      </c>
      <c r="BT24" s="660"/>
      <c r="BU24" s="660"/>
      <c r="BV24" s="660"/>
      <c r="BW24" s="660"/>
      <c r="BX24" s="660"/>
      <c r="BY24" s="660"/>
      <c r="BZ24" s="660"/>
      <c r="CA24" s="660"/>
      <c r="CB24" s="669"/>
      <c r="CD24" s="670" t="s">
        <v>282</v>
      </c>
      <c r="CE24" s="671"/>
      <c r="CF24" s="671"/>
      <c r="CG24" s="671"/>
      <c r="CH24" s="671"/>
      <c r="CI24" s="671"/>
      <c r="CJ24" s="671"/>
      <c r="CK24" s="671"/>
      <c r="CL24" s="671"/>
      <c r="CM24" s="671"/>
      <c r="CN24" s="671"/>
      <c r="CO24" s="671"/>
      <c r="CP24" s="671"/>
      <c r="CQ24" s="672"/>
      <c r="CR24" s="648">
        <v>16397193</v>
      </c>
      <c r="CS24" s="649"/>
      <c r="CT24" s="649"/>
      <c r="CU24" s="649"/>
      <c r="CV24" s="649"/>
      <c r="CW24" s="649"/>
      <c r="CX24" s="649"/>
      <c r="CY24" s="650"/>
      <c r="CZ24" s="653">
        <v>48.3</v>
      </c>
      <c r="DA24" s="654"/>
      <c r="DB24" s="654"/>
      <c r="DC24" s="673"/>
      <c r="DD24" s="692">
        <v>10075153</v>
      </c>
      <c r="DE24" s="649"/>
      <c r="DF24" s="649"/>
      <c r="DG24" s="649"/>
      <c r="DH24" s="649"/>
      <c r="DI24" s="649"/>
      <c r="DJ24" s="649"/>
      <c r="DK24" s="650"/>
      <c r="DL24" s="692">
        <v>10007580</v>
      </c>
      <c r="DM24" s="649"/>
      <c r="DN24" s="649"/>
      <c r="DO24" s="649"/>
      <c r="DP24" s="649"/>
      <c r="DQ24" s="649"/>
      <c r="DR24" s="649"/>
      <c r="DS24" s="649"/>
      <c r="DT24" s="649"/>
      <c r="DU24" s="649"/>
      <c r="DV24" s="650"/>
      <c r="DW24" s="653">
        <v>61.7</v>
      </c>
      <c r="DX24" s="654"/>
      <c r="DY24" s="654"/>
      <c r="DZ24" s="654"/>
      <c r="EA24" s="654"/>
      <c r="EB24" s="654"/>
      <c r="EC24" s="655"/>
    </row>
    <row r="25" spans="2:133" ht="11.25" customHeight="1" x14ac:dyDescent="0.2">
      <c r="B25" s="656" t="s">
        <v>283</v>
      </c>
      <c r="C25" s="657"/>
      <c r="D25" s="657"/>
      <c r="E25" s="657"/>
      <c r="F25" s="657"/>
      <c r="G25" s="657"/>
      <c r="H25" s="657"/>
      <c r="I25" s="657"/>
      <c r="J25" s="657"/>
      <c r="K25" s="657"/>
      <c r="L25" s="657"/>
      <c r="M25" s="657"/>
      <c r="N25" s="657"/>
      <c r="O25" s="657"/>
      <c r="P25" s="657"/>
      <c r="Q25" s="658"/>
      <c r="R25" s="659">
        <v>357531</v>
      </c>
      <c r="S25" s="660"/>
      <c r="T25" s="660"/>
      <c r="U25" s="660"/>
      <c r="V25" s="660"/>
      <c r="W25" s="660"/>
      <c r="X25" s="660"/>
      <c r="Y25" s="661"/>
      <c r="Z25" s="662">
        <v>1</v>
      </c>
      <c r="AA25" s="662"/>
      <c r="AB25" s="662"/>
      <c r="AC25" s="662"/>
      <c r="AD25" s="663">
        <v>16493</v>
      </c>
      <c r="AE25" s="663"/>
      <c r="AF25" s="663"/>
      <c r="AG25" s="663"/>
      <c r="AH25" s="663"/>
      <c r="AI25" s="663"/>
      <c r="AJ25" s="663"/>
      <c r="AK25" s="663"/>
      <c r="AL25" s="664">
        <v>0.1</v>
      </c>
      <c r="AM25" s="665"/>
      <c r="AN25" s="665"/>
      <c r="AO25" s="666"/>
      <c r="AP25" s="677" t="s">
        <v>284</v>
      </c>
      <c r="AQ25" s="678"/>
      <c r="AR25" s="678"/>
      <c r="AS25" s="678"/>
      <c r="AT25" s="678"/>
      <c r="AU25" s="678"/>
      <c r="AV25" s="678"/>
      <c r="AW25" s="678"/>
      <c r="AX25" s="678"/>
      <c r="AY25" s="678"/>
      <c r="AZ25" s="678"/>
      <c r="BA25" s="678"/>
      <c r="BB25" s="678"/>
      <c r="BC25" s="678"/>
      <c r="BD25" s="678"/>
      <c r="BE25" s="678"/>
      <c r="BF25" s="679"/>
      <c r="BG25" s="659" t="s">
        <v>224</v>
      </c>
      <c r="BH25" s="660"/>
      <c r="BI25" s="660"/>
      <c r="BJ25" s="660"/>
      <c r="BK25" s="660"/>
      <c r="BL25" s="660"/>
      <c r="BM25" s="660"/>
      <c r="BN25" s="661"/>
      <c r="BO25" s="662" t="s">
        <v>170</v>
      </c>
      <c r="BP25" s="662"/>
      <c r="BQ25" s="662"/>
      <c r="BR25" s="662"/>
      <c r="BS25" s="668" t="s">
        <v>224</v>
      </c>
      <c r="BT25" s="660"/>
      <c r="BU25" s="660"/>
      <c r="BV25" s="660"/>
      <c r="BW25" s="660"/>
      <c r="BX25" s="660"/>
      <c r="BY25" s="660"/>
      <c r="BZ25" s="660"/>
      <c r="CA25" s="660"/>
      <c r="CB25" s="669"/>
      <c r="CD25" s="674" t="s">
        <v>285</v>
      </c>
      <c r="CE25" s="675"/>
      <c r="CF25" s="675"/>
      <c r="CG25" s="675"/>
      <c r="CH25" s="675"/>
      <c r="CI25" s="675"/>
      <c r="CJ25" s="675"/>
      <c r="CK25" s="675"/>
      <c r="CL25" s="675"/>
      <c r="CM25" s="675"/>
      <c r="CN25" s="675"/>
      <c r="CO25" s="675"/>
      <c r="CP25" s="675"/>
      <c r="CQ25" s="676"/>
      <c r="CR25" s="659">
        <v>4609818</v>
      </c>
      <c r="CS25" s="695"/>
      <c r="CT25" s="695"/>
      <c r="CU25" s="695"/>
      <c r="CV25" s="695"/>
      <c r="CW25" s="695"/>
      <c r="CX25" s="695"/>
      <c r="CY25" s="696"/>
      <c r="CZ25" s="664">
        <v>13.6</v>
      </c>
      <c r="DA25" s="693"/>
      <c r="DB25" s="693"/>
      <c r="DC25" s="697"/>
      <c r="DD25" s="668">
        <v>4312089</v>
      </c>
      <c r="DE25" s="695"/>
      <c r="DF25" s="695"/>
      <c r="DG25" s="695"/>
      <c r="DH25" s="695"/>
      <c r="DI25" s="695"/>
      <c r="DJ25" s="695"/>
      <c r="DK25" s="696"/>
      <c r="DL25" s="668">
        <v>4279748</v>
      </c>
      <c r="DM25" s="695"/>
      <c r="DN25" s="695"/>
      <c r="DO25" s="695"/>
      <c r="DP25" s="695"/>
      <c r="DQ25" s="695"/>
      <c r="DR25" s="695"/>
      <c r="DS25" s="695"/>
      <c r="DT25" s="695"/>
      <c r="DU25" s="695"/>
      <c r="DV25" s="696"/>
      <c r="DW25" s="664">
        <v>26.4</v>
      </c>
      <c r="DX25" s="693"/>
      <c r="DY25" s="693"/>
      <c r="DZ25" s="693"/>
      <c r="EA25" s="693"/>
      <c r="EB25" s="693"/>
      <c r="EC25" s="694"/>
    </row>
    <row r="26" spans="2:133" ht="11.25" customHeight="1" x14ac:dyDescent="0.2">
      <c r="B26" s="656" t="s">
        <v>286</v>
      </c>
      <c r="C26" s="657"/>
      <c r="D26" s="657"/>
      <c r="E26" s="657"/>
      <c r="F26" s="657"/>
      <c r="G26" s="657"/>
      <c r="H26" s="657"/>
      <c r="I26" s="657"/>
      <c r="J26" s="657"/>
      <c r="K26" s="657"/>
      <c r="L26" s="657"/>
      <c r="M26" s="657"/>
      <c r="N26" s="657"/>
      <c r="O26" s="657"/>
      <c r="P26" s="657"/>
      <c r="Q26" s="658"/>
      <c r="R26" s="659">
        <v>48441</v>
      </c>
      <c r="S26" s="660"/>
      <c r="T26" s="660"/>
      <c r="U26" s="660"/>
      <c r="V26" s="660"/>
      <c r="W26" s="660"/>
      <c r="X26" s="660"/>
      <c r="Y26" s="661"/>
      <c r="Z26" s="662">
        <v>0.1</v>
      </c>
      <c r="AA26" s="662"/>
      <c r="AB26" s="662"/>
      <c r="AC26" s="662"/>
      <c r="AD26" s="663" t="s">
        <v>224</v>
      </c>
      <c r="AE26" s="663"/>
      <c r="AF26" s="663"/>
      <c r="AG26" s="663"/>
      <c r="AH26" s="663"/>
      <c r="AI26" s="663"/>
      <c r="AJ26" s="663"/>
      <c r="AK26" s="663"/>
      <c r="AL26" s="664" t="s">
        <v>224</v>
      </c>
      <c r="AM26" s="665"/>
      <c r="AN26" s="665"/>
      <c r="AO26" s="666"/>
      <c r="AP26" s="677" t="s">
        <v>287</v>
      </c>
      <c r="AQ26" s="698"/>
      <c r="AR26" s="698"/>
      <c r="AS26" s="698"/>
      <c r="AT26" s="698"/>
      <c r="AU26" s="698"/>
      <c r="AV26" s="698"/>
      <c r="AW26" s="698"/>
      <c r="AX26" s="698"/>
      <c r="AY26" s="698"/>
      <c r="AZ26" s="698"/>
      <c r="BA26" s="698"/>
      <c r="BB26" s="698"/>
      <c r="BC26" s="698"/>
      <c r="BD26" s="698"/>
      <c r="BE26" s="698"/>
      <c r="BF26" s="679"/>
      <c r="BG26" s="659" t="s">
        <v>224</v>
      </c>
      <c r="BH26" s="660"/>
      <c r="BI26" s="660"/>
      <c r="BJ26" s="660"/>
      <c r="BK26" s="660"/>
      <c r="BL26" s="660"/>
      <c r="BM26" s="660"/>
      <c r="BN26" s="661"/>
      <c r="BO26" s="662" t="s">
        <v>224</v>
      </c>
      <c r="BP26" s="662"/>
      <c r="BQ26" s="662"/>
      <c r="BR26" s="662"/>
      <c r="BS26" s="668" t="s">
        <v>224</v>
      </c>
      <c r="BT26" s="660"/>
      <c r="BU26" s="660"/>
      <c r="BV26" s="660"/>
      <c r="BW26" s="660"/>
      <c r="BX26" s="660"/>
      <c r="BY26" s="660"/>
      <c r="BZ26" s="660"/>
      <c r="CA26" s="660"/>
      <c r="CB26" s="669"/>
      <c r="CD26" s="674" t="s">
        <v>288</v>
      </c>
      <c r="CE26" s="675"/>
      <c r="CF26" s="675"/>
      <c r="CG26" s="675"/>
      <c r="CH26" s="675"/>
      <c r="CI26" s="675"/>
      <c r="CJ26" s="675"/>
      <c r="CK26" s="675"/>
      <c r="CL26" s="675"/>
      <c r="CM26" s="675"/>
      <c r="CN26" s="675"/>
      <c r="CO26" s="675"/>
      <c r="CP26" s="675"/>
      <c r="CQ26" s="676"/>
      <c r="CR26" s="659">
        <v>3225098</v>
      </c>
      <c r="CS26" s="660"/>
      <c r="CT26" s="660"/>
      <c r="CU26" s="660"/>
      <c r="CV26" s="660"/>
      <c r="CW26" s="660"/>
      <c r="CX26" s="660"/>
      <c r="CY26" s="661"/>
      <c r="CZ26" s="664">
        <v>9.5</v>
      </c>
      <c r="DA26" s="693"/>
      <c r="DB26" s="693"/>
      <c r="DC26" s="697"/>
      <c r="DD26" s="668">
        <v>3003692</v>
      </c>
      <c r="DE26" s="660"/>
      <c r="DF26" s="660"/>
      <c r="DG26" s="660"/>
      <c r="DH26" s="660"/>
      <c r="DI26" s="660"/>
      <c r="DJ26" s="660"/>
      <c r="DK26" s="661"/>
      <c r="DL26" s="668" t="s">
        <v>224</v>
      </c>
      <c r="DM26" s="660"/>
      <c r="DN26" s="660"/>
      <c r="DO26" s="660"/>
      <c r="DP26" s="660"/>
      <c r="DQ26" s="660"/>
      <c r="DR26" s="660"/>
      <c r="DS26" s="660"/>
      <c r="DT26" s="660"/>
      <c r="DU26" s="660"/>
      <c r="DV26" s="661"/>
      <c r="DW26" s="664" t="s">
        <v>238</v>
      </c>
      <c r="DX26" s="693"/>
      <c r="DY26" s="693"/>
      <c r="DZ26" s="693"/>
      <c r="EA26" s="693"/>
      <c r="EB26" s="693"/>
      <c r="EC26" s="694"/>
    </row>
    <row r="27" spans="2:133" ht="11.25" customHeight="1" x14ac:dyDescent="0.2">
      <c r="B27" s="656" t="s">
        <v>289</v>
      </c>
      <c r="C27" s="657"/>
      <c r="D27" s="657"/>
      <c r="E27" s="657"/>
      <c r="F27" s="657"/>
      <c r="G27" s="657"/>
      <c r="H27" s="657"/>
      <c r="I27" s="657"/>
      <c r="J27" s="657"/>
      <c r="K27" s="657"/>
      <c r="L27" s="657"/>
      <c r="M27" s="657"/>
      <c r="N27" s="657"/>
      <c r="O27" s="657"/>
      <c r="P27" s="657"/>
      <c r="Q27" s="658"/>
      <c r="R27" s="659">
        <v>5498094</v>
      </c>
      <c r="S27" s="660"/>
      <c r="T27" s="660"/>
      <c r="U27" s="660"/>
      <c r="V27" s="660"/>
      <c r="W27" s="660"/>
      <c r="X27" s="660"/>
      <c r="Y27" s="661"/>
      <c r="Z27" s="662">
        <v>15.9</v>
      </c>
      <c r="AA27" s="662"/>
      <c r="AB27" s="662"/>
      <c r="AC27" s="662"/>
      <c r="AD27" s="663" t="s">
        <v>238</v>
      </c>
      <c r="AE27" s="663"/>
      <c r="AF27" s="663"/>
      <c r="AG27" s="663"/>
      <c r="AH27" s="663"/>
      <c r="AI27" s="663"/>
      <c r="AJ27" s="663"/>
      <c r="AK27" s="663"/>
      <c r="AL27" s="664" t="s">
        <v>224</v>
      </c>
      <c r="AM27" s="665"/>
      <c r="AN27" s="665"/>
      <c r="AO27" s="666"/>
      <c r="AP27" s="656" t="s">
        <v>290</v>
      </c>
      <c r="AQ27" s="657"/>
      <c r="AR27" s="657"/>
      <c r="AS27" s="657"/>
      <c r="AT27" s="657"/>
      <c r="AU27" s="657"/>
      <c r="AV27" s="657"/>
      <c r="AW27" s="657"/>
      <c r="AX27" s="657"/>
      <c r="AY27" s="657"/>
      <c r="AZ27" s="657"/>
      <c r="BA27" s="657"/>
      <c r="BB27" s="657"/>
      <c r="BC27" s="657"/>
      <c r="BD27" s="657"/>
      <c r="BE27" s="657"/>
      <c r="BF27" s="658"/>
      <c r="BG27" s="659">
        <v>7503611</v>
      </c>
      <c r="BH27" s="660"/>
      <c r="BI27" s="660"/>
      <c r="BJ27" s="660"/>
      <c r="BK27" s="660"/>
      <c r="BL27" s="660"/>
      <c r="BM27" s="660"/>
      <c r="BN27" s="661"/>
      <c r="BO27" s="662">
        <v>100</v>
      </c>
      <c r="BP27" s="662"/>
      <c r="BQ27" s="662"/>
      <c r="BR27" s="662"/>
      <c r="BS27" s="668">
        <v>614343</v>
      </c>
      <c r="BT27" s="660"/>
      <c r="BU27" s="660"/>
      <c r="BV27" s="660"/>
      <c r="BW27" s="660"/>
      <c r="BX27" s="660"/>
      <c r="BY27" s="660"/>
      <c r="BZ27" s="660"/>
      <c r="CA27" s="660"/>
      <c r="CB27" s="669"/>
      <c r="CD27" s="674" t="s">
        <v>291</v>
      </c>
      <c r="CE27" s="675"/>
      <c r="CF27" s="675"/>
      <c r="CG27" s="675"/>
      <c r="CH27" s="675"/>
      <c r="CI27" s="675"/>
      <c r="CJ27" s="675"/>
      <c r="CK27" s="675"/>
      <c r="CL27" s="675"/>
      <c r="CM27" s="675"/>
      <c r="CN27" s="675"/>
      <c r="CO27" s="675"/>
      <c r="CP27" s="675"/>
      <c r="CQ27" s="676"/>
      <c r="CR27" s="659">
        <v>8029919</v>
      </c>
      <c r="CS27" s="695"/>
      <c r="CT27" s="695"/>
      <c r="CU27" s="695"/>
      <c r="CV27" s="695"/>
      <c r="CW27" s="695"/>
      <c r="CX27" s="695"/>
      <c r="CY27" s="696"/>
      <c r="CZ27" s="664">
        <v>23.6</v>
      </c>
      <c r="DA27" s="693"/>
      <c r="DB27" s="693"/>
      <c r="DC27" s="697"/>
      <c r="DD27" s="668">
        <v>2448841</v>
      </c>
      <c r="DE27" s="695"/>
      <c r="DF27" s="695"/>
      <c r="DG27" s="695"/>
      <c r="DH27" s="695"/>
      <c r="DI27" s="695"/>
      <c r="DJ27" s="695"/>
      <c r="DK27" s="696"/>
      <c r="DL27" s="668">
        <v>2413609</v>
      </c>
      <c r="DM27" s="695"/>
      <c r="DN27" s="695"/>
      <c r="DO27" s="695"/>
      <c r="DP27" s="695"/>
      <c r="DQ27" s="695"/>
      <c r="DR27" s="695"/>
      <c r="DS27" s="695"/>
      <c r="DT27" s="695"/>
      <c r="DU27" s="695"/>
      <c r="DV27" s="696"/>
      <c r="DW27" s="664">
        <v>14.9</v>
      </c>
      <c r="DX27" s="693"/>
      <c r="DY27" s="693"/>
      <c r="DZ27" s="693"/>
      <c r="EA27" s="693"/>
      <c r="EB27" s="693"/>
      <c r="EC27" s="694"/>
    </row>
    <row r="28" spans="2:133" ht="11.25" customHeight="1" x14ac:dyDescent="0.2">
      <c r="B28" s="701" t="s">
        <v>292</v>
      </c>
      <c r="C28" s="702"/>
      <c r="D28" s="702"/>
      <c r="E28" s="702"/>
      <c r="F28" s="702"/>
      <c r="G28" s="702"/>
      <c r="H28" s="702"/>
      <c r="I28" s="702"/>
      <c r="J28" s="702"/>
      <c r="K28" s="702"/>
      <c r="L28" s="702"/>
      <c r="M28" s="702"/>
      <c r="N28" s="702"/>
      <c r="O28" s="702"/>
      <c r="P28" s="702"/>
      <c r="Q28" s="703"/>
      <c r="R28" s="659" t="s">
        <v>224</v>
      </c>
      <c r="S28" s="660"/>
      <c r="T28" s="660"/>
      <c r="U28" s="660"/>
      <c r="V28" s="660"/>
      <c r="W28" s="660"/>
      <c r="X28" s="660"/>
      <c r="Y28" s="661"/>
      <c r="Z28" s="662" t="s">
        <v>170</v>
      </c>
      <c r="AA28" s="662"/>
      <c r="AB28" s="662"/>
      <c r="AC28" s="662"/>
      <c r="AD28" s="663" t="s">
        <v>238</v>
      </c>
      <c r="AE28" s="663"/>
      <c r="AF28" s="663"/>
      <c r="AG28" s="663"/>
      <c r="AH28" s="663"/>
      <c r="AI28" s="663"/>
      <c r="AJ28" s="663"/>
      <c r="AK28" s="663"/>
      <c r="AL28" s="664" t="s">
        <v>224</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293</v>
      </c>
      <c r="CE28" s="675"/>
      <c r="CF28" s="675"/>
      <c r="CG28" s="675"/>
      <c r="CH28" s="675"/>
      <c r="CI28" s="675"/>
      <c r="CJ28" s="675"/>
      <c r="CK28" s="675"/>
      <c r="CL28" s="675"/>
      <c r="CM28" s="675"/>
      <c r="CN28" s="675"/>
      <c r="CO28" s="675"/>
      <c r="CP28" s="675"/>
      <c r="CQ28" s="676"/>
      <c r="CR28" s="659">
        <v>3757456</v>
      </c>
      <c r="CS28" s="660"/>
      <c r="CT28" s="660"/>
      <c r="CU28" s="660"/>
      <c r="CV28" s="660"/>
      <c r="CW28" s="660"/>
      <c r="CX28" s="660"/>
      <c r="CY28" s="661"/>
      <c r="CZ28" s="664">
        <v>11.1</v>
      </c>
      <c r="DA28" s="693"/>
      <c r="DB28" s="693"/>
      <c r="DC28" s="697"/>
      <c r="DD28" s="668">
        <v>3314223</v>
      </c>
      <c r="DE28" s="660"/>
      <c r="DF28" s="660"/>
      <c r="DG28" s="660"/>
      <c r="DH28" s="660"/>
      <c r="DI28" s="660"/>
      <c r="DJ28" s="660"/>
      <c r="DK28" s="661"/>
      <c r="DL28" s="668">
        <v>3314223</v>
      </c>
      <c r="DM28" s="660"/>
      <c r="DN28" s="660"/>
      <c r="DO28" s="660"/>
      <c r="DP28" s="660"/>
      <c r="DQ28" s="660"/>
      <c r="DR28" s="660"/>
      <c r="DS28" s="660"/>
      <c r="DT28" s="660"/>
      <c r="DU28" s="660"/>
      <c r="DV28" s="661"/>
      <c r="DW28" s="664">
        <v>20.399999999999999</v>
      </c>
      <c r="DX28" s="693"/>
      <c r="DY28" s="693"/>
      <c r="DZ28" s="693"/>
      <c r="EA28" s="693"/>
      <c r="EB28" s="693"/>
      <c r="EC28" s="694"/>
    </row>
    <row r="29" spans="2:133" ht="11.25" customHeight="1" x14ac:dyDescent="0.2">
      <c r="B29" s="656" t="s">
        <v>294</v>
      </c>
      <c r="C29" s="657"/>
      <c r="D29" s="657"/>
      <c r="E29" s="657"/>
      <c r="F29" s="657"/>
      <c r="G29" s="657"/>
      <c r="H29" s="657"/>
      <c r="I29" s="657"/>
      <c r="J29" s="657"/>
      <c r="K29" s="657"/>
      <c r="L29" s="657"/>
      <c r="M29" s="657"/>
      <c r="N29" s="657"/>
      <c r="O29" s="657"/>
      <c r="P29" s="657"/>
      <c r="Q29" s="658"/>
      <c r="R29" s="659">
        <v>3531468</v>
      </c>
      <c r="S29" s="660"/>
      <c r="T29" s="660"/>
      <c r="U29" s="660"/>
      <c r="V29" s="660"/>
      <c r="W29" s="660"/>
      <c r="X29" s="660"/>
      <c r="Y29" s="661"/>
      <c r="Z29" s="662">
        <v>10.199999999999999</v>
      </c>
      <c r="AA29" s="662"/>
      <c r="AB29" s="662"/>
      <c r="AC29" s="662"/>
      <c r="AD29" s="663" t="s">
        <v>224</v>
      </c>
      <c r="AE29" s="663"/>
      <c r="AF29" s="663"/>
      <c r="AG29" s="663"/>
      <c r="AH29" s="663"/>
      <c r="AI29" s="663"/>
      <c r="AJ29" s="663"/>
      <c r="AK29" s="663"/>
      <c r="AL29" s="664" t="s">
        <v>224</v>
      </c>
      <c r="AM29" s="665"/>
      <c r="AN29" s="665"/>
      <c r="AO29" s="666"/>
      <c r="AP29" s="638" t="s">
        <v>212</v>
      </c>
      <c r="AQ29" s="639"/>
      <c r="AR29" s="639"/>
      <c r="AS29" s="639"/>
      <c r="AT29" s="639"/>
      <c r="AU29" s="639"/>
      <c r="AV29" s="639"/>
      <c r="AW29" s="639"/>
      <c r="AX29" s="639"/>
      <c r="AY29" s="639"/>
      <c r="AZ29" s="639"/>
      <c r="BA29" s="639"/>
      <c r="BB29" s="639"/>
      <c r="BC29" s="639"/>
      <c r="BD29" s="639"/>
      <c r="BE29" s="639"/>
      <c r="BF29" s="640"/>
      <c r="BG29" s="638" t="s">
        <v>295</v>
      </c>
      <c r="BH29" s="699"/>
      <c r="BI29" s="699"/>
      <c r="BJ29" s="699"/>
      <c r="BK29" s="699"/>
      <c r="BL29" s="699"/>
      <c r="BM29" s="699"/>
      <c r="BN29" s="699"/>
      <c r="BO29" s="699"/>
      <c r="BP29" s="699"/>
      <c r="BQ29" s="700"/>
      <c r="BR29" s="638" t="s">
        <v>296</v>
      </c>
      <c r="BS29" s="699"/>
      <c r="BT29" s="699"/>
      <c r="BU29" s="699"/>
      <c r="BV29" s="699"/>
      <c r="BW29" s="699"/>
      <c r="BX29" s="699"/>
      <c r="BY29" s="699"/>
      <c r="BZ29" s="699"/>
      <c r="CA29" s="699"/>
      <c r="CB29" s="700"/>
      <c r="CD29" s="722" t="s">
        <v>297</v>
      </c>
      <c r="CE29" s="723"/>
      <c r="CF29" s="674" t="s">
        <v>298</v>
      </c>
      <c r="CG29" s="675"/>
      <c r="CH29" s="675"/>
      <c r="CI29" s="675"/>
      <c r="CJ29" s="675"/>
      <c r="CK29" s="675"/>
      <c r="CL29" s="675"/>
      <c r="CM29" s="675"/>
      <c r="CN29" s="675"/>
      <c r="CO29" s="675"/>
      <c r="CP29" s="675"/>
      <c r="CQ29" s="676"/>
      <c r="CR29" s="659">
        <v>3757344</v>
      </c>
      <c r="CS29" s="695"/>
      <c r="CT29" s="695"/>
      <c r="CU29" s="695"/>
      <c r="CV29" s="695"/>
      <c r="CW29" s="695"/>
      <c r="CX29" s="695"/>
      <c r="CY29" s="696"/>
      <c r="CZ29" s="664">
        <v>11.1</v>
      </c>
      <c r="DA29" s="693"/>
      <c r="DB29" s="693"/>
      <c r="DC29" s="697"/>
      <c r="DD29" s="668">
        <v>3314111</v>
      </c>
      <c r="DE29" s="695"/>
      <c r="DF29" s="695"/>
      <c r="DG29" s="695"/>
      <c r="DH29" s="695"/>
      <c r="DI29" s="695"/>
      <c r="DJ29" s="695"/>
      <c r="DK29" s="696"/>
      <c r="DL29" s="668">
        <v>3314111</v>
      </c>
      <c r="DM29" s="695"/>
      <c r="DN29" s="695"/>
      <c r="DO29" s="695"/>
      <c r="DP29" s="695"/>
      <c r="DQ29" s="695"/>
      <c r="DR29" s="695"/>
      <c r="DS29" s="695"/>
      <c r="DT29" s="695"/>
      <c r="DU29" s="695"/>
      <c r="DV29" s="696"/>
      <c r="DW29" s="664">
        <v>20.399999999999999</v>
      </c>
      <c r="DX29" s="693"/>
      <c r="DY29" s="693"/>
      <c r="DZ29" s="693"/>
      <c r="EA29" s="693"/>
      <c r="EB29" s="693"/>
      <c r="EC29" s="694"/>
    </row>
    <row r="30" spans="2:133" ht="11.25" customHeight="1" x14ac:dyDescent="0.2">
      <c r="B30" s="656" t="s">
        <v>299</v>
      </c>
      <c r="C30" s="657"/>
      <c r="D30" s="657"/>
      <c r="E30" s="657"/>
      <c r="F30" s="657"/>
      <c r="G30" s="657"/>
      <c r="H30" s="657"/>
      <c r="I30" s="657"/>
      <c r="J30" s="657"/>
      <c r="K30" s="657"/>
      <c r="L30" s="657"/>
      <c r="M30" s="657"/>
      <c r="N30" s="657"/>
      <c r="O30" s="657"/>
      <c r="P30" s="657"/>
      <c r="Q30" s="658"/>
      <c r="R30" s="659">
        <v>380193</v>
      </c>
      <c r="S30" s="660"/>
      <c r="T30" s="660"/>
      <c r="U30" s="660"/>
      <c r="V30" s="660"/>
      <c r="W30" s="660"/>
      <c r="X30" s="660"/>
      <c r="Y30" s="661"/>
      <c r="Z30" s="662">
        <v>1.1000000000000001</v>
      </c>
      <c r="AA30" s="662"/>
      <c r="AB30" s="662"/>
      <c r="AC30" s="662"/>
      <c r="AD30" s="663">
        <v>19374</v>
      </c>
      <c r="AE30" s="663"/>
      <c r="AF30" s="663"/>
      <c r="AG30" s="663"/>
      <c r="AH30" s="663"/>
      <c r="AI30" s="663"/>
      <c r="AJ30" s="663"/>
      <c r="AK30" s="663"/>
      <c r="AL30" s="664">
        <v>0.1</v>
      </c>
      <c r="AM30" s="665"/>
      <c r="AN30" s="665"/>
      <c r="AO30" s="666"/>
      <c r="AP30" s="707" t="s">
        <v>300</v>
      </c>
      <c r="AQ30" s="708"/>
      <c r="AR30" s="708"/>
      <c r="AS30" s="708"/>
      <c r="AT30" s="713" t="s">
        <v>301</v>
      </c>
      <c r="AU30" s="210"/>
      <c r="AV30" s="210"/>
      <c r="AW30" s="210"/>
      <c r="AX30" s="645" t="s">
        <v>178</v>
      </c>
      <c r="AY30" s="646"/>
      <c r="AZ30" s="646"/>
      <c r="BA30" s="646"/>
      <c r="BB30" s="646"/>
      <c r="BC30" s="646"/>
      <c r="BD30" s="646"/>
      <c r="BE30" s="646"/>
      <c r="BF30" s="647"/>
      <c r="BG30" s="719">
        <v>99.1</v>
      </c>
      <c r="BH30" s="720"/>
      <c r="BI30" s="720"/>
      <c r="BJ30" s="720"/>
      <c r="BK30" s="720"/>
      <c r="BL30" s="720"/>
      <c r="BM30" s="654">
        <v>96.7</v>
      </c>
      <c r="BN30" s="720"/>
      <c r="BO30" s="720"/>
      <c r="BP30" s="720"/>
      <c r="BQ30" s="721"/>
      <c r="BR30" s="719">
        <v>99</v>
      </c>
      <c r="BS30" s="720"/>
      <c r="BT30" s="720"/>
      <c r="BU30" s="720"/>
      <c r="BV30" s="720"/>
      <c r="BW30" s="720"/>
      <c r="BX30" s="654">
        <v>95.7</v>
      </c>
      <c r="BY30" s="720"/>
      <c r="BZ30" s="720"/>
      <c r="CA30" s="720"/>
      <c r="CB30" s="721"/>
      <c r="CD30" s="724"/>
      <c r="CE30" s="725"/>
      <c r="CF30" s="674" t="s">
        <v>302</v>
      </c>
      <c r="CG30" s="675"/>
      <c r="CH30" s="675"/>
      <c r="CI30" s="675"/>
      <c r="CJ30" s="675"/>
      <c r="CK30" s="675"/>
      <c r="CL30" s="675"/>
      <c r="CM30" s="675"/>
      <c r="CN30" s="675"/>
      <c r="CO30" s="675"/>
      <c r="CP30" s="675"/>
      <c r="CQ30" s="676"/>
      <c r="CR30" s="659">
        <v>3474614</v>
      </c>
      <c r="CS30" s="660"/>
      <c r="CT30" s="660"/>
      <c r="CU30" s="660"/>
      <c r="CV30" s="660"/>
      <c r="CW30" s="660"/>
      <c r="CX30" s="660"/>
      <c r="CY30" s="661"/>
      <c r="CZ30" s="664">
        <v>10.199999999999999</v>
      </c>
      <c r="DA30" s="693"/>
      <c r="DB30" s="693"/>
      <c r="DC30" s="697"/>
      <c r="DD30" s="668">
        <v>3048602</v>
      </c>
      <c r="DE30" s="660"/>
      <c r="DF30" s="660"/>
      <c r="DG30" s="660"/>
      <c r="DH30" s="660"/>
      <c r="DI30" s="660"/>
      <c r="DJ30" s="660"/>
      <c r="DK30" s="661"/>
      <c r="DL30" s="668">
        <v>3048602</v>
      </c>
      <c r="DM30" s="660"/>
      <c r="DN30" s="660"/>
      <c r="DO30" s="660"/>
      <c r="DP30" s="660"/>
      <c r="DQ30" s="660"/>
      <c r="DR30" s="660"/>
      <c r="DS30" s="660"/>
      <c r="DT30" s="660"/>
      <c r="DU30" s="660"/>
      <c r="DV30" s="661"/>
      <c r="DW30" s="664">
        <v>18.8</v>
      </c>
      <c r="DX30" s="693"/>
      <c r="DY30" s="693"/>
      <c r="DZ30" s="693"/>
      <c r="EA30" s="693"/>
      <c r="EB30" s="693"/>
      <c r="EC30" s="694"/>
    </row>
    <row r="31" spans="2:133" ht="11.25" customHeight="1" x14ac:dyDescent="0.2">
      <c r="B31" s="656" t="s">
        <v>303</v>
      </c>
      <c r="C31" s="657"/>
      <c r="D31" s="657"/>
      <c r="E31" s="657"/>
      <c r="F31" s="657"/>
      <c r="G31" s="657"/>
      <c r="H31" s="657"/>
      <c r="I31" s="657"/>
      <c r="J31" s="657"/>
      <c r="K31" s="657"/>
      <c r="L31" s="657"/>
      <c r="M31" s="657"/>
      <c r="N31" s="657"/>
      <c r="O31" s="657"/>
      <c r="P31" s="657"/>
      <c r="Q31" s="658"/>
      <c r="R31" s="659">
        <v>291164</v>
      </c>
      <c r="S31" s="660"/>
      <c r="T31" s="660"/>
      <c r="U31" s="660"/>
      <c r="V31" s="660"/>
      <c r="W31" s="660"/>
      <c r="X31" s="660"/>
      <c r="Y31" s="661"/>
      <c r="Z31" s="662">
        <v>0.8</v>
      </c>
      <c r="AA31" s="662"/>
      <c r="AB31" s="662"/>
      <c r="AC31" s="662"/>
      <c r="AD31" s="663" t="s">
        <v>224</v>
      </c>
      <c r="AE31" s="663"/>
      <c r="AF31" s="663"/>
      <c r="AG31" s="663"/>
      <c r="AH31" s="663"/>
      <c r="AI31" s="663"/>
      <c r="AJ31" s="663"/>
      <c r="AK31" s="663"/>
      <c r="AL31" s="664" t="s">
        <v>238</v>
      </c>
      <c r="AM31" s="665"/>
      <c r="AN31" s="665"/>
      <c r="AO31" s="666"/>
      <c r="AP31" s="709"/>
      <c r="AQ31" s="710"/>
      <c r="AR31" s="710"/>
      <c r="AS31" s="710"/>
      <c r="AT31" s="714"/>
      <c r="AU31" s="209" t="s">
        <v>304</v>
      </c>
      <c r="AV31" s="209"/>
      <c r="AW31" s="209"/>
      <c r="AX31" s="656" t="s">
        <v>305</v>
      </c>
      <c r="AY31" s="657"/>
      <c r="AZ31" s="657"/>
      <c r="BA31" s="657"/>
      <c r="BB31" s="657"/>
      <c r="BC31" s="657"/>
      <c r="BD31" s="657"/>
      <c r="BE31" s="657"/>
      <c r="BF31" s="658"/>
      <c r="BG31" s="716">
        <v>99.2</v>
      </c>
      <c r="BH31" s="695"/>
      <c r="BI31" s="695"/>
      <c r="BJ31" s="695"/>
      <c r="BK31" s="695"/>
      <c r="BL31" s="695"/>
      <c r="BM31" s="665">
        <v>97</v>
      </c>
      <c r="BN31" s="717"/>
      <c r="BO31" s="717"/>
      <c r="BP31" s="717"/>
      <c r="BQ31" s="718"/>
      <c r="BR31" s="716">
        <v>99</v>
      </c>
      <c r="BS31" s="695"/>
      <c r="BT31" s="695"/>
      <c r="BU31" s="695"/>
      <c r="BV31" s="695"/>
      <c r="BW31" s="695"/>
      <c r="BX31" s="665">
        <v>96.6</v>
      </c>
      <c r="BY31" s="717"/>
      <c r="BZ31" s="717"/>
      <c r="CA31" s="717"/>
      <c r="CB31" s="718"/>
      <c r="CD31" s="724"/>
      <c r="CE31" s="725"/>
      <c r="CF31" s="674" t="s">
        <v>306</v>
      </c>
      <c r="CG31" s="675"/>
      <c r="CH31" s="675"/>
      <c r="CI31" s="675"/>
      <c r="CJ31" s="675"/>
      <c r="CK31" s="675"/>
      <c r="CL31" s="675"/>
      <c r="CM31" s="675"/>
      <c r="CN31" s="675"/>
      <c r="CO31" s="675"/>
      <c r="CP31" s="675"/>
      <c r="CQ31" s="676"/>
      <c r="CR31" s="659">
        <v>282730</v>
      </c>
      <c r="CS31" s="695"/>
      <c r="CT31" s="695"/>
      <c r="CU31" s="695"/>
      <c r="CV31" s="695"/>
      <c r="CW31" s="695"/>
      <c r="CX31" s="695"/>
      <c r="CY31" s="696"/>
      <c r="CZ31" s="664">
        <v>0.8</v>
      </c>
      <c r="DA31" s="693"/>
      <c r="DB31" s="693"/>
      <c r="DC31" s="697"/>
      <c r="DD31" s="668">
        <v>265509</v>
      </c>
      <c r="DE31" s="695"/>
      <c r="DF31" s="695"/>
      <c r="DG31" s="695"/>
      <c r="DH31" s="695"/>
      <c r="DI31" s="695"/>
      <c r="DJ31" s="695"/>
      <c r="DK31" s="696"/>
      <c r="DL31" s="668">
        <v>265509</v>
      </c>
      <c r="DM31" s="695"/>
      <c r="DN31" s="695"/>
      <c r="DO31" s="695"/>
      <c r="DP31" s="695"/>
      <c r="DQ31" s="695"/>
      <c r="DR31" s="695"/>
      <c r="DS31" s="695"/>
      <c r="DT31" s="695"/>
      <c r="DU31" s="695"/>
      <c r="DV31" s="696"/>
      <c r="DW31" s="664">
        <v>1.6</v>
      </c>
      <c r="DX31" s="693"/>
      <c r="DY31" s="693"/>
      <c r="DZ31" s="693"/>
      <c r="EA31" s="693"/>
      <c r="EB31" s="693"/>
      <c r="EC31" s="694"/>
    </row>
    <row r="32" spans="2:133" ht="11.25" customHeight="1" x14ac:dyDescent="0.2">
      <c r="B32" s="656" t="s">
        <v>307</v>
      </c>
      <c r="C32" s="657"/>
      <c r="D32" s="657"/>
      <c r="E32" s="657"/>
      <c r="F32" s="657"/>
      <c r="G32" s="657"/>
      <c r="H32" s="657"/>
      <c r="I32" s="657"/>
      <c r="J32" s="657"/>
      <c r="K32" s="657"/>
      <c r="L32" s="657"/>
      <c r="M32" s="657"/>
      <c r="N32" s="657"/>
      <c r="O32" s="657"/>
      <c r="P32" s="657"/>
      <c r="Q32" s="658"/>
      <c r="R32" s="659">
        <v>1301035</v>
      </c>
      <c r="S32" s="660"/>
      <c r="T32" s="660"/>
      <c r="U32" s="660"/>
      <c r="V32" s="660"/>
      <c r="W32" s="660"/>
      <c r="X32" s="660"/>
      <c r="Y32" s="661"/>
      <c r="Z32" s="662">
        <v>3.8</v>
      </c>
      <c r="AA32" s="662"/>
      <c r="AB32" s="662"/>
      <c r="AC32" s="662"/>
      <c r="AD32" s="663" t="s">
        <v>224</v>
      </c>
      <c r="AE32" s="663"/>
      <c r="AF32" s="663"/>
      <c r="AG32" s="663"/>
      <c r="AH32" s="663"/>
      <c r="AI32" s="663"/>
      <c r="AJ32" s="663"/>
      <c r="AK32" s="663"/>
      <c r="AL32" s="664" t="s">
        <v>224</v>
      </c>
      <c r="AM32" s="665"/>
      <c r="AN32" s="665"/>
      <c r="AO32" s="666"/>
      <c r="AP32" s="711"/>
      <c r="AQ32" s="712"/>
      <c r="AR32" s="712"/>
      <c r="AS32" s="712"/>
      <c r="AT32" s="715"/>
      <c r="AU32" s="211"/>
      <c r="AV32" s="211"/>
      <c r="AW32" s="211"/>
      <c r="AX32" s="704" t="s">
        <v>308</v>
      </c>
      <c r="AY32" s="705"/>
      <c r="AZ32" s="705"/>
      <c r="BA32" s="705"/>
      <c r="BB32" s="705"/>
      <c r="BC32" s="705"/>
      <c r="BD32" s="705"/>
      <c r="BE32" s="705"/>
      <c r="BF32" s="706"/>
      <c r="BG32" s="728">
        <v>99</v>
      </c>
      <c r="BH32" s="729"/>
      <c r="BI32" s="729"/>
      <c r="BJ32" s="729"/>
      <c r="BK32" s="729"/>
      <c r="BL32" s="729"/>
      <c r="BM32" s="730">
        <v>96.1</v>
      </c>
      <c r="BN32" s="729"/>
      <c r="BO32" s="729"/>
      <c r="BP32" s="729"/>
      <c r="BQ32" s="731"/>
      <c r="BR32" s="728">
        <v>98.9</v>
      </c>
      <c r="BS32" s="729"/>
      <c r="BT32" s="729"/>
      <c r="BU32" s="729"/>
      <c r="BV32" s="729"/>
      <c r="BW32" s="729"/>
      <c r="BX32" s="730">
        <v>94.5</v>
      </c>
      <c r="BY32" s="729"/>
      <c r="BZ32" s="729"/>
      <c r="CA32" s="729"/>
      <c r="CB32" s="731"/>
      <c r="CD32" s="726"/>
      <c r="CE32" s="727"/>
      <c r="CF32" s="674" t="s">
        <v>309</v>
      </c>
      <c r="CG32" s="675"/>
      <c r="CH32" s="675"/>
      <c r="CI32" s="675"/>
      <c r="CJ32" s="675"/>
      <c r="CK32" s="675"/>
      <c r="CL32" s="675"/>
      <c r="CM32" s="675"/>
      <c r="CN32" s="675"/>
      <c r="CO32" s="675"/>
      <c r="CP32" s="675"/>
      <c r="CQ32" s="676"/>
      <c r="CR32" s="659">
        <v>112</v>
      </c>
      <c r="CS32" s="660"/>
      <c r="CT32" s="660"/>
      <c r="CU32" s="660"/>
      <c r="CV32" s="660"/>
      <c r="CW32" s="660"/>
      <c r="CX32" s="660"/>
      <c r="CY32" s="661"/>
      <c r="CZ32" s="664">
        <v>0</v>
      </c>
      <c r="DA32" s="693"/>
      <c r="DB32" s="693"/>
      <c r="DC32" s="697"/>
      <c r="DD32" s="668">
        <v>112</v>
      </c>
      <c r="DE32" s="660"/>
      <c r="DF32" s="660"/>
      <c r="DG32" s="660"/>
      <c r="DH32" s="660"/>
      <c r="DI32" s="660"/>
      <c r="DJ32" s="660"/>
      <c r="DK32" s="661"/>
      <c r="DL32" s="668">
        <v>112</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310</v>
      </c>
      <c r="C33" s="657"/>
      <c r="D33" s="657"/>
      <c r="E33" s="657"/>
      <c r="F33" s="657"/>
      <c r="G33" s="657"/>
      <c r="H33" s="657"/>
      <c r="I33" s="657"/>
      <c r="J33" s="657"/>
      <c r="K33" s="657"/>
      <c r="L33" s="657"/>
      <c r="M33" s="657"/>
      <c r="N33" s="657"/>
      <c r="O33" s="657"/>
      <c r="P33" s="657"/>
      <c r="Q33" s="658"/>
      <c r="R33" s="659">
        <v>581380</v>
      </c>
      <c r="S33" s="660"/>
      <c r="T33" s="660"/>
      <c r="U33" s="660"/>
      <c r="V33" s="660"/>
      <c r="W33" s="660"/>
      <c r="X33" s="660"/>
      <c r="Y33" s="661"/>
      <c r="Z33" s="662">
        <v>1.7</v>
      </c>
      <c r="AA33" s="662"/>
      <c r="AB33" s="662"/>
      <c r="AC33" s="662"/>
      <c r="AD33" s="663" t="s">
        <v>170</v>
      </c>
      <c r="AE33" s="663"/>
      <c r="AF33" s="663"/>
      <c r="AG33" s="663"/>
      <c r="AH33" s="663"/>
      <c r="AI33" s="663"/>
      <c r="AJ33" s="663"/>
      <c r="AK33" s="663"/>
      <c r="AL33" s="664" t="s">
        <v>170</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311</v>
      </c>
      <c r="CE33" s="675"/>
      <c r="CF33" s="675"/>
      <c r="CG33" s="675"/>
      <c r="CH33" s="675"/>
      <c r="CI33" s="675"/>
      <c r="CJ33" s="675"/>
      <c r="CK33" s="675"/>
      <c r="CL33" s="675"/>
      <c r="CM33" s="675"/>
      <c r="CN33" s="675"/>
      <c r="CO33" s="675"/>
      <c r="CP33" s="675"/>
      <c r="CQ33" s="676"/>
      <c r="CR33" s="659">
        <v>8972460</v>
      </c>
      <c r="CS33" s="695"/>
      <c r="CT33" s="695"/>
      <c r="CU33" s="695"/>
      <c r="CV33" s="695"/>
      <c r="CW33" s="695"/>
      <c r="CX33" s="695"/>
      <c r="CY33" s="696"/>
      <c r="CZ33" s="664">
        <v>26.4</v>
      </c>
      <c r="DA33" s="693"/>
      <c r="DB33" s="693"/>
      <c r="DC33" s="697"/>
      <c r="DD33" s="668">
        <v>6860742</v>
      </c>
      <c r="DE33" s="695"/>
      <c r="DF33" s="695"/>
      <c r="DG33" s="695"/>
      <c r="DH33" s="695"/>
      <c r="DI33" s="695"/>
      <c r="DJ33" s="695"/>
      <c r="DK33" s="696"/>
      <c r="DL33" s="668">
        <v>5217337</v>
      </c>
      <c r="DM33" s="695"/>
      <c r="DN33" s="695"/>
      <c r="DO33" s="695"/>
      <c r="DP33" s="695"/>
      <c r="DQ33" s="695"/>
      <c r="DR33" s="695"/>
      <c r="DS33" s="695"/>
      <c r="DT33" s="695"/>
      <c r="DU33" s="695"/>
      <c r="DV33" s="696"/>
      <c r="DW33" s="664">
        <v>32.200000000000003</v>
      </c>
      <c r="DX33" s="693"/>
      <c r="DY33" s="693"/>
      <c r="DZ33" s="693"/>
      <c r="EA33" s="693"/>
      <c r="EB33" s="693"/>
      <c r="EC33" s="694"/>
    </row>
    <row r="34" spans="2:133" ht="11.25" customHeight="1" x14ac:dyDescent="0.2">
      <c r="B34" s="656" t="s">
        <v>312</v>
      </c>
      <c r="C34" s="657"/>
      <c r="D34" s="657"/>
      <c r="E34" s="657"/>
      <c r="F34" s="657"/>
      <c r="G34" s="657"/>
      <c r="H34" s="657"/>
      <c r="I34" s="657"/>
      <c r="J34" s="657"/>
      <c r="K34" s="657"/>
      <c r="L34" s="657"/>
      <c r="M34" s="657"/>
      <c r="N34" s="657"/>
      <c r="O34" s="657"/>
      <c r="P34" s="657"/>
      <c r="Q34" s="658"/>
      <c r="R34" s="659">
        <v>802437</v>
      </c>
      <c r="S34" s="660"/>
      <c r="T34" s="660"/>
      <c r="U34" s="660"/>
      <c r="V34" s="660"/>
      <c r="W34" s="660"/>
      <c r="X34" s="660"/>
      <c r="Y34" s="661"/>
      <c r="Z34" s="662">
        <v>2.2999999999999998</v>
      </c>
      <c r="AA34" s="662"/>
      <c r="AB34" s="662"/>
      <c r="AC34" s="662"/>
      <c r="AD34" s="663">
        <v>29</v>
      </c>
      <c r="AE34" s="663"/>
      <c r="AF34" s="663"/>
      <c r="AG34" s="663"/>
      <c r="AH34" s="663"/>
      <c r="AI34" s="663"/>
      <c r="AJ34" s="663"/>
      <c r="AK34" s="663"/>
      <c r="AL34" s="664">
        <v>0</v>
      </c>
      <c r="AM34" s="665"/>
      <c r="AN34" s="665"/>
      <c r="AO34" s="666"/>
      <c r="AP34" s="214"/>
      <c r="AQ34" s="638" t="s">
        <v>313</v>
      </c>
      <c r="AR34" s="639"/>
      <c r="AS34" s="639"/>
      <c r="AT34" s="639"/>
      <c r="AU34" s="639"/>
      <c r="AV34" s="639"/>
      <c r="AW34" s="639"/>
      <c r="AX34" s="639"/>
      <c r="AY34" s="639"/>
      <c r="AZ34" s="639"/>
      <c r="BA34" s="639"/>
      <c r="BB34" s="639"/>
      <c r="BC34" s="639"/>
      <c r="BD34" s="639"/>
      <c r="BE34" s="639"/>
      <c r="BF34" s="640"/>
      <c r="BG34" s="638" t="s">
        <v>314</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315</v>
      </c>
      <c r="CE34" s="675"/>
      <c r="CF34" s="675"/>
      <c r="CG34" s="675"/>
      <c r="CH34" s="675"/>
      <c r="CI34" s="675"/>
      <c r="CJ34" s="675"/>
      <c r="CK34" s="675"/>
      <c r="CL34" s="675"/>
      <c r="CM34" s="675"/>
      <c r="CN34" s="675"/>
      <c r="CO34" s="675"/>
      <c r="CP34" s="675"/>
      <c r="CQ34" s="676"/>
      <c r="CR34" s="659">
        <v>3180025</v>
      </c>
      <c r="CS34" s="660"/>
      <c r="CT34" s="660"/>
      <c r="CU34" s="660"/>
      <c r="CV34" s="660"/>
      <c r="CW34" s="660"/>
      <c r="CX34" s="660"/>
      <c r="CY34" s="661"/>
      <c r="CZ34" s="664">
        <v>9.4</v>
      </c>
      <c r="DA34" s="693"/>
      <c r="DB34" s="693"/>
      <c r="DC34" s="697"/>
      <c r="DD34" s="668">
        <v>2539020</v>
      </c>
      <c r="DE34" s="660"/>
      <c r="DF34" s="660"/>
      <c r="DG34" s="660"/>
      <c r="DH34" s="660"/>
      <c r="DI34" s="660"/>
      <c r="DJ34" s="660"/>
      <c r="DK34" s="661"/>
      <c r="DL34" s="668">
        <v>2154876</v>
      </c>
      <c r="DM34" s="660"/>
      <c r="DN34" s="660"/>
      <c r="DO34" s="660"/>
      <c r="DP34" s="660"/>
      <c r="DQ34" s="660"/>
      <c r="DR34" s="660"/>
      <c r="DS34" s="660"/>
      <c r="DT34" s="660"/>
      <c r="DU34" s="660"/>
      <c r="DV34" s="661"/>
      <c r="DW34" s="664">
        <v>13.3</v>
      </c>
      <c r="DX34" s="693"/>
      <c r="DY34" s="693"/>
      <c r="DZ34" s="693"/>
      <c r="EA34" s="693"/>
      <c r="EB34" s="693"/>
      <c r="EC34" s="694"/>
    </row>
    <row r="35" spans="2:133" ht="11.25" customHeight="1" x14ac:dyDescent="0.2">
      <c r="B35" s="656" t="s">
        <v>316</v>
      </c>
      <c r="C35" s="657"/>
      <c r="D35" s="657"/>
      <c r="E35" s="657"/>
      <c r="F35" s="657"/>
      <c r="G35" s="657"/>
      <c r="H35" s="657"/>
      <c r="I35" s="657"/>
      <c r="J35" s="657"/>
      <c r="K35" s="657"/>
      <c r="L35" s="657"/>
      <c r="M35" s="657"/>
      <c r="N35" s="657"/>
      <c r="O35" s="657"/>
      <c r="P35" s="657"/>
      <c r="Q35" s="658"/>
      <c r="R35" s="659">
        <v>5246197</v>
      </c>
      <c r="S35" s="660"/>
      <c r="T35" s="660"/>
      <c r="U35" s="660"/>
      <c r="V35" s="660"/>
      <c r="W35" s="660"/>
      <c r="X35" s="660"/>
      <c r="Y35" s="661"/>
      <c r="Z35" s="662">
        <v>15.2</v>
      </c>
      <c r="AA35" s="662"/>
      <c r="AB35" s="662"/>
      <c r="AC35" s="662"/>
      <c r="AD35" s="663" t="s">
        <v>224</v>
      </c>
      <c r="AE35" s="663"/>
      <c r="AF35" s="663"/>
      <c r="AG35" s="663"/>
      <c r="AH35" s="663"/>
      <c r="AI35" s="663"/>
      <c r="AJ35" s="663"/>
      <c r="AK35" s="663"/>
      <c r="AL35" s="664" t="s">
        <v>238</v>
      </c>
      <c r="AM35" s="665"/>
      <c r="AN35" s="665"/>
      <c r="AO35" s="666"/>
      <c r="AP35" s="214"/>
      <c r="AQ35" s="732" t="s">
        <v>317</v>
      </c>
      <c r="AR35" s="733"/>
      <c r="AS35" s="733"/>
      <c r="AT35" s="733"/>
      <c r="AU35" s="733"/>
      <c r="AV35" s="733"/>
      <c r="AW35" s="733"/>
      <c r="AX35" s="733"/>
      <c r="AY35" s="734"/>
      <c r="AZ35" s="648">
        <v>3240778</v>
      </c>
      <c r="BA35" s="649"/>
      <c r="BB35" s="649"/>
      <c r="BC35" s="649"/>
      <c r="BD35" s="649"/>
      <c r="BE35" s="649"/>
      <c r="BF35" s="735"/>
      <c r="BG35" s="670" t="s">
        <v>318</v>
      </c>
      <c r="BH35" s="671"/>
      <c r="BI35" s="671"/>
      <c r="BJ35" s="671"/>
      <c r="BK35" s="671"/>
      <c r="BL35" s="671"/>
      <c r="BM35" s="671"/>
      <c r="BN35" s="671"/>
      <c r="BO35" s="671"/>
      <c r="BP35" s="671"/>
      <c r="BQ35" s="671"/>
      <c r="BR35" s="671"/>
      <c r="BS35" s="671"/>
      <c r="BT35" s="671"/>
      <c r="BU35" s="672"/>
      <c r="BV35" s="648">
        <v>169332</v>
      </c>
      <c r="BW35" s="649"/>
      <c r="BX35" s="649"/>
      <c r="BY35" s="649"/>
      <c r="BZ35" s="649"/>
      <c r="CA35" s="649"/>
      <c r="CB35" s="735"/>
      <c r="CD35" s="674" t="s">
        <v>319</v>
      </c>
      <c r="CE35" s="675"/>
      <c r="CF35" s="675"/>
      <c r="CG35" s="675"/>
      <c r="CH35" s="675"/>
      <c r="CI35" s="675"/>
      <c r="CJ35" s="675"/>
      <c r="CK35" s="675"/>
      <c r="CL35" s="675"/>
      <c r="CM35" s="675"/>
      <c r="CN35" s="675"/>
      <c r="CO35" s="675"/>
      <c r="CP35" s="675"/>
      <c r="CQ35" s="676"/>
      <c r="CR35" s="659">
        <v>157607</v>
      </c>
      <c r="CS35" s="695"/>
      <c r="CT35" s="695"/>
      <c r="CU35" s="695"/>
      <c r="CV35" s="695"/>
      <c r="CW35" s="695"/>
      <c r="CX35" s="695"/>
      <c r="CY35" s="696"/>
      <c r="CZ35" s="664">
        <v>0.5</v>
      </c>
      <c r="DA35" s="693"/>
      <c r="DB35" s="693"/>
      <c r="DC35" s="697"/>
      <c r="DD35" s="668">
        <v>119989</v>
      </c>
      <c r="DE35" s="695"/>
      <c r="DF35" s="695"/>
      <c r="DG35" s="695"/>
      <c r="DH35" s="695"/>
      <c r="DI35" s="695"/>
      <c r="DJ35" s="695"/>
      <c r="DK35" s="696"/>
      <c r="DL35" s="668">
        <v>115414</v>
      </c>
      <c r="DM35" s="695"/>
      <c r="DN35" s="695"/>
      <c r="DO35" s="695"/>
      <c r="DP35" s="695"/>
      <c r="DQ35" s="695"/>
      <c r="DR35" s="695"/>
      <c r="DS35" s="695"/>
      <c r="DT35" s="695"/>
      <c r="DU35" s="695"/>
      <c r="DV35" s="696"/>
      <c r="DW35" s="664">
        <v>0.7</v>
      </c>
      <c r="DX35" s="693"/>
      <c r="DY35" s="693"/>
      <c r="DZ35" s="693"/>
      <c r="EA35" s="693"/>
      <c r="EB35" s="693"/>
      <c r="EC35" s="694"/>
    </row>
    <row r="36" spans="2:133" ht="11.25" customHeight="1" x14ac:dyDescent="0.2">
      <c r="B36" s="656" t="s">
        <v>320</v>
      </c>
      <c r="C36" s="657"/>
      <c r="D36" s="657"/>
      <c r="E36" s="657"/>
      <c r="F36" s="657"/>
      <c r="G36" s="657"/>
      <c r="H36" s="657"/>
      <c r="I36" s="657"/>
      <c r="J36" s="657"/>
      <c r="K36" s="657"/>
      <c r="L36" s="657"/>
      <c r="M36" s="657"/>
      <c r="N36" s="657"/>
      <c r="O36" s="657"/>
      <c r="P36" s="657"/>
      <c r="Q36" s="658"/>
      <c r="R36" s="659" t="s">
        <v>238</v>
      </c>
      <c r="S36" s="660"/>
      <c r="T36" s="660"/>
      <c r="U36" s="660"/>
      <c r="V36" s="660"/>
      <c r="W36" s="660"/>
      <c r="X36" s="660"/>
      <c r="Y36" s="661"/>
      <c r="Z36" s="662" t="s">
        <v>170</v>
      </c>
      <c r="AA36" s="662"/>
      <c r="AB36" s="662"/>
      <c r="AC36" s="662"/>
      <c r="AD36" s="663" t="s">
        <v>238</v>
      </c>
      <c r="AE36" s="663"/>
      <c r="AF36" s="663"/>
      <c r="AG36" s="663"/>
      <c r="AH36" s="663"/>
      <c r="AI36" s="663"/>
      <c r="AJ36" s="663"/>
      <c r="AK36" s="663"/>
      <c r="AL36" s="664" t="s">
        <v>224</v>
      </c>
      <c r="AM36" s="665"/>
      <c r="AN36" s="665"/>
      <c r="AO36" s="666"/>
      <c r="AQ36" s="736" t="s">
        <v>321</v>
      </c>
      <c r="AR36" s="737"/>
      <c r="AS36" s="737"/>
      <c r="AT36" s="737"/>
      <c r="AU36" s="737"/>
      <c r="AV36" s="737"/>
      <c r="AW36" s="737"/>
      <c r="AX36" s="737"/>
      <c r="AY36" s="738"/>
      <c r="AZ36" s="659">
        <v>687000</v>
      </c>
      <c r="BA36" s="660"/>
      <c r="BB36" s="660"/>
      <c r="BC36" s="660"/>
      <c r="BD36" s="695"/>
      <c r="BE36" s="695"/>
      <c r="BF36" s="718"/>
      <c r="BG36" s="674" t="s">
        <v>322</v>
      </c>
      <c r="BH36" s="675"/>
      <c r="BI36" s="675"/>
      <c r="BJ36" s="675"/>
      <c r="BK36" s="675"/>
      <c r="BL36" s="675"/>
      <c r="BM36" s="675"/>
      <c r="BN36" s="675"/>
      <c r="BO36" s="675"/>
      <c r="BP36" s="675"/>
      <c r="BQ36" s="675"/>
      <c r="BR36" s="675"/>
      <c r="BS36" s="675"/>
      <c r="BT36" s="675"/>
      <c r="BU36" s="676"/>
      <c r="BV36" s="659">
        <v>36101</v>
      </c>
      <c r="BW36" s="660"/>
      <c r="BX36" s="660"/>
      <c r="BY36" s="660"/>
      <c r="BZ36" s="660"/>
      <c r="CA36" s="660"/>
      <c r="CB36" s="669"/>
      <c r="CD36" s="674" t="s">
        <v>323</v>
      </c>
      <c r="CE36" s="675"/>
      <c r="CF36" s="675"/>
      <c r="CG36" s="675"/>
      <c r="CH36" s="675"/>
      <c r="CI36" s="675"/>
      <c r="CJ36" s="675"/>
      <c r="CK36" s="675"/>
      <c r="CL36" s="675"/>
      <c r="CM36" s="675"/>
      <c r="CN36" s="675"/>
      <c r="CO36" s="675"/>
      <c r="CP36" s="675"/>
      <c r="CQ36" s="676"/>
      <c r="CR36" s="659">
        <v>2274235</v>
      </c>
      <c r="CS36" s="660"/>
      <c r="CT36" s="660"/>
      <c r="CU36" s="660"/>
      <c r="CV36" s="660"/>
      <c r="CW36" s="660"/>
      <c r="CX36" s="660"/>
      <c r="CY36" s="661"/>
      <c r="CZ36" s="664">
        <v>6.7</v>
      </c>
      <c r="DA36" s="693"/>
      <c r="DB36" s="693"/>
      <c r="DC36" s="697"/>
      <c r="DD36" s="668">
        <v>1981302</v>
      </c>
      <c r="DE36" s="660"/>
      <c r="DF36" s="660"/>
      <c r="DG36" s="660"/>
      <c r="DH36" s="660"/>
      <c r="DI36" s="660"/>
      <c r="DJ36" s="660"/>
      <c r="DK36" s="661"/>
      <c r="DL36" s="668">
        <v>1185265</v>
      </c>
      <c r="DM36" s="660"/>
      <c r="DN36" s="660"/>
      <c r="DO36" s="660"/>
      <c r="DP36" s="660"/>
      <c r="DQ36" s="660"/>
      <c r="DR36" s="660"/>
      <c r="DS36" s="660"/>
      <c r="DT36" s="660"/>
      <c r="DU36" s="660"/>
      <c r="DV36" s="661"/>
      <c r="DW36" s="664">
        <v>7.3</v>
      </c>
      <c r="DX36" s="693"/>
      <c r="DY36" s="693"/>
      <c r="DZ36" s="693"/>
      <c r="EA36" s="693"/>
      <c r="EB36" s="693"/>
      <c r="EC36" s="694"/>
    </row>
    <row r="37" spans="2:133" ht="11.25" customHeight="1" x14ac:dyDescent="0.2">
      <c r="B37" s="656" t="s">
        <v>324</v>
      </c>
      <c r="C37" s="657"/>
      <c r="D37" s="657"/>
      <c r="E37" s="657"/>
      <c r="F37" s="657"/>
      <c r="G37" s="657"/>
      <c r="H37" s="657"/>
      <c r="I37" s="657"/>
      <c r="J37" s="657"/>
      <c r="K37" s="657"/>
      <c r="L37" s="657"/>
      <c r="M37" s="657"/>
      <c r="N37" s="657"/>
      <c r="O37" s="657"/>
      <c r="P37" s="657"/>
      <c r="Q37" s="658"/>
      <c r="R37" s="659">
        <v>854497</v>
      </c>
      <c r="S37" s="660"/>
      <c r="T37" s="660"/>
      <c r="U37" s="660"/>
      <c r="V37" s="660"/>
      <c r="W37" s="660"/>
      <c r="X37" s="660"/>
      <c r="Y37" s="661"/>
      <c r="Z37" s="662">
        <v>2.5</v>
      </c>
      <c r="AA37" s="662"/>
      <c r="AB37" s="662"/>
      <c r="AC37" s="662"/>
      <c r="AD37" s="663" t="s">
        <v>224</v>
      </c>
      <c r="AE37" s="663"/>
      <c r="AF37" s="663"/>
      <c r="AG37" s="663"/>
      <c r="AH37" s="663"/>
      <c r="AI37" s="663"/>
      <c r="AJ37" s="663"/>
      <c r="AK37" s="663"/>
      <c r="AL37" s="664" t="s">
        <v>238</v>
      </c>
      <c r="AM37" s="665"/>
      <c r="AN37" s="665"/>
      <c r="AO37" s="666"/>
      <c r="AQ37" s="736" t="s">
        <v>325</v>
      </c>
      <c r="AR37" s="737"/>
      <c r="AS37" s="737"/>
      <c r="AT37" s="737"/>
      <c r="AU37" s="737"/>
      <c r="AV37" s="737"/>
      <c r="AW37" s="737"/>
      <c r="AX37" s="737"/>
      <c r="AY37" s="738"/>
      <c r="AZ37" s="659">
        <v>177807</v>
      </c>
      <c r="BA37" s="660"/>
      <c r="BB37" s="660"/>
      <c r="BC37" s="660"/>
      <c r="BD37" s="695"/>
      <c r="BE37" s="695"/>
      <c r="BF37" s="718"/>
      <c r="BG37" s="674" t="s">
        <v>326</v>
      </c>
      <c r="BH37" s="675"/>
      <c r="BI37" s="675"/>
      <c r="BJ37" s="675"/>
      <c r="BK37" s="675"/>
      <c r="BL37" s="675"/>
      <c r="BM37" s="675"/>
      <c r="BN37" s="675"/>
      <c r="BO37" s="675"/>
      <c r="BP37" s="675"/>
      <c r="BQ37" s="675"/>
      <c r="BR37" s="675"/>
      <c r="BS37" s="675"/>
      <c r="BT37" s="675"/>
      <c r="BU37" s="676"/>
      <c r="BV37" s="659">
        <v>9515</v>
      </c>
      <c r="BW37" s="660"/>
      <c r="BX37" s="660"/>
      <c r="BY37" s="660"/>
      <c r="BZ37" s="660"/>
      <c r="CA37" s="660"/>
      <c r="CB37" s="669"/>
      <c r="CD37" s="674" t="s">
        <v>327</v>
      </c>
      <c r="CE37" s="675"/>
      <c r="CF37" s="675"/>
      <c r="CG37" s="675"/>
      <c r="CH37" s="675"/>
      <c r="CI37" s="675"/>
      <c r="CJ37" s="675"/>
      <c r="CK37" s="675"/>
      <c r="CL37" s="675"/>
      <c r="CM37" s="675"/>
      <c r="CN37" s="675"/>
      <c r="CO37" s="675"/>
      <c r="CP37" s="675"/>
      <c r="CQ37" s="676"/>
      <c r="CR37" s="659">
        <v>350942</v>
      </c>
      <c r="CS37" s="695"/>
      <c r="CT37" s="695"/>
      <c r="CU37" s="695"/>
      <c r="CV37" s="695"/>
      <c r="CW37" s="695"/>
      <c r="CX37" s="695"/>
      <c r="CY37" s="696"/>
      <c r="CZ37" s="664">
        <v>1</v>
      </c>
      <c r="DA37" s="693"/>
      <c r="DB37" s="693"/>
      <c r="DC37" s="697"/>
      <c r="DD37" s="668">
        <v>350942</v>
      </c>
      <c r="DE37" s="695"/>
      <c r="DF37" s="695"/>
      <c r="DG37" s="695"/>
      <c r="DH37" s="695"/>
      <c r="DI37" s="695"/>
      <c r="DJ37" s="695"/>
      <c r="DK37" s="696"/>
      <c r="DL37" s="668">
        <v>318036</v>
      </c>
      <c r="DM37" s="695"/>
      <c r="DN37" s="695"/>
      <c r="DO37" s="695"/>
      <c r="DP37" s="695"/>
      <c r="DQ37" s="695"/>
      <c r="DR37" s="695"/>
      <c r="DS37" s="695"/>
      <c r="DT37" s="695"/>
      <c r="DU37" s="695"/>
      <c r="DV37" s="696"/>
      <c r="DW37" s="664">
        <v>2</v>
      </c>
      <c r="DX37" s="693"/>
      <c r="DY37" s="693"/>
      <c r="DZ37" s="693"/>
      <c r="EA37" s="693"/>
      <c r="EB37" s="693"/>
      <c r="EC37" s="694"/>
    </row>
    <row r="38" spans="2:133" ht="11.25" customHeight="1" x14ac:dyDescent="0.2">
      <c r="B38" s="704" t="s">
        <v>328</v>
      </c>
      <c r="C38" s="705"/>
      <c r="D38" s="705"/>
      <c r="E38" s="705"/>
      <c r="F38" s="705"/>
      <c r="G38" s="705"/>
      <c r="H38" s="705"/>
      <c r="I38" s="705"/>
      <c r="J38" s="705"/>
      <c r="K38" s="705"/>
      <c r="L38" s="705"/>
      <c r="M38" s="705"/>
      <c r="N38" s="705"/>
      <c r="O38" s="705"/>
      <c r="P38" s="705"/>
      <c r="Q38" s="706"/>
      <c r="R38" s="739">
        <v>34608701</v>
      </c>
      <c r="S38" s="740"/>
      <c r="T38" s="740"/>
      <c r="U38" s="740"/>
      <c r="V38" s="740"/>
      <c r="W38" s="740"/>
      <c r="X38" s="740"/>
      <c r="Y38" s="741"/>
      <c r="Z38" s="742">
        <v>100</v>
      </c>
      <c r="AA38" s="742"/>
      <c r="AB38" s="742"/>
      <c r="AC38" s="742"/>
      <c r="AD38" s="743">
        <v>15355908</v>
      </c>
      <c r="AE38" s="743"/>
      <c r="AF38" s="743"/>
      <c r="AG38" s="743"/>
      <c r="AH38" s="743"/>
      <c r="AI38" s="743"/>
      <c r="AJ38" s="743"/>
      <c r="AK38" s="743"/>
      <c r="AL38" s="744">
        <v>100</v>
      </c>
      <c r="AM38" s="730"/>
      <c r="AN38" s="730"/>
      <c r="AO38" s="745"/>
      <c r="AQ38" s="736" t="s">
        <v>329</v>
      </c>
      <c r="AR38" s="737"/>
      <c r="AS38" s="737"/>
      <c r="AT38" s="737"/>
      <c r="AU38" s="737"/>
      <c r="AV38" s="737"/>
      <c r="AW38" s="737"/>
      <c r="AX38" s="737"/>
      <c r="AY38" s="738"/>
      <c r="AZ38" s="659">
        <v>27227</v>
      </c>
      <c r="BA38" s="660"/>
      <c r="BB38" s="660"/>
      <c r="BC38" s="660"/>
      <c r="BD38" s="695"/>
      <c r="BE38" s="695"/>
      <c r="BF38" s="718"/>
      <c r="BG38" s="674" t="s">
        <v>330</v>
      </c>
      <c r="BH38" s="675"/>
      <c r="BI38" s="675"/>
      <c r="BJ38" s="675"/>
      <c r="BK38" s="675"/>
      <c r="BL38" s="675"/>
      <c r="BM38" s="675"/>
      <c r="BN38" s="675"/>
      <c r="BO38" s="675"/>
      <c r="BP38" s="675"/>
      <c r="BQ38" s="675"/>
      <c r="BR38" s="675"/>
      <c r="BS38" s="675"/>
      <c r="BT38" s="675"/>
      <c r="BU38" s="676"/>
      <c r="BV38" s="659">
        <v>14964</v>
      </c>
      <c r="BW38" s="660"/>
      <c r="BX38" s="660"/>
      <c r="BY38" s="660"/>
      <c r="BZ38" s="660"/>
      <c r="CA38" s="660"/>
      <c r="CB38" s="669"/>
      <c r="CD38" s="674" t="s">
        <v>331</v>
      </c>
      <c r="CE38" s="675"/>
      <c r="CF38" s="675"/>
      <c r="CG38" s="675"/>
      <c r="CH38" s="675"/>
      <c r="CI38" s="675"/>
      <c r="CJ38" s="675"/>
      <c r="CK38" s="675"/>
      <c r="CL38" s="675"/>
      <c r="CM38" s="675"/>
      <c r="CN38" s="675"/>
      <c r="CO38" s="675"/>
      <c r="CP38" s="675"/>
      <c r="CQ38" s="676"/>
      <c r="CR38" s="659">
        <v>2425744</v>
      </c>
      <c r="CS38" s="660"/>
      <c r="CT38" s="660"/>
      <c r="CU38" s="660"/>
      <c r="CV38" s="660"/>
      <c r="CW38" s="660"/>
      <c r="CX38" s="660"/>
      <c r="CY38" s="661"/>
      <c r="CZ38" s="664">
        <v>7.1</v>
      </c>
      <c r="DA38" s="693"/>
      <c r="DB38" s="693"/>
      <c r="DC38" s="697"/>
      <c r="DD38" s="668">
        <v>1906614</v>
      </c>
      <c r="DE38" s="660"/>
      <c r="DF38" s="660"/>
      <c r="DG38" s="660"/>
      <c r="DH38" s="660"/>
      <c r="DI38" s="660"/>
      <c r="DJ38" s="660"/>
      <c r="DK38" s="661"/>
      <c r="DL38" s="668">
        <v>1761782</v>
      </c>
      <c r="DM38" s="660"/>
      <c r="DN38" s="660"/>
      <c r="DO38" s="660"/>
      <c r="DP38" s="660"/>
      <c r="DQ38" s="660"/>
      <c r="DR38" s="660"/>
      <c r="DS38" s="660"/>
      <c r="DT38" s="660"/>
      <c r="DU38" s="660"/>
      <c r="DV38" s="661"/>
      <c r="DW38" s="664">
        <v>10.9</v>
      </c>
      <c r="DX38" s="693"/>
      <c r="DY38" s="693"/>
      <c r="DZ38" s="693"/>
      <c r="EA38" s="693"/>
      <c r="EB38" s="693"/>
      <c r="EC38" s="694"/>
    </row>
    <row r="39" spans="2:133" ht="11.25" customHeight="1" x14ac:dyDescent="0.2">
      <c r="AQ39" s="736" t="s">
        <v>332</v>
      </c>
      <c r="AR39" s="737"/>
      <c r="AS39" s="737"/>
      <c r="AT39" s="737"/>
      <c r="AU39" s="737"/>
      <c r="AV39" s="737"/>
      <c r="AW39" s="737"/>
      <c r="AX39" s="737"/>
      <c r="AY39" s="738"/>
      <c r="AZ39" s="659">
        <v>24500</v>
      </c>
      <c r="BA39" s="660"/>
      <c r="BB39" s="660"/>
      <c r="BC39" s="660"/>
      <c r="BD39" s="695"/>
      <c r="BE39" s="695"/>
      <c r="BF39" s="718"/>
      <c r="BG39" s="750" t="s">
        <v>333</v>
      </c>
      <c r="BH39" s="751"/>
      <c r="BI39" s="751"/>
      <c r="BJ39" s="751"/>
      <c r="BK39" s="751"/>
      <c r="BL39" s="215"/>
      <c r="BM39" s="675" t="s">
        <v>334</v>
      </c>
      <c r="BN39" s="675"/>
      <c r="BO39" s="675"/>
      <c r="BP39" s="675"/>
      <c r="BQ39" s="675"/>
      <c r="BR39" s="675"/>
      <c r="BS39" s="675"/>
      <c r="BT39" s="675"/>
      <c r="BU39" s="676"/>
      <c r="BV39" s="659">
        <v>90</v>
      </c>
      <c r="BW39" s="660"/>
      <c r="BX39" s="660"/>
      <c r="BY39" s="660"/>
      <c r="BZ39" s="660"/>
      <c r="CA39" s="660"/>
      <c r="CB39" s="669"/>
      <c r="CD39" s="674" t="s">
        <v>335</v>
      </c>
      <c r="CE39" s="675"/>
      <c r="CF39" s="675"/>
      <c r="CG39" s="675"/>
      <c r="CH39" s="675"/>
      <c r="CI39" s="675"/>
      <c r="CJ39" s="675"/>
      <c r="CK39" s="675"/>
      <c r="CL39" s="675"/>
      <c r="CM39" s="675"/>
      <c r="CN39" s="675"/>
      <c r="CO39" s="675"/>
      <c r="CP39" s="675"/>
      <c r="CQ39" s="676"/>
      <c r="CR39" s="659">
        <v>395245</v>
      </c>
      <c r="CS39" s="695"/>
      <c r="CT39" s="695"/>
      <c r="CU39" s="695"/>
      <c r="CV39" s="695"/>
      <c r="CW39" s="695"/>
      <c r="CX39" s="695"/>
      <c r="CY39" s="696"/>
      <c r="CZ39" s="664">
        <v>1.2</v>
      </c>
      <c r="DA39" s="693"/>
      <c r="DB39" s="693"/>
      <c r="DC39" s="697"/>
      <c r="DD39" s="668">
        <v>191213</v>
      </c>
      <c r="DE39" s="695"/>
      <c r="DF39" s="695"/>
      <c r="DG39" s="695"/>
      <c r="DH39" s="695"/>
      <c r="DI39" s="695"/>
      <c r="DJ39" s="695"/>
      <c r="DK39" s="696"/>
      <c r="DL39" s="668" t="s">
        <v>238</v>
      </c>
      <c r="DM39" s="695"/>
      <c r="DN39" s="695"/>
      <c r="DO39" s="695"/>
      <c r="DP39" s="695"/>
      <c r="DQ39" s="695"/>
      <c r="DR39" s="695"/>
      <c r="DS39" s="695"/>
      <c r="DT39" s="695"/>
      <c r="DU39" s="695"/>
      <c r="DV39" s="696"/>
      <c r="DW39" s="664" t="s">
        <v>238</v>
      </c>
      <c r="DX39" s="693"/>
      <c r="DY39" s="693"/>
      <c r="DZ39" s="693"/>
      <c r="EA39" s="693"/>
      <c r="EB39" s="693"/>
      <c r="EC39" s="694"/>
    </row>
    <row r="40" spans="2:133" ht="11.25" customHeight="1" x14ac:dyDescent="0.2">
      <c r="AQ40" s="736" t="s">
        <v>336</v>
      </c>
      <c r="AR40" s="737"/>
      <c r="AS40" s="737"/>
      <c r="AT40" s="737"/>
      <c r="AU40" s="737"/>
      <c r="AV40" s="737"/>
      <c r="AW40" s="737"/>
      <c r="AX40" s="737"/>
      <c r="AY40" s="738"/>
      <c r="AZ40" s="659">
        <v>624448</v>
      </c>
      <c r="BA40" s="660"/>
      <c r="BB40" s="660"/>
      <c r="BC40" s="660"/>
      <c r="BD40" s="695"/>
      <c r="BE40" s="695"/>
      <c r="BF40" s="718"/>
      <c r="BG40" s="750"/>
      <c r="BH40" s="751"/>
      <c r="BI40" s="751"/>
      <c r="BJ40" s="751"/>
      <c r="BK40" s="751"/>
      <c r="BL40" s="215"/>
      <c r="BM40" s="675" t="s">
        <v>337</v>
      </c>
      <c r="BN40" s="675"/>
      <c r="BO40" s="675"/>
      <c r="BP40" s="675"/>
      <c r="BQ40" s="675"/>
      <c r="BR40" s="675"/>
      <c r="BS40" s="675"/>
      <c r="BT40" s="675"/>
      <c r="BU40" s="676"/>
      <c r="BV40" s="659">
        <v>129</v>
      </c>
      <c r="BW40" s="660"/>
      <c r="BX40" s="660"/>
      <c r="BY40" s="660"/>
      <c r="BZ40" s="660"/>
      <c r="CA40" s="660"/>
      <c r="CB40" s="669"/>
      <c r="CD40" s="674" t="s">
        <v>338</v>
      </c>
      <c r="CE40" s="675"/>
      <c r="CF40" s="675"/>
      <c r="CG40" s="675"/>
      <c r="CH40" s="675"/>
      <c r="CI40" s="675"/>
      <c r="CJ40" s="675"/>
      <c r="CK40" s="675"/>
      <c r="CL40" s="675"/>
      <c r="CM40" s="675"/>
      <c r="CN40" s="675"/>
      <c r="CO40" s="675"/>
      <c r="CP40" s="675"/>
      <c r="CQ40" s="676"/>
      <c r="CR40" s="659">
        <v>539604</v>
      </c>
      <c r="CS40" s="660"/>
      <c r="CT40" s="660"/>
      <c r="CU40" s="660"/>
      <c r="CV40" s="660"/>
      <c r="CW40" s="660"/>
      <c r="CX40" s="660"/>
      <c r="CY40" s="661"/>
      <c r="CZ40" s="664">
        <v>1.6</v>
      </c>
      <c r="DA40" s="693"/>
      <c r="DB40" s="693"/>
      <c r="DC40" s="697"/>
      <c r="DD40" s="668">
        <v>122604</v>
      </c>
      <c r="DE40" s="660"/>
      <c r="DF40" s="660"/>
      <c r="DG40" s="660"/>
      <c r="DH40" s="660"/>
      <c r="DI40" s="660"/>
      <c r="DJ40" s="660"/>
      <c r="DK40" s="661"/>
      <c r="DL40" s="668" t="s">
        <v>238</v>
      </c>
      <c r="DM40" s="660"/>
      <c r="DN40" s="660"/>
      <c r="DO40" s="660"/>
      <c r="DP40" s="660"/>
      <c r="DQ40" s="660"/>
      <c r="DR40" s="660"/>
      <c r="DS40" s="660"/>
      <c r="DT40" s="660"/>
      <c r="DU40" s="660"/>
      <c r="DV40" s="661"/>
      <c r="DW40" s="664" t="s">
        <v>238</v>
      </c>
      <c r="DX40" s="693"/>
      <c r="DY40" s="693"/>
      <c r="DZ40" s="693"/>
      <c r="EA40" s="693"/>
      <c r="EB40" s="693"/>
      <c r="EC40" s="694"/>
    </row>
    <row r="41" spans="2:133" ht="11.25" customHeight="1" x14ac:dyDescent="0.2">
      <c r="AQ41" s="746" t="s">
        <v>339</v>
      </c>
      <c r="AR41" s="747"/>
      <c r="AS41" s="747"/>
      <c r="AT41" s="747"/>
      <c r="AU41" s="747"/>
      <c r="AV41" s="747"/>
      <c r="AW41" s="747"/>
      <c r="AX41" s="747"/>
      <c r="AY41" s="748"/>
      <c r="AZ41" s="739">
        <v>1699796</v>
      </c>
      <c r="BA41" s="740"/>
      <c r="BB41" s="740"/>
      <c r="BC41" s="740"/>
      <c r="BD41" s="729"/>
      <c r="BE41" s="729"/>
      <c r="BF41" s="731"/>
      <c r="BG41" s="752"/>
      <c r="BH41" s="753"/>
      <c r="BI41" s="753"/>
      <c r="BJ41" s="753"/>
      <c r="BK41" s="753"/>
      <c r="BL41" s="216"/>
      <c r="BM41" s="684" t="s">
        <v>340</v>
      </c>
      <c r="BN41" s="684"/>
      <c r="BO41" s="684"/>
      <c r="BP41" s="684"/>
      <c r="BQ41" s="684"/>
      <c r="BR41" s="684"/>
      <c r="BS41" s="684"/>
      <c r="BT41" s="684"/>
      <c r="BU41" s="685"/>
      <c r="BV41" s="739">
        <v>340</v>
      </c>
      <c r="BW41" s="740"/>
      <c r="BX41" s="740"/>
      <c r="BY41" s="740"/>
      <c r="BZ41" s="740"/>
      <c r="CA41" s="740"/>
      <c r="CB41" s="749"/>
      <c r="CD41" s="674" t="s">
        <v>341</v>
      </c>
      <c r="CE41" s="675"/>
      <c r="CF41" s="675"/>
      <c r="CG41" s="675"/>
      <c r="CH41" s="675"/>
      <c r="CI41" s="675"/>
      <c r="CJ41" s="675"/>
      <c r="CK41" s="675"/>
      <c r="CL41" s="675"/>
      <c r="CM41" s="675"/>
      <c r="CN41" s="675"/>
      <c r="CO41" s="675"/>
      <c r="CP41" s="675"/>
      <c r="CQ41" s="676"/>
      <c r="CR41" s="659" t="s">
        <v>238</v>
      </c>
      <c r="CS41" s="695"/>
      <c r="CT41" s="695"/>
      <c r="CU41" s="695"/>
      <c r="CV41" s="695"/>
      <c r="CW41" s="695"/>
      <c r="CX41" s="695"/>
      <c r="CY41" s="696"/>
      <c r="CZ41" s="664" t="s">
        <v>238</v>
      </c>
      <c r="DA41" s="693"/>
      <c r="DB41" s="693"/>
      <c r="DC41" s="697"/>
      <c r="DD41" s="668" t="s">
        <v>170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343</v>
      </c>
      <c r="CE42" s="657"/>
      <c r="CF42" s="657"/>
      <c r="CG42" s="657"/>
      <c r="CH42" s="657"/>
      <c r="CI42" s="657"/>
      <c r="CJ42" s="657"/>
      <c r="CK42" s="657"/>
      <c r="CL42" s="657"/>
      <c r="CM42" s="657"/>
      <c r="CN42" s="657"/>
      <c r="CO42" s="657"/>
      <c r="CP42" s="657"/>
      <c r="CQ42" s="658"/>
      <c r="CR42" s="659">
        <v>8610723</v>
      </c>
      <c r="CS42" s="660"/>
      <c r="CT42" s="660"/>
      <c r="CU42" s="660"/>
      <c r="CV42" s="660"/>
      <c r="CW42" s="660"/>
      <c r="CX42" s="660"/>
      <c r="CY42" s="661"/>
      <c r="CZ42" s="664">
        <v>25.3</v>
      </c>
      <c r="DA42" s="665"/>
      <c r="DB42" s="665"/>
      <c r="DC42" s="760"/>
      <c r="DD42" s="668">
        <v>584792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345</v>
      </c>
      <c r="CE43" s="657"/>
      <c r="CF43" s="657"/>
      <c r="CG43" s="657"/>
      <c r="CH43" s="657"/>
      <c r="CI43" s="657"/>
      <c r="CJ43" s="657"/>
      <c r="CK43" s="657"/>
      <c r="CL43" s="657"/>
      <c r="CM43" s="657"/>
      <c r="CN43" s="657"/>
      <c r="CO43" s="657"/>
      <c r="CP43" s="657"/>
      <c r="CQ43" s="658"/>
      <c r="CR43" s="659">
        <v>167357</v>
      </c>
      <c r="CS43" s="695"/>
      <c r="CT43" s="695"/>
      <c r="CU43" s="695"/>
      <c r="CV43" s="695"/>
      <c r="CW43" s="695"/>
      <c r="CX43" s="695"/>
      <c r="CY43" s="696"/>
      <c r="CZ43" s="664">
        <v>0.5</v>
      </c>
      <c r="DA43" s="693"/>
      <c r="DB43" s="693"/>
      <c r="DC43" s="697"/>
      <c r="DD43" s="668">
        <v>167262</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346</v>
      </c>
      <c r="CD44" s="771" t="s">
        <v>297</v>
      </c>
      <c r="CE44" s="772"/>
      <c r="CF44" s="656" t="s">
        <v>347</v>
      </c>
      <c r="CG44" s="657"/>
      <c r="CH44" s="657"/>
      <c r="CI44" s="657"/>
      <c r="CJ44" s="657"/>
      <c r="CK44" s="657"/>
      <c r="CL44" s="657"/>
      <c r="CM44" s="657"/>
      <c r="CN44" s="657"/>
      <c r="CO44" s="657"/>
      <c r="CP44" s="657"/>
      <c r="CQ44" s="658"/>
      <c r="CR44" s="659">
        <v>7558284</v>
      </c>
      <c r="CS44" s="660"/>
      <c r="CT44" s="660"/>
      <c r="CU44" s="660"/>
      <c r="CV44" s="660"/>
      <c r="CW44" s="660"/>
      <c r="CX44" s="660"/>
      <c r="CY44" s="661"/>
      <c r="CZ44" s="664">
        <v>22.2</v>
      </c>
      <c r="DA44" s="665"/>
      <c r="DB44" s="665"/>
      <c r="DC44" s="760"/>
      <c r="DD44" s="668">
        <v>550703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348</v>
      </c>
      <c r="CG45" s="657"/>
      <c r="CH45" s="657"/>
      <c r="CI45" s="657"/>
      <c r="CJ45" s="657"/>
      <c r="CK45" s="657"/>
      <c r="CL45" s="657"/>
      <c r="CM45" s="657"/>
      <c r="CN45" s="657"/>
      <c r="CO45" s="657"/>
      <c r="CP45" s="657"/>
      <c r="CQ45" s="658"/>
      <c r="CR45" s="659">
        <v>2858204</v>
      </c>
      <c r="CS45" s="695"/>
      <c r="CT45" s="695"/>
      <c r="CU45" s="695"/>
      <c r="CV45" s="695"/>
      <c r="CW45" s="695"/>
      <c r="CX45" s="695"/>
      <c r="CY45" s="696"/>
      <c r="CZ45" s="664">
        <v>8.4</v>
      </c>
      <c r="DA45" s="693"/>
      <c r="DB45" s="693"/>
      <c r="DC45" s="697"/>
      <c r="DD45" s="668">
        <v>95642</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349</v>
      </c>
      <c r="CG46" s="657"/>
      <c r="CH46" s="657"/>
      <c r="CI46" s="657"/>
      <c r="CJ46" s="657"/>
      <c r="CK46" s="657"/>
      <c r="CL46" s="657"/>
      <c r="CM46" s="657"/>
      <c r="CN46" s="657"/>
      <c r="CO46" s="657"/>
      <c r="CP46" s="657"/>
      <c r="CQ46" s="658"/>
      <c r="CR46" s="659">
        <v>4359353</v>
      </c>
      <c r="CS46" s="660"/>
      <c r="CT46" s="660"/>
      <c r="CU46" s="660"/>
      <c r="CV46" s="660"/>
      <c r="CW46" s="660"/>
      <c r="CX46" s="660"/>
      <c r="CY46" s="661"/>
      <c r="CZ46" s="664">
        <v>12.8</v>
      </c>
      <c r="DA46" s="665"/>
      <c r="DB46" s="665"/>
      <c r="DC46" s="760"/>
      <c r="DD46" s="668">
        <v>415634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350</v>
      </c>
      <c r="CG47" s="657"/>
      <c r="CH47" s="657"/>
      <c r="CI47" s="657"/>
      <c r="CJ47" s="657"/>
      <c r="CK47" s="657"/>
      <c r="CL47" s="657"/>
      <c r="CM47" s="657"/>
      <c r="CN47" s="657"/>
      <c r="CO47" s="657"/>
      <c r="CP47" s="657"/>
      <c r="CQ47" s="658"/>
      <c r="CR47" s="659">
        <v>1052439</v>
      </c>
      <c r="CS47" s="695"/>
      <c r="CT47" s="695"/>
      <c r="CU47" s="695"/>
      <c r="CV47" s="695"/>
      <c r="CW47" s="695"/>
      <c r="CX47" s="695"/>
      <c r="CY47" s="696"/>
      <c r="CZ47" s="664">
        <v>3.1</v>
      </c>
      <c r="DA47" s="693"/>
      <c r="DB47" s="693"/>
      <c r="DC47" s="697"/>
      <c r="DD47" s="668">
        <v>34089</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351</v>
      </c>
      <c r="CG48" s="657"/>
      <c r="CH48" s="657"/>
      <c r="CI48" s="657"/>
      <c r="CJ48" s="657"/>
      <c r="CK48" s="657"/>
      <c r="CL48" s="657"/>
      <c r="CM48" s="657"/>
      <c r="CN48" s="657"/>
      <c r="CO48" s="657"/>
      <c r="CP48" s="657"/>
      <c r="CQ48" s="658"/>
      <c r="CR48" s="659" t="s">
        <v>238</v>
      </c>
      <c r="CS48" s="660"/>
      <c r="CT48" s="660"/>
      <c r="CU48" s="660"/>
      <c r="CV48" s="660"/>
      <c r="CW48" s="660"/>
      <c r="CX48" s="660"/>
      <c r="CY48" s="661"/>
      <c r="CZ48" s="664" t="s">
        <v>238</v>
      </c>
      <c r="DA48" s="665"/>
      <c r="DB48" s="665"/>
      <c r="DC48" s="760"/>
      <c r="DD48" s="668" t="s">
        <v>238</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352</v>
      </c>
      <c r="CE49" s="705"/>
      <c r="CF49" s="705"/>
      <c r="CG49" s="705"/>
      <c r="CH49" s="705"/>
      <c r="CI49" s="705"/>
      <c r="CJ49" s="705"/>
      <c r="CK49" s="705"/>
      <c r="CL49" s="705"/>
      <c r="CM49" s="705"/>
      <c r="CN49" s="705"/>
      <c r="CO49" s="705"/>
      <c r="CP49" s="705"/>
      <c r="CQ49" s="706"/>
      <c r="CR49" s="739">
        <v>33980376</v>
      </c>
      <c r="CS49" s="729"/>
      <c r="CT49" s="729"/>
      <c r="CU49" s="729"/>
      <c r="CV49" s="729"/>
      <c r="CW49" s="729"/>
      <c r="CX49" s="729"/>
      <c r="CY49" s="761"/>
      <c r="CZ49" s="744">
        <v>100</v>
      </c>
      <c r="DA49" s="762"/>
      <c r="DB49" s="762"/>
      <c r="DC49" s="763"/>
      <c r="DD49" s="764">
        <v>17520687</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K7P2uA1qpWtoxqOWlfH1Q6E4prvlD4TwLpet/9K6neSgCPwieoqEC96e5ii+DP1lY5Rr2vfplMY5ZfM1kCvBA==" saltValue="qCc03MAF10m2vPj/Q6H4g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0" zoomScaleNormal="8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354</v>
      </c>
      <c r="DK2" s="807"/>
      <c r="DL2" s="807"/>
      <c r="DM2" s="807"/>
      <c r="DN2" s="807"/>
      <c r="DO2" s="808"/>
      <c r="DP2" s="229"/>
      <c r="DQ2" s="806" t="s">
        <v>355</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356</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358</v>
      </c>
      <c r="B5" s="801"/>
      <c r="C5" s="801"/>
      <c r="D5" s="801"/>
      <c r="E5" s="801"/>
      <c r="F5" s="801"/>
      <c r="G5" s="801"/>
      <c r="H5" s="801"/>
      <c r="I5" s="801"/>
      <c r="J5" s="801"/>
      <c r="K5" s="801"/>
      <c r="L5" s="801"/>
      <c r="M5" s="801"/>
      <c r="N5" s="801"/>
      <c r="O5" s="801"/>
      <c r="P5" s="802"/>
      <c r="Q5" s="777" t="s">
        <v>359</v>
      </c>
      <c r="R5" s="778"/>
      <c r="S5" s="778"/>
      <c r="T5" s="778"/>
      <c r="U5" s="779"/>
      <c r="V5" s="777" t="s">
        <v>360</v>
      </c>
      <c r="W5" s="778"/>
      <c r="X5" s="778"/>
      <c r="Y5" s="778"/>
      <c r="Z5" s="779"/>
      <c r="AA5" s="777" t="s">
        <v>361</v>
      </c>
      <c r="AB5" s="778"/>
      <c r="AC5" s="778"/>
      <c r="AD5" s="778"/>
      <c r="AE5" s="778"/>
      <c r="AF5" s="810" t="s">
        <v>362</v>
      </c>
      <c r="AG5" s="778"/>
      <c r="AH5" s="778"/>
      <c r="AI5" s="778"/>
      <c r="AJ5" s="789"/>
      <c r="AK5" s="778" t="s">
        <v>363</v>
      </c>
      <c r="AL5" s="778"/>
      <c r="AM5" s="778"/>
      <c r="AN5" s="778"/>
      <c r="AO5" s="779"/>
      <c r="AP5" s="777" t="s">
        <v>364</v>
      </c>
      <c r="AQ5" s="778"/>
      <c r="AR5" s="778"/>
      <c r="AS5" s="778"/>
      <c r="AT5" s="779"/>
      <c r="AU5" s="777" t="s">
        <v>365</v>
      </c>
      <c r="AV5" s="778"/>
      <c r="AW5" s="778"/>
      <c r="AX5" s="778"/>
      <c r="AY5" s="789"/>
      <c r="AZ5" s="236"/>
      <c r="BA5" s="236"/>
      <c r="BB5" s="236"/>
      <c r="BC5" s="236"/>
      <c r="BD5" s="236"/>
      <c r="BE5" s="237"/>
      <c r="BF5" s="237"/>
      <c r="BG5" s="237"/>
      <c r="BH5" s="237"/>
      <c r="BI5" s="237"/>
      <c r="BJ5" s="237"/>
      <c r="BK5" s="237"/>
      <c r="BL5" s="237"/>
      <c r="BM5" s="237"/>
      <c r="BN5" s="237"/>
      <c r="BO5" s="237"/>
      <c r="BP5" s="237"/>
      <c r="BQ5" s="800" t="s">
        <v>366</v>
      </c>
      <c r="BR5" s="801"/>
      <c r="BS5" s="801"/>
      <c r="BT5" s="801"/>
      <c r="BU5" s="801"/>
      <c r="BV5" s="801"/>
      <c r="BW5" s="801"/>
      <c r="BX5" s="801"/>
      <c r="BY5" s="801"/>
      <c r="BZ5" s="801"/>
      <c r="CA5" s="801"/>
      <c r="CB5" s="801"/>
      <c r="CC5" s="801"/>
      <c r="CD5" s="801"/>
      <c r="CE5" s="801"/>
      <c r="CF5" s="801"/>
      <c r="CG5" s="802"/>
      <c r="CH5" s="777" t="s">
        <v>367</v>
      </c>
      <c r="CI5" s="778"/>
      <c r="CJ5" s="778"/>
      <c r="CK5" s="778"/>
      <c r="CL5" s="779"/>
      <c r="CM5" s="777" t="s">
        <v>368</v>
      </c>
      <c r="CN5" s="778"/>
      <c r="CO5" s="778"/>
      <c r="CP5" s="778"/>
      <c r="CQ5" s="779"/>
      <c r="CR5" s="777" t="s">
        <v>369</v>
      </c>
      <c r="CS5" s="778"/>
      <c r="CT5" s="778"/>
      <c r="CU5" s="778"/>
      <c r="CV5" s="779"/>
      <c r="CW5" s="777" t="s">
        <v>370</v>
      </c>
      <c r="CX5" s="778"/>
      <c r="CY5" s="778"/>
      <c r="CZ5" s="778"/>
      <c r="DA5" s="779"/>
      <c r="DB5" s="777" t="s">
        <v>371</v>
      </c>
      <c r="DC5" s="778"/>
      <c r="DD5" s="778"/>
      <c r="DE5" s="778"/>
      <c r="DF5" s="779"/>
      <c r="DG5" s="783" t="s">
        <v>372</v>
      </c>
      <c r="DH5" s="784"/>
      <c r="DI5" s="784"/>
      <c r="DJ5" s="784"/>
      <c r="DK5" s="785"/>
      <c r="DL5" s="783" t="s">
        <v>373</v>
      </c>
      <c r="DM5" s="784"/>
      <c r="DN5" s="784"/>
      <c r="DO5" s="784"/>
      <c r="DP5" s="785"/>
      <c r="DQ5" s="777" t="s">
        <v>374</v>
      </c>
      <c r="DR5" s="778"/>
      <c r="DS5" s="778"/>
      <c r="DT5" s="778"/>
      <c r="DU5" s="779"/>
      <c r="DV5" s="777" t="s">
        <v>365</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375</v>
      </c>
      <c r="C7" s="792"/>
      <c r="D7" s="792"/>
      <c r="E7" s="792"/>
      <c r="F7" s="792"/>
      <c r="G7" s="792"/>
      <c r="H7" s="792"/>
      <c r="I7" s="792"/>
      <c r="J7" s="792"/>
      <c r="K7" s="792"/>
      <c r="L7" s="792"/>
      <c r="M7" s="792"/>
      <c r="N7" s="792"/>
      <c r="O7" s="792"/>
      <c r="P7" s="793"/>
      <c r="Q7" s="794">
        <v>33987</v>
      </c>
      <c r="R7" s="795"/>
      <c r="S7" s="795"/>
      <c r="T7" s="795"/>
      <c r="U7" s="795"/>
      <c r="V7" s="795">
        <v>33375</v>
      </c>
      <c r="W7" s="795"/>
      <c r="X7" s="795"/>
      <c r="Y7" s="795"/>
      <c r="Z7" s="795"/>
      <c r="AA7" s="795">
        <v>612</v>
      </c>
      <c r="AB7" s="795"/>
      <c r="AC7" s="795"/>
      <c r="AD7" s="795"/>
      <c r="AE7" s="796"/>
      <c r="AF7" s="797">
        <v>455</v>
      </c>
      <c r="AG7" s="798"/>
      <c r="AH7" s="798"/>
      <c r="AI7" s="798"/>
      <c r="AJ7" s="799"/>
      <c r="AK7" s="834">
        <v>1301</v>
      </c>
      <c r="AL7" s="835"/>
      <c r="AM7" s="835"/>
      <c r="AN7" s="835"/>
      <c r="AO7" s="835"/>
      <c r="AP7" s="835">
        <v>34873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594</v>
      </c>
      <c r="BT7" s="839"/>
      <c r="BU7" s="839"/>
      <c r="BV7" s="839"/>
      <c r="BW7" s="839"/>
      <c r="BX7" s="839"/>
      <c r="BY7" s="839"/>
      <c r="BZ7" s="839"/>
      <c r="CA7" s="839"/>
      <c r="CB7" s="839"/>
      <c r="CC7" s="839"/>
      <c r="CD7" s="839"/>
      <c r="CE7" s="839"/>
      <c r="CF7" s="839"/>
      <c r="CG7" s="840"/>
      <c r="CH7" s="831">
        <v>2</v>
      </c>
      <c r="CI7" s="832"/>
      <c r="CJ7" s="832"/>
      <c r="CK7" s="832"/>
      <c r="CL7" s="833"/>
      <c r="CM7" s="831">
        <v>47</v>
      </c>
      <c r="CN7" s="832"/>
      <c r="CO7" s="832"/>
      <c r="CP7" s="832"/>
      <c r="CQ7" s="833"/>
      <c r="CR7" s="831">
        <v>30</v>
      </c>
      <c r="CS7" s="832"/>
      <c r="CT7" s="832"/>
      <c r="CU7" s="832"/>
      <c r="CV7" s="833"/>
      <c r="CW7" s="831" t="s">
        <v>602</v>
      </c>
      <c r="CX7" s="832"/>
      <c r="CY7" s="832"/>
      <c r="CZ7" s="832"/>
      <c r="DA7" s="833"/>
      <c r="DB7" s="831" t="s">
        <v>602</v>
      </c>
      <c r="DC7" s="832"/>
      <c r="DD7" s="832"/>
      <c r="DE7" s="832"/>
      <c r="DF7" s="833"/>
      <c r="DG7" s="831" t="s">
        <v>602</v>
      </c>
      <c r="DH7" s="832"/>
      <c r="DI7" s="832"/>
      <c r="DJ7" s="832"/>
      <c r="DK7" s="833"/>
      <c r="DL7" s="831" t="s">
        <v>602</v>
      </c>
      <c r="DM7" s="832"/>
      <c r="DN7" s="832"/>
      <c r="DO7" s="832"/>
      <c r="DP7" s="833"/>
      <c r="DQ7" s="831" t="s">
        <v>602</v>
      </c>
      <c r="DR7" s="832"/>
      <c r="DS7" s="832"/>
      <c r="DT7" s="832"/>
      <c r="DU7" s="833"/>
      <c r="DV7" s="812"/>
      <c r="DW7" s="813"/>
      <c r="DX7" s="813"/>
      <c r="DY7" s="813"/>
      <c r="DZ7" s="814"/>
      <c r="EA7" s="234"/>
    </row>
    <row r="8" spans="1:131" s="235" customFormat="1" ht="26.25" customHeight="1" x14ac:dyDescent="0.2">
      <c r="A8" s="241">
        <v>2</v>
      </c>
      <c r="B8" s="815" t="s">
        <v>376</v>
      </c>
      <c r="C8" s="816"/>
      <c r="D8" s="816"/>
      <c r="E8" s="816"/>
      <c r="F8" s="816"/>
      <c r="G8" s="816"/>
      <c r="H8" s="816"/>
      <c r="I8" s="816"/>
      <c r="J8" s="816"/>
      <c r="K8" s="816"/>
      <c r="L8" s="816"/>
      <c r="M8" s="816"/>
      <c r="N8" s="816"/>
      <c r="O8" s="816"/>
      <c r="P8" s="817"/>
      <c r="Q8" s="818">
        <v>285</v>
      </c>
      <c r="R8" s="819"/>
      <c r="S8" s="819"/>
      <c r="T8" s="819"/>
      <c r="U8" s="819"/>
      <c r="V8" s="819">
        <v>280</v>
      </c>
      <c r="W8" s="819"/>
      <c r="X8" s="819"/>
      <c r="Y8" s="819"/>
      <c r="Z8" s="819"/>
      <c r="AA8" s="819">
        <v>5</v>
      </c>
      <c r="AB8" s="819"/>
      <c r="AC8" s="819"/>
      <c r="AD8" s="819"/>
      <c r="AE8" s="820"/>
      <c r="AF8" s="821">
        <v>5</v>
      </c>
      <c r="AG8" s="822"/>
      <c r="AH8" s="822"/>
      <c r="AI8" s="822"/>
      <c r="AJ8" s="823"/>
      <c r="AK8" s="824">
        <v>6</v>
      </c>
      <c r="AL8" s="825"/>
      <c r="AM8" s="825"/>
      <c r="AN8" s="825"/>
      <c r="AO8" s="825"/>
      <c r="AP8" s="825">
        <v>834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595</v>
      </c>
      <c r="BT8" s="829"/>
      <c r="BU8" s="829"/>
      <c r="BV8" s="829"/>
      <c r="BW8" s="829"/>
      <c r="BX8" s="829"/>
      <c r="BY8" s="829"/>
      <c r="BZ8" s="829"/>
      <c r="CA8" s="829"/>
      <c r="CB8" s="829"/>
      <c r="CC8" s="829"/>
      <c r="CD8" s="829"/>
      <c r="CE8" s="829"/>
      <c r="CF8" s="829"/>
      <c r="CG8" s="830"/>
      <c r="CH8" s="841">
        <v>-8</v>
      </c>
      <c r="CI8" s="842"/>
      <c r="CJ8" s="842"/>
      <c r="CK8" s="842"/>
      <c r="CL8" s="843"/>
      <c r="CM8" s="841">
        <v>-44</v>
      </c>
      <c r="CN8" s="842"/>
      <c r="CO8" s="842"/>
      <c r="CP8" s="842"/>
      <c r="CQ8" s="843"/>
      <c r="CR8" s="841">
        <v>46</v>
      </c>
      <c r="CS8" s="842"/>
      <c r="CT8" s="842"/>
      <c r="CU8" s="842"/>
      <c r="CV8" s="843"/>
      <c r="CW8" s="841" t="s">
        <v>602</v>
      </c>
      <c r="CX8" s="842"/>
      <c r="CY8" s="842"/>
      <c r="CZ8" s="842"/>
      <c r="DA8" s="843"/>
      <c r="DB8" s="841">
        <v>25</v>
      </c>
      <c r="DC8" s="842"/>
      <c r="DD8" s="842"/>
      <c r="DE8" s="842"/>
      <c r="DF8" s="843"/>
      <c r="DG8" s="841" t="s">
        <v>602</v>
      </c>
      <c r="DH8" s="842"/>
      <c r="DI8" s="842"/>
      <c r="DJ8" s="842"/>
      <c r="DK8" s="843"/>
      <c r="DL8" s="841" t="s">
        <v>602</v>
      </c>
      <c r="DM8" s="842"/>
      <c r="DN8" s="842"/>
      <c r="DO8" s="842"/>
      <c r="DP8" s="843"/>
      <c r="DQ8" s="841" t="s">
        <v>602</v>
      </c>
      <c r="DR8" s="842"/>
      <c r="DS8" s="842"/>
      <c r="DT8" s="842"/>
      <c r="DU8" s="843"/>
      <c r="DV8" s="844"/>
      <c r="DW8" s="845"/>
      <c r="DX8" s="845"/>
      <c r="DY8" s="845"/>
      <c r="DZ8" s="846"/>
      <c r="EA8" s="234"/>
    </row>
    <row r="9" spans="1:131" s="235" customFormat="1" ht="26.25" customHeight="1" x14ac:dyDescent="0.2">
      <c r="A9" s="241">
        <v>3</v>
      </c>
      <c r="B9" s="815" t="s">
        <v>377</v>
      </c>
      <c r="C9" s="816"/>
      <c r="D9" s="816"/>
      <c r="E9" s="816"/>
      <c r="F9" s="816"/>
      <c r="G9" s="816"/>
      <c r="H9" s="816"/>
      <c r="I9" s="816"/>
      <c r="J9" s="816"/>
      <c r="K9" s="816"/>
      <c r="L9" s="816"/>
      <c r="M9" s="816"/>
      <c r="N9" s="816"/>
      <c r="O9" s="816"/>
      <c r="P9" s="817"/>
      <c r="Q9" s="818">
        <v>38</v>
      </c>
      <c r="R9" s="819"/>
      <c r="S9" s="819"/>
      <c r="T9" s="819"/>
      <c r="U9" s="819"/>
      <c r="V9" s="819">
        <v>32</v>
      </c>
      <c r="W9" s="819"/>
      <c r="X9" s="819"/>
      <c r="Y9" s="819"/>
      <c r="Z9" s="819"/>
      <c r="AA9" s="819">
        <v>6</v>
      </c>
      <c r="AB9" s="819"/>
      <c r="AC9" s="819"/>
      <c r="AD9" s="819"/>
      <c r="AE9" s="820"/>
      <c r="AF9" s="821">
        <v>4</v>
      </c>
      <c r="AG9" s="822"/>
      <c r="AH9" s="822"/>
      <c r="AI9" s="822"/>
      <c r="AJ9" s="823"/>
      <c r="AK9" s="824" t="s">
        <v>585</v>
      </c>
      <c r="AL9" s="825"/>
      <c r="AM9" s="825"/>
      <c r="AN9" s="825"/>
      <c r="AO9" s="825"/>
      <c r="AP9" s="825" t="s">
        <v>585</v>
      </c>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t="s">
        <v>599</v>
      </c>
      <c r="BS9" s="828" t="s">
        <v>596</v>
      </c>
      <c r="BT9" s="829"/>
      <c r="BU9" s="829"/>
      <c r="BV9" s="829"/>
      <c r="BW9" s="829"/>
      <c r="BX9" s="829"/>
      <c r="BY9" s="829"/>
      <c r="BZ9" s="829"/>
      <c r="CA9" s="829"/>
      <c r="CB9" s="829"/>
      <c r="CC9" s="829"/>
      <c r="CD9" s="829"/>
      <c r="CE9" s="829"/>
      <c r="CF9" s="829"/>
      <c r="CG9" s="830"/>
      <c r="CH9" s="841">
        <v>-3</v>
      </c>
      <c r="CI9" s="842"/>
      <c r="CJ9" s="842"/>
      <c r="CK9" s="842"/>
      <c r="CL9" s="843"/>
      <c r="CM9" s="841">
        <v>302</v>
      </c>
      <c r="CN9" s="842"/>
      <c r="CO9" s="842"/>
      <c r="CP9" s="842"/>
      <c r="CQ9" s="843"/>
      <c r="CR9" s="841">
        <v>281</v>
      </c>
      <c r="CS9" s="842"/>
      <c r="CT9" s="842"/>
      <c r="CU9" s="842"/>
      <c r="CV9" s="843"/>
      <c r="CW9" s="841">
        <v>9</v>
      </c>
      <c r="CX9" s="842"/>
      <c r="CY9" s="842"/>
      <c r="CZ9" s="842"/>
      <c r="DA9" s="843"/>
      <c r="DB9" s="841" t="s">
        <v>602</v>
      </c>
      <c r="DC9" s="842"/>
      <c r="DD9" s="842"/>
      <c r="DE9" s="842"/>
      <c r="DF9" s="843"/>
      <c r="DG9" s="841" t="s">
        <v>602</v>
      </c>
      <c r="DH9" s="842"/>
      <c r="DI9" s="842"/>
      <c r="DJ9" s="842"/>
      <c r="DK9" s="843"/>
      <c r="DL9" s="841">
        <v>150</v>
      </c>
      <c r="DM9" s="842"/>
      <c r="DN9" s="842"/>
      <c r="DO9" s="842"/>
      <c r="DP9" s="843"/>
      <c r="DQ9" s="841">
        <v>45</v>
      </c>
      <c r="DR9" s="842"/>
      <c r="DS9" s="842"/>
      <c r="DT9" s="842"/>
      <c r="DU9" s="843"/>
      <c r="DV9" s="844"/>
      <c r="DW9" s="845"/>
      <c r="DX9" s="845"/>
      <c r="DY9" s="845"/>
      <c r="DZ9" s="846"/>
      <c r="EA9" s="234"/>
    </row>
    <row r="10" spans="1:131" s="235" customFormat="1" ht="26.25" customHeight="1" x14ac:dyDescent="0.2">
      <c r="A10" s="241">
        <v>4</v>
      </c>
      <c r="B10" s="815" t="s">
        <v>378</v>
      </c>
      <c r="C10" s="816"/>
      <c r="D10" s="816"/>
      <c r="E10" s="816"/>
      <c r="F10" s="816"/>
      <c r="G10" s="816"/>
      <c r="H10" s="816"/>
      <c r="I10" s="816"/>
      <c r="J10" s="816"/>
      <c r="K10" s="816"/>
      <c r="L10" s="816"/>
      <c r="M10" s="816"/>
      <c r="N10" s="816"/>
      <c r="O10" s="816"/>
      <c r="P10" s="817"/>
      <c r="Q10" s="818">
        <v>300</v>
      </c>
      <c r="R10" s="819"/>
      <c r="S10" s="819"/>
      <c r="T10" s="819"/>
      <c r="U10" s="819"/>
      <c r="V10" s="819">
        <v>300</v>
      </c>
      <c r="W10" s="819"/>
      <c r="X10" s="819"/>
      <c r="Y10" s="819"/>
      <c r="Z10" s="819"/>
      <c r="AA10" s="819" t="s">
        <v>585</v>
      </c>
      <c r="AB10" s="819"/>
      <c r="AC10" s="819"/>
      <c r="AD10" s="819"/>
      <c r="AE10" s="820"/>
      <c r="AF10" s="821" t="s">
        <v>379</v>
      </c>
      <c r="AG10" s="822"/>
      <c r="AH10" s="822"/>
      <c r="AI10" s="822"/>
      <c r="AJ10" s="823"/>
      <c r="AK10" s="824" t="s">
        <v>585</v>
      </c>
      <c r="AL10" s="825"/>
      <c r="AM10" s="825"/>
      <c r="AN10" s="825"/>
      <c r="AO10" s="825"/>
      <c r="AP10" s="825" t="s">
        <v>585</v>
      </c>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597</v>
      </c>
      <c r="BT10" s="829"/>
      <c r="BU10" s="829"/>
      <c r="BV10" s="829"/>
      <c r="BW10" s="829"/>
      <c r="BX10" s="829"/>
      <c r="BY10" s="829"/>
      <c r="BZ10" s="829"/>
      <c r="CA10" s="829"/>
      <c r="CB10" s="829"/>
      <c r="CC10" s="829"/>
      <c r="CD10" s="829"/>
      <c r="CE10" s="829"/>
      <c r="CF10" s="829"/>
      <c r="CG10" s="830"/>
      <c r="CH10" s="841">
        <v>2</v>
      </c>
      <c r="CI10" s="842"/>
      <c r="CJ10" s="842"/>
      <c r="CK10" s="842"/>
      <c r="CL10" s="843"/>
      <c r="CM10" s="841">
        <v>35</v>
      </c>
      <c r="CN10" s="842"/>
      <c r="CO10" s="842"/>
      <c r="CP10" s="842"/>
      <c r="CQ10" s="843"/>
      <c r="CR10" s="841">
        <v>30</v>
      </c>
      <c r="CS10" s="842"/>
      <c r="CT10" s="842"/>
      <c r="CU10" s="842"/>
      <c r="CV10" s="843"/>
      <c r="CW10" s="841" t="s">
        <v>602</v>
      </c>
      <c r="CX10" s="842"/>
      <c r="CY10" s="842"/>
      <c r="CZ10" s="842"/>
      <c r="DA10" s="843"/>
      <c r="DB10" s="841" t="s">
        <v>602</v>
      </c>
      <c r="DC10" s="842"/>
      <c r="DD10" s="842"/>
      <c r="DE10" s="842"/>
      <c r="DF10" s="843"/>
      <c r="DG10" s="841" t="s">
        <v>603</v>
      </c>
      <c r="DH10" s="842"/>
      <c r="DI10" s="842"/>
      <c r="DJ10" s="842"/>
      <c r="DK10" s="843"/>
      <c r="DL10" s="841" t="s">
        <v>603</v>
      </c>
      <c r="DM10" s="842"/>
      <c r="DN10" s="842"/>
      <c r="DO10" s="842"/>
      <c r="DP10" s="843"/>
      <c r="DQ10" s="841" t="s">
        <v>603</v>
      </c>
      <c r="DR10" s="842"/>
      <c r="DS10" s="842"/>
      <c r="DT10" s="842"/>
      <c r="DU10" s="843"/>
      <c r="DV10" s="844"/>
      <c r="DW10" s="845"/>
      <c r="DX10" s="845"/>
      <c r="DY10" s="845"/>
      <c r="DZ10" s="846"/>
      <c r="EA10" s="234"/>
    </row>
    <row r="11" spans="1:131" s="235" customFormat="1" ht="26.25" customHeight="1" x14ac:dyDescent="0.2">
      <c r="A11" s="241">
        <v>5</v>
      </c>
      <c r="B11" s="815" t="s">
        <v>380</v>
      </c>
      <c r="C11" s="816"/>
      <c r="D11" s="816"/>
      <c r="E11" s="816"/>
      <c r="F11" s="816"/>
      <c r="G11" s="816"/>
      <c r="H11" s="816"/>
      <c r="I11" s="816"/>
      <c r="J11" s="816"/>
      <c r="K11" s="816"/>
      <c r="L11" s="816"/>
      <c r="M11" s="816"/>
      <c r="N11" s="816"/>
      <c r="O11" s="816"/>
      <c r="P11" s="817"/>
      <c r="Q11" s="818">
        <v>12</v>
      </c>
      <c r="R11" s="819"/>
      <c r="S11" s="819"/>
      <c r="T11" s="819"/>
      <c r="U11" s="819"/>
      <c r="V11" s="819">
        <v>7</v>
      </c>
      <c r="W11" s="819"/>
      <c r="X11" s="819"/>
      <c r="Y11" s="819"/>
      <c r="Z11" s="819"/>
      <c r="AA11" s="819">
        <v>4</v>
      </c>
      <c r="AB11" s="819"/>
      <c r="AC11" s="819"/>
      <c r="AD11" s="819"/>
      <c r="AE11" s="820"/>
      <c r="AF11" s="821">
        <v>4</v>
      </c>
      <c r="AG11" s="822"/>
      <c r="AH11" s="822"/>
      <c r="AI11" s="822"/>
      <c r="AJ11" s="823"/>
      <c r="AK11" s="824" t="s">
        <v>585</v>
      </c>
      <c r="AL11" s="825"/>
      <c r="AM11" s="825"/>
      <c r="AN11" s="825"/>
      <c r="AO11" s="825"/>
      <c r="AP11" s="825" t="s">
        <v>585</v>
      </c>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598</v>
      </c>
      <c r="BT11" s="829"/>
      <c r="BU11" s="829"/>
      <c r="BV11" s="829"/>
      <c r="BW11" s="829"/>
      <c r="BX11" s="829"/>
      <c r="BY11" s="829"/>
      <c r="BZ11" s="829"/>
      <c r="CA11" s="829"/>
      <c r="CB11" s="829"/>
      <c r="CC11" s="829"/>
      <c r="CD11" s="829"/>
      <c r="CE11" s="829"/>
      <c r="CF11" s="829"/>
      <c r="CG11" s="830"/>
      <c r="CH11" s="841">
        <v>3</v>
      </c>
      <c r="CI11" s="842"/>
      <c r="CJ11" s="842"/>
      <c r="CK11" s="842"/>
      <c r="CL11" s="843"/>
      <c r="CM11" s="841">
        <v>-8983</v>
      </c>
      <c r="CN11" s="842"/>
      <c r="CO11" s="842"/>
      <c r="CP11" s="842"/>
      <c r="CQ11" s="843"/>
      <c r="CR11" s="841">
        <v>0</v>
      </c>
      <c r="CS11" s="842"/>
      <c r="CT11" s="842"/>
      <c r="CU11" s="842"/>
      <c r="CV11" s="843"/>
      <c r="CW11" s="841" t="s">
        <v>602</v>
      </c>
      <c r="CX11" s="842"/>
      <c r="CY11" s="842"/>
      <c r="CZ11" s="842"/>
      <c r="DA11" s="843"/>
      <c r="DB11" s="841">
        <v>69</v>
      </c>
      <c r="DC11" s="842"/>
      <c r="DD11" s="842"/>
      <c r="DE11" s="842"/>
      <c r="DF11" s="843"/>
      <c r="DG11" s="841" t="s">
        <v>602</v>
      </c>
      <c r="DH11" s="842"/>
      <c r="DI11" s="842"/>
      <c r="DJ11" s="842"/>
      <c r="DK11" s="843"/>
      <c r="DL11" s="841" t="s">
        <v>602</v>
      </c>
      <c r="DM11" s="842"/>
      <c r="DN11" s="842"/>
      <c r="DO11" s="842"/>
      <c r="DP11" s="843"/>
      <c r="DQ11" s="841" t="s">
        <v>602</v>
      </c>
      <c r="DR11" s="842"/>
      <c r="DS11" s="842"/>
      <c r="DT11" s="842"/>
      <c r="DU11" s="843"/>
      <c r="DV11" s="844"/>
      <c r="DW11" s="845"/>
      <c r="DX11" s="845"/>
      <c r="DY11" s="845"/>
      <c r="DZ11" s="846"/>
      <c r="EA11" s="234"/>
    </row>
    <row r="12" spans="1:131" s="235" customFormat="1" ht="26.25" customHeight="1" x14ac:dyDescent="0.2">
      <c r="A12" s="241">
        <v>6</v>
      </c>
      <c r="B12" s="815" t="s">
        <v>381</v>
      </c>
      <c r="C12" s="816"/>
      <c r="D12" s="816"/>
      <c r="E12" s="816"/>
      <c r="F12" s="816"/>
      <c r="G12" s="816"/>
      <c r="H12" s="816"/>
      <c r="I12" s="816"/>
      <c r="J12" s="816"/>
      <c r="K12" s="816"/>
      <c r="L12" s="816"/>
      <c r="M12" s="816"/>
      <c r="N12" s="816"/>
      <c r="O12" s="816"/>
      <c r="P12" s="817"/>
      <c r="Q12" s="818">
        <v>2</v>
      </c>
      <c r="R12" s="819"/>
      <c r="S12" s="819"/>
      <c r="T12" s="819"/>
      <c r="U12" s="819"/>
      <c r="V12" s="819">
        <v>2</v>
      </c>
      <c r="W12" s="819"/>
      <c r="X12" s="819"/>
      <c r="Y12" s="819"/>
      <c r="Z12" s="819"/>
      <c r="AA12" s="819">
        <v>0</v>
      </c>
      <c r="AB12" s="819"/>
      <c r="AC12" s="819"/>
      <c r="AD12" s="819"/>
      <c r="AE12" s="820"/>
      <c r="AF12" s="821">
        <v>0</v>
      </c>
      <c r="AG12" s="822"/>
      <c r="AH12" s="822"/>
      <c r="AI12" s="822"/>
      <c r="AJ12" s="823"/>
      <c r="AK12" s="824">
        <v>1</v>
      </c>
      <c r="AL12" s="825"/>
      <c r="AM12" s="825"/>
      <c r="AN12" s="825"/>
      <c r="AO12" s="825"/>
      <c r="AP12" s="825" t="s">
        <v>585</v>
      </c>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601</v>
      </c>
      <c r="BT12" s="829"/>
      <c r="BU12" s="829"/>
      <c r="BV12" s="829"/>
      <c r="BW12" s="829"/>
      <c r="BX12" s="829"/>
      <c r="BY12" s="829"/>
      <c r="BZ12" s="829"/>
      <c r="CA12" s="829"/>
      <c r="CB12" s="829"/>
      <c r="CC12" s="829"/>
      <c r="CD12" s="829"/>
      <c r="CE12" s="829"/>
      <c r="CF12" s="829"/>
      <c r="CG12" s="830"/>
      <c r="CH12" s="841">
        <v>13</v>
      </c>
      <c r="CI12" s="842"/>
      <c r="CJ12" s="842"/>
      <c r="CK12" s="842"/>
      <c r="CL12" s="843"/>
      <c r="CM12" s="841">
        <v>1040</v>
      </c>
      <c r="CN12" s="842"/>
      <c r="CO12" s="842"/>
      <c r="CP12" s="842"/>
      <c r="CQ12" s="843"/>
      <c r="CR12" s="841">
        <v>72</v>
      </c>
      <c r="CS12" s="842"/>
      <c r="CT12" s="842"/>
      <c r="CU12" s="842"/>
      <c r="CV12" s="843"/>
      <c r="CW12" s="841" t="s">
        <v>602</v>
      </c>
      <c r="CX12" s="842"/>
      <c r="CY12" s="842"/>
      <c r="CZ12" s="842"/>
      <c r="DA12" s="843"/>
      <c r="DB12" s="841">
        <v>35</v>
      </c>
      <c r="DC12" s="842"/>
      <c r="DD12" s="842"/>
      <c r="DE12" s="842"/>
      <c r="DF12" s="843"/>
      <c r="DG12" s="841" t="s">
        <v>603</v>
      </c>
      <c r="DH12" s="842"/>
      <c r="DI12" s="842"/>
      <c r="DJ12" s="842"/>
      <c r="DK12" s="843"/>
      <c r="DL12" s="841" t="s">
        <v>603</v>
      </c>
      <c r="DM12" s="842"/>
      <c r="DN12" s="842"/>
      <c r="DO12" s="842"/>
      <c r="DP12" s="843"/>
      <c r="DQ12" s="841">
        <v>4</v>
      </c>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v>34609</v>
      </c>
      <c r="R23" s="854"/>
      <c r="S23" s="854"/>
      <c r="T23" s="854"/>
      <c r="U23" s="854"/>
      <c r="V23" s="854">
        <v>33980</v>
      </c>
      <c r="W23" s="854"/>
      <c r="X23" s="854"/>
      <c r="Y23" s="854"/>
      <c r="Z23" s="854"/>
      <c r="AA23" s="854">
        <v>628</v>
      </c>
      <c r="AB23" s="854"/>
      <c r="AC23" s="854"/>
      <c r="AD23" s="854"/>
      <c r="AE23" s="855"/>
      <c r="AF23" s="856">
        <v>469</v>
      </c>
      <c r="AG23" s="854"/>
      <c r="AH23" s="854"/>
      <c r="AI23" s="854"/>
      <c r="AJ23" s="857"/>
      <c r="AK23" s="858"/>
      <c r="AL23" s="859"/>
      <c r="AM23" s="859"/>
      <c r="AN23" s="859"/>
      <c r="AO23" s="859"/>
      <c r="AP23" s="854">
        <v>35707</v>
      </c>
      <c r="AQ23" s="854"/>
      <c r="AR23" s="854"/>
      <c r="AS23" s="854"/>
      <c r="AT23" s="854"/>
      <c r="AU23" s="860"/>
      <c r="AV23" s="860"/>
      <c r="AW23" s="860"/>
      <c r="AX23" s="860"/>
      <c r="AY23" s="861"/>
      <c r="AZ23" s="869" t="s">
        <v>238</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385</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358</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2" t="s">
        <v>390</v>
      </c>
      <c r="AG26" s="873"/>
      <c r="AH26" s="873"/>
      <c r="AI26" s="873"/>
      <c r="AJ26" s="874"/>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365</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395</v>
      </c>
      <c r="C28" s="792"/>
      <c r="D28" s="792"/>
      <c r="E28" s="792"/>
      <c r="F28" s="792"/>
      <c r="G28" s="792"/>
      <c r="H28" s="792"/>
      <c r="I28" s="792"/>
      <c r="J28" s="792"/>
      <c r="K28" s="792"/>
      <c r="L28" s="792"/>
      <c r="M28" s="792"/>
      <c r="N28" s="792"/>
      <c r="O28" s="792"/>
      <c r="P28" s="793"/>
      <c r="Q28" s="882">
        <v>8601</v>
      </c>
      <c r="R28" s="883"/>
      <c r="S28" s="883"/>
      <c r="T28" s="883"/>
      <c r="U28" s="883"/>
      <c r="V28" s="883">
        <v>8431</v>
      </c>
      <c r="W28" s="883"/>
      <c r="X28" s="883"/>
      <c r="Y28" s="883"/>
      <c r="Z28" s="883"/>
      <c r="AA28" s="883">
        <v>169</v>
      </c>
      <c r="AB28" s="883"/>
      <c r="AC28" s="883"/>
      <c r="AD28" s="883"/>
      <c r="AE28" s="884"/>
      <c r="AF28" s="885">
        <v>169</v>
      </c>
      <c r="AG28" s="883"/>
      <c r="AH28" s="883"/>
      <c r="AI28" s="883"/>
      <c r="AJ28" s="886"/>
      <c r="AK28" s="887">
        <v>624</v>
      </c>
      <c r="AL28" s="878"/>
      <c r="AM28" s="878"/>
      <c r="AN28" s="878"/>
      <c r="AO28" s="878"/>
      <c r="AP28" s="878" t="s">
        <v>585</v>
      </c>
      <c r="AQ28" s="878"/>
      <c r="AR28" s="878"/>
      <c r="AS28" s="878"/>
      <c r="AT28" s="878"/>
      <c r="AU28" s="878" t="s">
        <v>585</v>
      </c>
      <c r="AV28" s="878"/>
      <c r="AW28" s="878"/>
      <c r="AX28" s="878"/>
      <c r="AY28" s="878"/>
      <c r="AZ28" s="879"/>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396</v>
      </c>
      <c r="C29" s="816"/>
      <c r="D29" s="816"/>
      <c r="E29" s="816"/>
      <c r="F29" s="816"/>
      <c r="G29" s="816"/>
      <c r="H29" s="816"/>
      <c r="I29" s="816"/>
      <c r="J29" s="816"/>
      <c r="K29" s="816"/>
      <c r="L29" s="816"/>
      <c r="M29" s="816"/>
      <c r="N29" s="816"/>
      <c r="O29" s="816"/>
      <c r="P29" s="817"/>
      <c r="Q29" s="818">
        <v>5343</v>
      </c>
      <c r="R29" s="819"/>
      <c r="S29" s="819"/>
      <c r="T29" s="819"/>
      <c r="U29" s="819"/>
      <c r="V29" s="819">
        <v>5210</v>
      </c>
      <c r="W29" s="819"/>
      <c r="X29" s="819"/>
      <c r="Y29" s="819"/>
      <c r="Z29" s="819"/>
      <c r="AA29" s="819">
        <v>134</v>
      </c>
      <c r="AB29" s="819"/>
      <c r="AC29" s="819"/>
      <c r="AD29" s="819"/>
      <c r="AE29" s="820"/>
      <c r="AF29" s="821">
        <v>134</v>
      </c>
      <c r="AG29" s="822"/>
      <c r="AH29" s="822"/>
      <c r="AI29" s="822"/>
      <c r="AJ29" s="823"/>
      <c r="AK29" s="890">
        <v>775</v>
      </c>
      <c r="AL29" s="891"/>
      <c r="AM29" s="891"/>
      <c r="AN29" s="891"/>
      <c r="AO29" s="891"/>
      <c r="AP29" s="891" t="s">
        <v>585</v>
      </c>
      <c r="AQ29" s="891"/>
      <c r="AR29" s="891"/>
      <c r="AS29" s="891"/>
      <c r="AT29" s="891"/>
      <c r="AU29" s="891" t="s">
        <v>585</v>
      </c>
      <c r="AV29" s="891"/>
      <c r="AW29" s="891"/>
      <c r="AX29" s="891"/>
      <c r="AY29" s="891"/>
      <c r="AZ29" s="892"/>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397</v>
      </c>
      <c r="C30" s="816"/>
      <c r="D30" s="816"/>
      <c r="E30" s="816"/>
      <c r="F30" s="816"/>
      <c r="G30" s="816"/>
      <c r="H30" s="816"/>
      <c r="I30" s="816"/>
      <c r="J30" s="816"/>
      <c r="K30" s="816"/>
      <c r="L30" s="816"/>
      <c r="M30" s="816"/>
      <c r="N30" s="816"/>
      <c r="O30" s="816"/>
      <c r="P30" s="817"/>
      <c r="Q30" s="818">
        <v>37</v>
      </c>
      <c r="R30" s="819"/>
      <c r="S30" s="819"/>
      <c r="T30" s="819"/>
      <c r="U30" s="819"/>
      <c r="V30" s="819">
        <v>37</v>
      </c>
      <c r="W30" s="819"/>
      <c r="X30" s="819"/>
      <c r="Y30" s="819"/>
      <c r="Z30" s="819"/>
      <c r="AA30" s="819" t="s">
        <v>586</v>
      </c>
      <c r="AB30" s="819"/>
      <c r="AC30" s="819"/>
      <c r="AD30" s="819"/>
      <c r="AE30" s="820"/>
      <c r="AF30" s="821" t="s">
        <v>398</v>
      </c>
      <c r="AG30" s="822"/>
      <c r="AH30" s="822"/>
      <c r="AI30" s="822"/>
      <c r="AJ30" s="823"/>
      <c r="AK30" s="890">
        <v>15</v>
      </c>
      <c r="AL30" s="891"/>
      <c r="AM30" s="891"/>
      <c r="AN30" s="891"/>
      <c r="AO30" s="891"/>
      <c r="AP30" s="891" t="s">
        <v>587</v>
      </c>
      <c r="AQ30" s="891"/>
      <c r="AR30" s="891"/>
      <c r="AS30" s="891"/>
      <c r="AT30" s="891"/>
      <c r="AU30" s="891" t="s">
        <v>585</v>
      </c>
      <c r="AV30" s="891"/>
      <c r="AW30" s="891"/>
      <c r="AX30" s="891"/>
      <c r="AY30" s="891"/>
      <c r="AZ30" s="892"/>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399</v>
      </c>
      <c r="C31" s="816"/>
      <c r="D31" s="816"/>
      <c r="E31" s="816"/>
      <c r="F31" s="816"/>
      <c r="G31" s="816"/>
      <c r="H31" s="816"/>
      <c r="I31" s="816"/>
      <c r="J31" s="816"/>
      <c r="K31" s="816"/>
      <c r="L31" s="816"/>
      <c r="M31" s="816"/>
      <c r="N31" s="816"/>
      <c r="O31" s="816"/>
      <c r="P31" s="817"/>
      <c r="Q31" s="818">
        <v>696</v>
      </c>
      <c r="R31" s="819"/>
      <c r="S31" s="819"/>
      <c r="T31" s="819"/>
      <c r="U31" s="819"/>
      <c r="V31" s="819">
        <v>689</v>
      </c>
      <c r="W31" s="819"/>
      <c r="X31" s="819"/>
      <c r="Y31" s="819"/>
      <c r="Z31" s="819"/>
      <c r="AA31" s="819">
        <v>8</v>
      </c>
      <c r="AB31" s="819"/>
      <c r="AC31" s="819"/>
      <c r="AD31" s="819"/>
      <c r="AE31" s="820"/>
      <c r="AF31" s="821">
        <v>8</v>
      </c>
      <c r="AG31" s="822"/>
      <c r="AH31" s="822"/>
      <c r="AI31" s="822"/>
      <c r="AJ31" s="823"/>
      <c r="AK31" s="890">
        <v>258</v>
      </c>
      <c r="AL31" s="891"/>
      <c r="AM31" s="891"/>
      <c r="AN31" s="891"/>
      <c r="AO31" s="891"/>
      <c r="AP31" s="893" t="s">
        <v>588</v>
      </c>
      <c r="AQ31" s="891"/>
      <c r="AR31" s="891"/>
      <c r="AS31" s="891"/>
      <c r="AT31" s="891"/>
      <c r="AU31" s="891" t="s">
        <v>587</v>
      </c>
      <c r="AV31" s="891"/>
      <c r="AW31" s="891"/>
      <c r="AX31" s="891"/>
      <c r="AY31" s="891"/>
      <c r="AZ31" s="892"/>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400</v>
      </c>
      <c r="C32" s="816"/>
      <c r="D32" s="816"/>
      <c r="E32" s="816"/>
      <c r="F32" s="816"/>
      <c r="G32" s="816"/>
      <c r="H32" s="816"/>
      <c r="I32" s="816"/>
      <c r="J32" s="816"/>
      <c r="K32" s="816"/>
      <c r="L32" s="816"/>
      <c r="M32" s="816"/>
      <c r="N32" s="816"/>
      <c r="O32" s="816"/>
      <c r="P32" s="817"/>
      <c r="Q32" s="818">
        <v>1127</v>
      </c>
      <c r="R32" s="819"/>
      <c r="S32" s="819"/>
      <c r="T32" s="819"/>
      <c r="U32" s="819"/>
      <c r="V32" s="819">
        <v>970</v>
      </c>
      <c r="W32" s="819"/>
      <c r="X32" s="819"/>
      <c r="Y32" s="819"/>
      <c r="Z32" s="819"/>
      <c r="AA32" s="819">
        <v>157</v>
      </c>
      <c r="AB32" s="819"/>
      <c r="AC32" s="819"/>
      <c r="AD32" s="819"/>
      <c r="AE32" s="820"/>
      <c r="AF32" s="821">
        <v>1286</v>
      </c>
      <c r="AG32" s="822"/>
      <c r="AH32" s="822"/>
      <c r="AI32" s="822"/>
      <c r="AJ32" s="823"/>
      <c r="AK32" s="890">
        <v>27</v>
      </c>
      <c r="AL32" s="891"/>
      <c r="AM32" s="891"/>
      <c r="AN32" s="891"/>
      <c r="AO32" s="891"/>
      <c r="AP32" s="891">
        <v>3503</v>
      </c>
      <c r="AQ32" s="891"/>
      <c r="AR32" s="891"/>
      <c r="AS32" s="891"/>
      <c r="AT32" s="891"/>
      <c r="AU32" s="891">
        <v>97</v>
      </c>
      <c r="AV32" s="891"/>
      <c r="AW32" s="891"/>
      <c r="AX32" s="891"/>
      <c r="AY32" s="891"/>
      <c r="AZ32" s="892" t="s">
        <v>585</v>
      </c>
      <c r="BA32" s="892"/>
      <c r="BB32" s="892"/>
      <c r="BC32" s="892"/>
      <c r="BD32" s="892"/>
      <c r="BE32" s="888" t="s">
        <v>401</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402</v>
      </c>
      <c r="C33" s="816"/>
      <c r="D33" s="816"/>
      <c r="E33" s="816"/>
      <c r="F33" s="816"/>
      <c r="G33" s="816"/>
      <c r="H33" s="816"/>
      <c r="I33" s="816"/>
      <c r="J33" s="816"/>
      <c r="K33" s="816"/>
      <c r="L33" s="816"/>
      <c r="M33" s="816"/>
      <c r="N33" s="816"/>
      <c r="O33" s="816"/>
      <c r="P33" s="817"/>
      <c r="Q33" s="818">
        <v>1336</v>
      </c>
      <c r="R33" s="819"/>
      <c r="S33" s="819"/>
      <c r="T33" s="819"/>
      <c r="U33" s="819"/>
      <c r="V33" s="819">
        <v>1201</v>
      </c>
      <c r="W33" s="819"/>
      <c r="X33" s="819"/>
      <c r="Y33" s="819"/>
      <c r="Z33" s="819"/>
      <c r="AA33" s="819">
        <v>134</v>
      </c>
      <c r="AB33" s="819"/>
      <c r="AC33" s="819"/>
      <c r="AD33" s="819"/>
      <c r="AE33" s="820"/>
      <c r="AF33" s="821">
        <v>254</v>
      </c>
      <c r="AG33" s="822"/>
      <c r="AH33" s="822"/>
      <c r="AI33" s="822"/>
      <c r="AJ33" s="823"/>
      <c r="AK33" s="890">
        <v>610</v>
      </c>
      <c r="AL33" s="891"/>
      <c r="AM33" s="891"/>
      <c r="AN33" s="891"/>
      <c r="AO33" s="891"/>
      <c r="AP33" s="891">
        <v>10231</v>
      </c>
      <c r="AQ33" s="891"/>
      <c r="AR33" s="891"/>
      <c r="AS33" s="891"/>
      <c r="AT33" s="891"/>
      <c r="AU33" s="891">
        <v>8075</v>
      </c>
      <c r="AV33" s="891"/>
      <c r="AW33" s="891"/>
      <c r="AX33" s="891"/>
      <c r="AY33" s="891"/>
      <c r="AZ33" s="892" t="s">
        <v>585</v>
      </c>
      <c r="BA33" s="892"/>
      <c r="BB33" s="892"/>
      <c r="BC33" s="892"/>
      <c r="BD33" s="892"/>
      <c r="BE33" s="888" t="s">
        <v>403</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404</v>
      </c>
      <c r="C34" s="816"/>
      <c r="D34" s="816"/>
      <c r="E34" s="816"/>
      <c r="F34" s="816"/>
      <c r="G34" s="816"/>
      <c r="H34" s="816"/>
      <c r="I34" s="816"/>
      <c r="J34" s="816"/>
      <c r="K34" s="816"/>
      <c r="L34" s="816"/>
      <c r="M34" s="816"/>
      <c r="N34" s="816"/>
      <c r="O34" s="816"/>
      <c r="P34" s="817"/>
      <c r="Q34" s="818">
        <v>283</v>
      </c>
      <c r="R34" s="819"/>
      <c r="S34" s="819"/>
      <c r="T34" s="819"/>
      <c r="U34" s="819"/>
      <c r="V34" s="819">
        <v>332</v>
      </c>
      <c r="W34" s="819"/>
      <c r="X34" s="819"/>
      <c r="Y34" s="819"/>
      <c r="Z34" s="819"/>
      <c r="AA34" s="819">
        <v>-49</v>
      </c>
      <c r="AB34" s="819"/>
      <c r="AC34" s="819"/>
      <c r="AD34" s="819"/>
      <c r="AE34" s="820"/>
      <c r="AF34" s="821">
        <v>15</v>
      </c>
      <c r="AG34" s="822"/>
      <c r="AH34" s="822"/>
      <c r="AI34" s="822"/>
      <c r="AJ34" s="823"/>
      <c r="AK34" s="890">
        <v>178</v>
      </c>
      <c r="AL34" s="891"/>
      <c r="AM34" s="891"/>
      <c r="AN34" s="891"/>
      <c r="AO34" s="891"/>
      <c r="AP34" s="891" t="s">
        <v>585</v>
      </c>
      <c r="AQ34" s="891"/>
      <c r="AR34" s="891"/>
      <c r="AS34" s="891"/>
      <c r="AT34" s="891"/>
      <c r="AU34" s="891" t="s">
        <v>585</v>
      </c>
      <c r="AV34" s="891"/>
      <c r="AW34" s="891"/>
      <c r="AX34" s="891"/>
      <c r="AY34" s="891"/>
      <c r="AZ34" s="892" t="s">
        <v>585</v>
      </c>
      <c r="BA34" s="892"/>
      <c r="BB34" s="892"/>
      <c r="BC34" s="892"/>
      <c r="BD34" s="892"/>
      <c r="BE34" s="888" t="s">
        <v>401</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405</v>
      </c>
      <c r="C35" s="816"/>
      <c r="D35" s="816"/>
      <c r="E35" s="816"/>
      <c r="F35" s="816"/>
      <c r="G35" s="816"/>
      <c r="H35" s="816"/>
      <c r="I35" s="816"/>
      <c r="J35" s="816"/>
      <c r="K35" s="816"/>
      <c r="L35" s="816"/>
      <c r="M35" s="816"/>
      <c r="N35" s="816"/>
      <c r="O35" s="816"/>
      <c r="P35" s="817"/>
      <c r="Q35" s="818">
        <v>93</v>
      </c>
      <c r="R35" s="819"/>
      <c r="S35" s="819"/>
      <c r="T35" s="819"/>
      <c r="U35" s="819"/>
      <c r="V35" s="819">
        <v>91</v>
      </c>
      <c r="W35" s="819"/>
      <c r="X35" s="819"/>
      <c r="Y35" s="819"/>
      <c r="Z35" s="819"/>
      <c r="AA35" s="819">
        <v>1</v>
      </c>
      <c r="AB35" s="819"/>
      <c r="AC35" s="819"/>
      <c r="AD35" s="819"/>
      <c r="AE35" s="820"/>
      <c r="AF35" s="821">
        <v>1</v>
      </c>
      <c r="AG35" s="822"/>
      <c r="AH35" s="822"/>
      <c r="AI35" s="822"/>
      <c r="AJ35" s="823"/>
      <c r="AK35" s="890">
        <v>25</v>
      </c>
      <c r="AL35" s="891"/>
      <c r="AM35" s="891"/>
      <c r="AN35" s="891"/>
      <c r="AO35" s="891"/>
      <c r="AP35" s="891">
        <v>365</v>
      </c>
      <c r="AQ35" s="891"/>
      <c r="AR35" s="891"/>
      <c r="AS35" s="891"/>
      <c r="AT35" s="891"/>
      <c r="AU35" s="891">
        <v>216</v>
      </c>
      <c r="AV35" s="891"/>
      <c r="AW35" s="891"/>
      <c r="AX35" s="891"/>
      <c r="AY35" s="891"/>
      <c r="AZ35" s="892" t="s">
        <v>587</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407</v>
      </c>
      <c r="C36" s="816"/>
      <c r="D36" s="816"/>
      <c r="E36" s="816"/>
      <c r="F36" s="816"/>
      <c r="G36" s="816"/>
      <c r="H36" s="816"/>
      <c r="I36" s="816"/>
      <c r="J36" s="816"/>
      <c r="K36" s="816"/>
      <c r="L36" s="816"/>
      <c r="M36" s="816"/>
      <c r="N36" s="816"/>
      <c r="O36" s="816"/>
      <c r="P36" s="817"/>
      <c r="Q36" s="818">
        <v>139</v>
      </c>
      <c r="R36" s="819"/>
      <c r="S36" s="819"/>
      <c r="T36" s="819"/>
      <c r="U36" s="819"/>
      <c r="V36" s="819">
        <v>138</v>
      </c>
      <c r="W36" s="819"/>
      <c r="X36" s="819"/>
      <c r="Y36" s="819"/>
      <c r="Z36" s="819"/>
      <c r="AA36" s="819">
        <v>1</v>
      </c>
      <c r="AB36" s="819"/>
      <c r="AC36" s="819"/>
      <c r="AD36" s="819"/>
      <c r="AE36" s="820"/>
      <c r="AF36" s="821">
        <v>1</v>
      </c>
      <c r="AG36" s="822"/>
      <c r="AH36" s="822"/>
      <c r="AI36" s="822"/>
      <c r="AJ36" s="823"/>
      <c r="AK36" s="890">
        <v>77</v>
      </c>
      <c r="AL36" s="891"/>
      <c r="AM36" s="891"/>
      <c r="AN36" s="891"/>
      <c r="AO36" s="891"/>
      <c r="AP36" s="891">
        <v>1103</v>
      </c>
      <c r="AQ36" s="891"/>
      <c r="AR36" s="891"/>
      <c r="AS36" s="891"/>
      <c r="AT36" s="891"/>
      <c r="AU36" s="891">
        <v>897</v>
      </c>
      <c r="AV36" s="891"/>
      <c r="AW36" s="891"/>
      <c r="AX36" s="891"/>
      <c r="AY36" s="891"/>
      <c r="AZ36" s="892" t="s">
        <v>585</v>
      </c>
      <c r="BA36" s="892"/>
      <c r="BB36" s="892"/>
      <c r="BC36" s="892"/>
      <c r="BD36" s="892"/>
      <c r="BE36" s="888" t="s">
        <v>406</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8"/>
      <c r="BF62" s="888"/>
      <c r="BG62" s="888"/>
      <c r="BH62" s="888"/>
      <c r="BI62" s="889"/>
      <c r="BJ62" s="906" t="s">
        <v>408</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409</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1868</v>
      </c>
      <c r="AG63" s="903"/>
      <c r="AH63" s="903"/>
      <c r="AI63" s="903"/>
      <c r="AJ63" s="904"/>
      <c r="AK63" s="905"/>
      <c r="AL63" s="900"/>
      <c r="AM63" s="900"/>
      <c r="AN63" s="900"/>
      <c r="AO63" s="900"/>
      <c r="AP63" s="903"/>
      <c r="AQ63" s="903"/>
      <c r="AR63" s="903"/>
      <c r="AS63" s="903"/>
      <c r="AT63" s="903"/>
      <c r="AU63" s="903"/>
      <c r="AV63" s="903"/>
      <c r="AW63" s="903"/>
      <c r="AX63" s="903"/>
      <c r="AY63" s="903"/>
      <c r="AZ63" s="907"/>
      <c r="BA63" s="907"/>
      <c r="BB63" s="907"/>
      <c r="BC63" s="907"/>
      <c r="BD63" s="907"/>
      <c r="BE63" s="908"/>
      <c r="BF63" s="908"/>
      <c r="BG63" s="908"/>
      <c r="BH63" s="908"/>
      <c r="BI63" s="909"/>
      <c r="BJ63" s="910" t="s">
        <v>410</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412</v>
      </c>
      <c r="B66" s="801"/>
      <c r="C66" s="801"/>
      <c r="D66" s="801"/>
      <c r="E66" s="801"/>
      <c r="F66" s="801"/>
      <c r="G66" s="801"/>
      <c r="H66" s="801"/>
      <c r="I66" s="801"/>
      <c r="J66" s="801"/>
      <c r="K66" s="801"/>
      <c r="L66" s="801"/>
      <c r="M66" s="801"/>
      <c r="N66" s="801"/>
      <c r="O66" s="801"/>
      <c r="P66" s="802"/>
      <c r="Q66" s="777" t="s">
        <v>413</v>
      </c>
      <c r="R66" s="778"/>
      <c r="S66" s="778"/>
      <c r="T66" s="778"/>
      <c r="U66" s="779"/>
      <c r="V66" s="777" t="s">
        <v>414</v>
      </c>
      <c r="W66" s="778"/>
      <c r="X66" s="778"/>
      <c r="Y66" s="778"/>
      <c r="Z66" s="779"/>
      <c r="AA66" s="777" t="s">
        <v>415</v>
      </c>
      <c r="AB66" s="778"/>
      <c r="AC66" s="778"/>
      <c r="AD66" s="778"/>
      <c r="AE66" s="779"/>
      <c r="AF66" s="913" t="s">
        <v>416</v>
      </c>
      <c r="AG66" s="873"/>
      <c r="AH66" s="873"/>
      <c r="AI66" s="873"/>
      <c r="AJ66" s="914"/>
      <c r="AK66" s="777" t="s">
        <v>417</v>
      </c>
      <c r="AL66" s="801"/>
      <c r="AM66" s="801"/>
      <c r="AN66" s="801"/>
      <c r="AO66" s="802"/>
      <c r="AP66" s="777" t="s">
        <v>418</v>
      </c>
      <c r="AQ66" s="778"/>
      <c r="AR66" s="778"/>
      <c r="AS66" s="778"/>
      <c r="AT66" s="779"/>
      <c r="AU66" s="777" t="s">
        <v>419</v>
      </c>
      <c r="AV66" s="778"/>
      <c r="AW66" s="778"/>
      <c r="AX66" s="778"/>
      <c r="AY66" s="779"/>
      <c r="AZ66" s="777" t="s">
        <v>365</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6"/>
      <c r="AH67" s="876"/>
      <c r="AI67" s="876"/>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2">
      <c r="A68" s="238">
        <v>1</v>
      </c>
      <c r="B68" s="930" t="s">
        <v>589</v>
      </c>
      <c r="C68" s="931"/>
      <c r="D68" s="931"/>
      <c r="E68" s="931"/>
      <c r="F68" s="931"/>
      <c r="G68" s="931"/>
      <c r="H68" s="931"/>
      <c r="I68" s="931"/>
      <c r="J68" s="931"/>
      <c r="K68" s="931"/>
      <c r="L68" s="931"/>
      <c r="M68" s="931"/>
      <c r="N68" s="931"/>
      <c r="O68" s="931"/>
      <c r="P68" s="932"/>
      <c r="Q68" s="933">
        <v>599</v>
      </c>
      <c r="R68" s="927"/>
      <c r="S68" s="927"/>
      <c r="T68" s="927"/>
      <c r="U68" s="927"/>
      <c r="V68" s="927">
        <v>580</v>
      </c>
      <c r="W68" s="927"/>
      <c r="X68" s="927"/>
      <c r="Y68" s="927"/>
      <c r="Z68" s="927"/>
      <c r="AA68" s="927">
        <v>19</v>
      </c>
      <c r="AB68" s="927"/>
      <c r="AC68" s="927"/>
      <c r="AD68" s="927"/>
      <c r="AE68" s="927"/>
      <c r="AF68" s="927">
        <v>19</v>
      </c>
      <c r="AG68" s="927"/>
      <c r="AH68" s="927"/>
      <c r="AI68" s="927"/>
      <c r="AJ68" s="927"/>
      <c r="AK68" s="927">
        <v>6</v>
      </c>
      <c r="AL68" s="927"/>
      <c r="AM68" s="927"/>
      <c r="AN68" s="927"/>
      <c r="AO68" s="927"/>
      <c r="AP68" s="927">
        <v>517</v>
      </c>
      <c r="AQ68" s="927"/>
      <c r="AR68" s="927"/>
      <c r="AS68" s="927"/>
      <c r="AT68" s="927"/>
      <c r="AU68" s="927">
        <v>315</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2">
      <c r="A69" s="241">
        <v>2</v>
      </c>
      <c r="B69" s="934" t="s">
        <v>600</v>
      </c>
      <c r="C69" s="935"/>
      <c r="D69" s="935"/>
      <c r="E69" s="935"/>
      <c r="F69" s="935"/>
      <c r="G69" s="935"/>
      <c r="H69" s="935"/>
      <c r="I69" s="935"/>
      <c r="J69" s="935"/>
      <c r="K69" s="935"/>
      <c r="L69" s="935"/>
      <c r="M69" s="935"/>
      <c r="N69" s="935"/>
      <c r="O69" s="935"/>
      <c r="P69" s="936"/>
      <c r="Q69" s="937">
        <v>3</v>
      </c>
      <c r="R69" s="891"/>
      <c r="S69" s="891"/>
      <c r="T69" s="891"/>
      <c r="U69" s="891"/>
      <c r="V69" s="891">
        <v>3</v>
      </c>
      <c r="W69" s="891"/>
      <c r="X69" s="891"/>
      <c r="Y69" s="891"/>
      <c r="Z69" s="891"/>
      <c r="AA69" s="891">
        <v>0</v>
      </c>
      <c r="AB69" s="891"/>
      <c r="AC69" s="891"/>
      <c r="AD69" s="891"/>
      <c r="AE69" s="891"/>
      <c r="AF69" s="891">
        <v>0</v>
      </c>
      <c r="AG69" s="891"/>
      <c r="AH69" s="891"/>
      <c r="AI69" s="891"/>
      <c r="AJ69" s="891"/>
      <c r="AK69" s="891" t="s">
        <v>602</v>
      </c>
      <c r="AL69" s="891"/>
      <c r="AM69" s="891"/>
      <c r="AN69" s="891"/>
      <c r="AO69" s="891"/>
      <c r="AP69" s="891" t="s">
        <v>602</v>
      </c>
      <c r="AQ69" s="891"/>
      <c r="AR69" s="891"/>
      <c r="AS69" s="891"/>
      <c r="AT69" s="891"/>
      <c r="AU69" s="891" t="s">
        <v>602</v>
      </c>
      <c r="AV69" s="891"/>
      <c r="AW69" s="891"/>
      <c r="AX69" s="891"/>
      <c r="AY69" s="891"/>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2">
      <c r="A70" s="241">
        <v>3</v>
      </c>
      <c r="B70" s="934" t="s">
        <v>590</v>
      </c>
      <c r="C70" s="935"/>
      <c r="D70" s="935"/>
      <c r="E70" s="935"/>
      <c r="F70" s="935"/>
      <c r="G70" s="935"/>
      <c r="H70" s="935"/>
      <c r="I70" s="935"/>
      <c r="J70" s="935"/>
      <c r="K70" s="935"/>
      <c r="L70" s="935"/>
      <c r="M70" s="935"/>
      <c r="N70" s="935"/>
      <c r="O70" s="935"/>
      <c r="P70" s="936"/>
      <c r="Q70" s="937">
        <v>28</v>
      </c>
      <c r="R70" s="891"/>
      <c r="S70" s="891"/>
      <c r="T70" s="891"/>
      <c r="U70" s="891"/>
      <c r="V70" s="891">
        <v>23</v>
      </c>
      <c r="W70" s="891"/>
      <c r="X70" s="891"/>
      <c r="Y70" s="891"/>
      <c r="Z70" s="891"/>
      <c r="AA70" s="891">
        <v>5</v>
      </c>
      <c r="AB70" s="891"/>
      <c r="AC70" s="891"/>
      <c r="AD70" s="891"/>
      <c r="AE70" s="891"/>
      <c r="AF70" s="891">
        <v>5</v>
      </c>
      <c r="AG70" s="891"/>
      <c r="AH70" s="891"/>
      <c r="AI70" s="891"/>
      <c r="AJ70" s="891"/>
      <c r="AK70" s="891">
        <v>22</v>
      </c>
      <c r="AL70" s="891"/>
      <c r="AM70" s="891"/>
      <c r="AN70" s="891"/>
      <c r="AO70" s="891"/>
      <c r="AP70" s="891" t="s">
        <v>602</v>
      </c>
      <c r="AQ70" s="891"/>
      <c r="AR70" s="891"/>
      <c r="AS70" s="891"/>
      <c r="AT70" s="891"/>
      <c r="AU70" s="891" t="s">
        <v>602</v>
      </c>
      <c r="AV70" s="891"/>
      <c r="AW70" s="891"/>
      <c r="AX70" s="891"/>
      <c r="AY70" s="891"/>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2">
      <c r="A71" s="241">
        <v>4</v>
      </c>
      <c r="B71" s="934" t="s">
        <v>591</v>
      </c>
      <c r="C71" s="935"/>
      <c r="D71" s="935"/>
      <c r="E71" s="935"/>
      <c r="F71" s="935"/>
      <c r="G71" s="935"/>
      <c r="H71" s="935"/>
      <c r="I71" s="935"/>
      <c r="J71" s="935"/>
      <c r="K71" s="935"/>
      <c r="L71" s="935"/>
      <c r="M71" s="935"/>
      <c r="N71" s="935"/>
      <c r="O71" s="935"/>
      <c r="P71" s="936"/>
      <c r="Q71" s="937">
        <v>204</v>
      </c>
      <c r="R71" s="891"/>
      <c r="S71" s="891"/>
      <c r="T71" s="891"/>
      <c r="U71" s="891"/>
      <c r="V71" s="891">
        <v>199</v>
      </c>
      <c r="W71" s="891"/>
      <c r="X71" s="891"/>
      <c r="Y71" s="891"/>
      <c r="Z71" s="891"/>
      <c r="AA71" s="891">
        <v>5</v>
      </c>
      <c r="AB71" s="891"/>
      <c r="AC71" s="891"/>
      <c r="AD71" s="891"/>
      <c r="AE71" s="891"/>
      <c r="AF71" s="891">
        <v>5</v>
      </c>
      <c r="AG71" s="891"/>
      <c r="AH71" s="891"/>
      <c r="AI71" s="891"/>
      <c r="AJ71" s="891"/>
      <c r="AK71" s="891">
        <v>7</v>
      </c>
      <c r="AL71" s="891"/>
      <c r="AM71" s="891"/>
      <c r="AN71" s="891"/>
      <c r="AO71" s="891"/>
      <c r="AP71" s="891" t="s">
        <v>585</v>
      </c>
      <c r="AQ71" s="891"/>
      <c r="AR71" s="891"/>
      <c r="AS71" s="891"/>
      <c r="AT71" s="891"/>
      <c r="AU71" s="891" t="s">
        <v>585</v>
      </c>
      <c r="AV71" s="891"/>
      <c r="AW71" s="891"/>
      <c r="AX71" s="891"/>
      <c r="AY71" s="891"/>
      <c r="AZ71" s="938"/>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2">
      <c r="A72" s="241">
        <v>5</v>
      </c>
      <c r="B72" s="934" t="s">
        <v>592</v>
      </c>
      <c r="C72" s="935"/>
      <c r="D72" s="935"/>
      <c r="E72" s="935"/>
      <c r="F72" s="935"/>
      <c r="G72" s="935"/>
      <c r="H72" s="935"/>
      <c r="I72" s="935"/>
      <c r="J72" s="935"/>
      <c r="K72" s="935"/>
      <c r="L72" s="935"/>
      <c r="M72" s="935"/>
      <c r="N72" s="935"/>
      <c r="O72" s="935"/>
      <c r="P72" s="936"/>
      <c r="Q72" s="937">
        <v>159888</v>
      </c>
      <c r="R72" s="891"/>
      <c r="S72" s="891"/>
      <c r="T72" s="891"/>
      <c r="U72" s="891"/>
      <c r="V72" s="891">
        <v>154431</v>
      </c>
      <c r="W72" s="891"/>
      <c r="X72" s="891"/>
      <c r="Y72" s="891"/>
      <c r="Z72" s="891"/>
      <c r="AA72" s="891">
        <v>5457</v>
      </c>
      <c r="AB72" s="891"/>
      <c r="AC72" s="891"/>
      <c r="AD72" s="891"/>
      <c r="AE72" s="891"/>
      <c r="AF72" s="891">
        <v>5457</v>
      </c>
      <c r="AG72" s="891"/>
      <c r="AH72" s="891"/>
      <c r="AI72" s="891"/>
      <c r="AJ72" s="891"/>
      <c r="AK72" s="891">
        <v>766</v>
      </c>
      <c r="AL72" s="891"/>
      <c r="AM72" s="891"/>
      <c r="AN72" s="891"/>
      <c r="AO72" s="891"/>
      <c r="AP72" s="891" t="s">
        <v>585</v>
      </c>
      <c r="AQ72" s="891"/>
      <c r="AR72" s="891"/>
      <c r="AS72" s="891"/>
      <c r="AT72" s="891"/>
      <c r="AU72" s="891" t="s">
        <v>585</v>
      </c>
      <c r="AV72" s="891"/>
      <c r="AW72" s="891"/>
      <c r="AX72" s="891"/>
      <c r="AY72" s="891"/>
      <c r="AZ72" s="938"/>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2">
      <c r="A73" s="241">
        <v>6</v>
      </c>
      <c r="B73" s="934" t="s">
        <v>593</v>
      </c>
      <c r="C73" s="935"/>
      <c r="D73" s="935"/>
      <c r="E73" s="935"/>
      <c r="F73" s="935"/>
      <c r="G73" s="935"/>
      <c r="H73" s="935"/>
      <c r="I73" s="935"/>
      <c r="J73" s="935"/>
      <c r="K73" s="935"/>
      <c r="L73" s="935"/>
      <c r="M73" s="935"/>
      <c r="N73" s="935"/>
      <c r="O73" s="935"/>
      <c r="P73" s="936"/>
      <c r="Q73" s="937">
        <v>43</v>
      </c>
      <c r="R73" s="891"/>
      <c r="S73" s="891"/>
      <c r="T73" s="891"/>
      <c r="U73" s="891"/>
      <c r="V73" s="891">
        <v>42</v>
      </c>
      <c r="W73" s="891"/>
      <c r="X73" s="891"/>
      <c r="Y73" s="891"/>
      <c r="Z73" s="891"/>
      <c r="AA73" s="891">
        <v>2</v>
      </c>
      <c r="AB73" s="891"/>
      <c r="AC73" s="891"/>
      <c r="AD73" s="891"/>
      <c r="AE73" s="891"/>
      <c r="AF73" s="891">
        <v>2</v>
      </c>
      <c r="AG73" s="891"/>
      <c r="AH73" s="891"/>
      <c r="AI73" s="891"/>
      <c r="AJ73" s="891"/>
      <c r="AK73" s="891">
        <v>17</v>
      </c>
      <c r="AL73" s="891"/>
      <c r="AM73" s="891"/>
      <c r="AN73" s="891"/>
      <c r="AO73" s="891"/>
      <c r="AP73" s="891" t="s">
        <v>585</v>
      </c>
      <c r="AQ73" s="891"/>
      <c r="AR73" s="891"/>
      <c r="AS73" s="891"/>
      <c r="AT73" s="891"/>
      <c r="AU73" s="891" t="s">
        <v>585</v>
      </c>
      <c r="AV73" s="891"/>
      <c r="AW73" s="891"/>
      <c r="AX73" s="891"/>
      <c r="AY73" s="891"/>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2">
      <c r="A74" s="241">
        <v>7</v>
      </c>
      <c r="B74" s="934"/>
      <c r="C74" s="935"/>
      <c r="D74" s="935"/>
      <c r="E74" s="935"/>
      <c r="F74" s="935"/>
      <c r="G74" s="935"/>
      <c r="H74" s="935"/>
      <c r="I74" s="935"/>
      <c r="J74" s="935"/>
      <c r="K74" s="935"/>
      <c r="L74" s="935"/>
      <c r="M74" s="935"/>
      <c r="N74" s="935"/>
      <c r="O74" s="935"/>
      <c r="P74" s="936"/>
      <c r="Q74" s="937"/>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2">
      <c r="A75" s="241">
        <v>8</v>
      </c>
      <c r="B75" s="934"/>
      <c r="C75" s="935"/>
      <c r="D75" s="935"/>
      <c r="E75" s="935"/>
      <c r="F75" s="935"/>
      <c r="G75" s="935"/>
      <c r="H75" s="935"/>
      <c r="I75" s="935"/>
      <c r="J75" s="935"/>
      <c r="K75" s="935"/>
      <c r="L75" s="935"/>
      <c r="M75" s="935"/>
      <c r="N75" s="935"/>
      <c r="O75" s="935"/>
      <c r="P75" s="936"/>
      <c r="Q75" s="940"/>
      <c r="R75" s="941"/>
      <c r="S75" s="941"/>
      <c r="T75" s="941"/>
      <c r="U75" s="890"/>
      <c r="V75" s="942"/>
      <c r="W75" s="941"/>
      <c r="X75" s="941"/>
      <c r="Y75" s="941"/>
      <c r="Z75" s="890"/>
      <c r="AA75" s="942"/>
      <c r="AB75" s="941"/>
      <c r="AC75" s="941"/>
      <c r="AD75" s="941"/>
      <c r="AE75" s="890"/>
      <c r="AF75" s="942"/>
      <c r="AG75" s="941"/>
      <c r="AH75" s="941"/>
      <c r="AI75" s="941"/>
      <c r="AJ75" s="890"/>
      <c r="AK75" s="942"/>
      <c r="AL75" s="941"/>
      <c r="AM75" s="941"/>
      <c r="AN75" s="941"/>
      <c r="AO75" s="890"/>
      <c r="AP75" s="942"/>
      <c r="AQ75" s="941"/>
      <c r="AR75" s="941"/>
      <c r="AS75" s="941"/>
      <c r="AT75" s="890"/>
      <c r="AU75" s="942"/>
      <c r="AV75" s="941"/>
      <c r="AW75" s="941"/>
      <c r="AX75" s="941"/>
      <c r="AY75" s="890"/>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2">
      <c r="A76" s="241">
        <v>9</v>
      </c>
      <c r="B76" s="934"/>
      <c r="C76" s="935"/>
      <c r="D76" s="935"/>
      <c r="E76" s="935"/>
      <c r="F76" s="935"/>
      <c r="G76" s="935"/>
      <c r="H76" s="935"/>
      <c r="I76" s="935"/>
      <c r="J76" s="935"/>
      <c r="K76" s="935"/>
      <c r="L76" s="935"/>
      <c r="M76" s="935"/>
      <c r="N76" s="935"/>
      <c r="O76" s="935"/>
      <c r="P76" s="936"/>
      <c r="Q76" s="940"/>
      <c r="R76" s="941"/>
      <c r="S76" s="941"/>
      <c r="T76" s="941"/>
      <c r="U76" s="890"/>
      <c r="V76" s="942"/>
      <c r="W76" s="941"/>
      <c r="X76" s="941"/>
      <c r="Y76" s="941"/>
      <c r="Z76" s="890"/>
      <c r="AA76" s="942"/>
      <c r="AB76" s="941"/>
      <c r="AC76" s="941"/>
      <c r="AD76" s="941"/>
      <c r="AE76" s="890"/>
      <c r="AF76" s="942"/>
      <c r="AG76" s="941"/>
      <c r="AH76" s="941"/>
      <c r="AI76" s="941"/>
      <c r="AJ76" s="890"/>
      <c r="AK76" s="942"/>
      <c r="AL76" s="941"/>
      <c r="AM76" s="941"/>
      <c r="AN76" s="941"/>
      <c r="AO76" s="890"/>
      <c r="AP76" s="942"/>
      <c r="AQ76" s="941"/>
      <c r="AR76" s="941"/>
      <c r="AS76" s="941"/>
      <c r="AT76" s="890"/>
      <c r="AU76" s="942"/>
      <c r="AV76" s="941"/>
      <c r="AW76" s="941"/>
      <c r="AX76" s="941"/>
      <c r="AY76" s="890"/>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2">
      <c r="A77" s="241">
        <v>10</v>
      </c>
      <c r="B77" s="934"/>
      <c r="C77" s="935"/>
      <c r="D77" s="935"/>
      <c r="E77" s="935"/>
      <c r="F77" s="935"/>
      <c r="G77" s="935"/>
      <c r="H77" s="935"/>
      <c r="I77" s="935"/>
      <c r="J77" s="935"/>
      <c r="K77" s="935"/>
      <c r="L77" s="935"/>
      <c r="M77" s="935"/>
      <c r="N77" s="935"/>
      <c r="O77" s="935"/>
      <c r="P77" s="936"/>
      <c r="Q77" s="940"/>
      <c r="R77" s="941"/>
      <c r="S77" s="941"/>
      <c r="T77" s="941"/>
      <c r="U77" s="890"/>
      <c r="V77" s="942"/>
      <c r="W77" s="941"/>
      <c r="X77" s="941"/>
      <c r="Y77" s="941"/>
      <c r="Z77" s="890"/>
      <c r="AA77" s="942"/>
      <c r="AB77" s="941"/>
      <c r="AC77" s="941"/>
      <c r="AD77" s="941"/>
      <c r="AE77" s="890"/>
      <c r="AF77" s="942"/>
      <c r="AG77" s="941"/>
      <c r="AH77" s="941"/>
      <c r="AI77" s="941"/>
      <c r="AJ77" s="890"/>
      <c r="AK77" s="942"/>
      <c r="AL77" s="941"/>
      <c r="AM77" s="941"/>
      <c r="AN77" s="941"/>
      <c r="AO77" s="890"/>
      <c r="AP77" s="942"/>
      <c r="AQ77" s="941"/>
      <c r="AR77" s="941"/>
      <c r="AS77" s="941"/>
      <c r="AT77" s="890"/>
      <c r="AU77" s="942"/>
      <c r="AV77" s="941"/>
      <c r="AW77" s="941"/>
      <c r="AX77" s="941"/>
      <c r="AY77" s="890"/>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2">
      <c r="A78" s="241">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2">
      <c r="A79" s="241">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2">
      <c r="A80" s="241">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2">
      <c r="A81" s="241">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2">
      <c r="A82" s="241">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2">
      <c r="A83" s="241">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2">
      <c r="A84" s="241">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2">
      <c r="A85" s="241">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2">
      <c r="A86" s="241">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2">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5">
      <c r="A88" s="244" t="s">
        <v>383</v>
      </c>
      <c r="B88" s="850" t="s">
        <v>420</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421</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c r="CS102" s="911"/>
      <c r="CT102" s="911"/>
      <c r="CU102" s="911"/>
      <c r="CV102" s="954"/>
      <c r="CW102" s="953"/>
      <c r="CX102" s="911"/>
      <c r="CY102" s="911"/>
      <c r="CZ102" s="911"/>
      <c r="DA102" s="954"/>
      <c r="DB102" s="953"/>
      <c r="DC102" s="911"/>
      <c r="DD102" s="911"/>
      <c r="DE102" s="911"/>
      <c r="DF102" s="954"/>
      <c r="DG102" s="953"/>
      <c r="DH102" s="911"/>
      <c r="DI102" s="911"/>
      <c r="DJ102" s="911"/>
      <c r="DK102" s="954"/>
      <c r="DL102" s="953"/>
      <c r="DM102" s="911"/>
      <c r="DN102" s="911"/>
      <c r="DO102" s="911"/>
      <c r="DP102" s="954"/>
      <c r="DQ102" s="953"/>
      <c r="DR102" s="911"/>
      <c r="DS102" s="911"/>
      <c r="DT102" s="911"/>
      <c r="DU102" s="954"/>
      <c r="DV102" s="977"/>
      <c r="DW102" s="978"/>
      <c r="DX102" s="978"/>
      <c r="DY102" s="978"/>
      <c r="DZ102" s="979"/>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422</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423</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2" t="s">
        <v>426</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427</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x14ac:dyDescent="0.2">
      <c r="A109" s="975" t="s">
        <v>428</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429</v>
      </c>
      <c r="AB109" s="956"/>
      <c r="AC109" s="956"/>
      <c r="AD109" s="956"/>
      <c r="AE109" s="957"/>
      <c r="AF109" s="955" t="s">
        <v>296</v>
      </c>
      <c r="AG109" s="956"/>
      <c r="AH109" s="956"/>
      <c r="AI109" s="956"/>
      <c r="AJ109" s="957"/>
      <c r="AK109" s="955" t="s">
        <v>295</v>
      </c>
      <c r="AL109" s="956"/>
      <c r="AM109" s="956"/>
      <c r="AN109" s="956"/>
      <c r="AO109" s="957"/>
      <c r="AP109" s="955" t="s">
        <v>430</v>
      </c>
      <c r="AQ109" s="956"/>
      <c r="AR109" s="956"/>
      <c r="AS109" s="956"/>
      <c r="AT109" s="958"/>
      <c r="AU109" s="975" t="s">
        <v>428</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429</v>
      </c>
      <c r="BR109" s="956"/>
      <c r="BS109" s="956"/>
      <c r="BT109" s="956"/>
      <c r="BU109" s="957"/>
      <c r="BV109" s="955" t="s">
        <v>296</v>
      </c>
      <c r="BW109" s="956"/>
      <c r="BX109" s="956"/>
      <c r="BY109" s="956"/>
      <c r="BZ109" s="957"/>
      <c r="CA109" s="955" t="s">
        <v>295</v>
      </c>
      <c r="CB109" s="956"/>
      <c r="CC109" s="956"/>
      <c r="CD109" s="956"/>
      <c r="CE109" s="957"/>
      <c r="CF109" s="976" t="s">
        <v>430</v>
      </c>
      <c r="CG109" s="976"/>
      <c r="CH109" s="976"/>
      <c r="CI109" s="976"/>
      <c r="CJ109" s="976"/>
      <c r="CK109" s="955" t="s">
        <v>431</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429</v>
      </c>
      <c r="DH109" s="956"/>
      <c r="DI109" s="956"/>
      <c r="DJ109" s="956"/>
      <c r="DK109" s="957"/>
      <c r="DL109" s="955" t="s">
        <v>296</v>
      </c>
      <c r="DM109" s="956"/>
      <c r="DN109" s="956"/>
      <c r="DO109" s="956"/>
      <c r="DP109" s="957"/>
      <c r="DQ109" s="955" t="s">
        <v>295</v>
      </c>
      <c r="DR109" s="956"/>
      <c r="DS109" s="956"/>
      <c r="DT109" s="956"/>
      <c r="DU109" s="957"/>
      <c r="DV109" s="955" t="s">
        <v>430</v>
      </c>
      <c r="DW109" s="956"/>
      <c r="DX109" s="956"/>
      <c r="DY109" s="956"/>
      <c r="DZ109" s="958"/>
    </row>
    <row r="110" spans="1:131" s="226" customFormat="1" ht="26.25" customHeight="1" x14ac:dyDescent="0.2">
      <c r="A110" s="959" t="s">
        <v>432</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3898967</v>
      </c>
      <c r="AB110" s="963"/>
      <c r="AC110" s="963"/>
      <c r="AD110" s="963"/>
      <c r="AE110" s="964"/>
      <c r="AF110" s="965">
        <v>3914899</v>
      </c>
      <c r="AG110" s="963"/>
      <c r="AH110" s="963"/>
      <c r="AI110" s="963"/>
      <c r="AJ110" s="964"/>
      <c r="AK110" s="965">
        <v>3757344</v>
      </c>
      <c r="AL110" s="963"/>
      <c r="AM110" s="963"/>
      <c r="AN110" s="963"/>
      <c r="AO110" s="964"/>
      <c r="AP110" s="966">
        <v>28.7</v>
      </c>
      <c r="AQ110" s="967"/>
      <c r="AR110" s="967"/>
      <c r="AS110" s="967"/>
      <c r="AT110" s="968"/>
      <c r="AU110" s="969" t="s">
        <v>67</v>
      </c>
      <c r="AV110" s="970"/>
      <c r="AW110" s="970"/>
      <c r="AX110" s="970"/>
      <c r="AY110" s="970"/>
      <c r="AZ110" s="1011" t="s">
        <v>433</v>
      </c>
      <c r="BA110" s="960"/>
      <c r="BB110" s="960"/>
      <c r="BC110" s="960"/>
      <c r="BD110" s="960"/>
      <c r="BE110" s="960"/>
      <c r="BF110" s="960"/>
      <c r="BG110" s="960"/>
      <c r="BH110" s="960"/>
      <c r="BI110" s="960"/>
      <c r="BJ110" s="960"/>
      <c r="BK110" s="960"/>
      <c r="BL110" s="960"/>
      <c r="BM110" s="960"/>
      <c r="BN110" s="960"/>
      <c r="BO110" s="960"/>
      <c r="BP110" s="961"/>
      <c r="BQ110" s="997">
        <v>33873760</v>
      </c>
      <c r="BR110" s="998"/>
      <c r="BS110" s="998"/>
      <c r="BT110" s="998"/>
      <c r="BU110" s="998"/>
      <c r="BV110" s="998">
        <v>33936011</v>
      </c>
      <c r="BW110" s="998"/>
      <c r="BX110" s="998"/>
      <c r="BY110" s="998"/>
      <c r="BZ110" s="998"/>
      <c r="CA110" s="998">
        <v>35707594</v>
      </c>
      <c r="CB110" s="998"/>
      <c r="CC110" s="998"/>
      <c r="CD110" s="998"/>
      <c r="CE110" s="998"/>
      <c r="CF110" s="1012">
        <v>272.60000000000002</v>
      </c>
      <c r="CG110" s="1013"/>
      <c r="CH110" s="1013"/>
      <c r="CI110" s="1013"/>
      <c r="CJ110" s="1013"/>
      <c r="CK110" s="1014" t="s">
        <v>434</v>
      </c>
      <c r="CL110" s="1015"/>
      <c r="CM110" s="994" t="s">
        <v>435</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238</v>
      </c>
      <c r="DH110" s="998"/>
      <c r="DI110" s="998"/>
      <c r="DJ110" s="998"/>
      <c r="DK110" s="998"/>
      <c r="DL110" s="998" t="s">
        <v>436</v>
      </c>
      <c r="DM110" s="998"/>
      <c r="DN110" s="998"/>
      <c r="DO110" s="998"/>
      <c r="DP110" s="998"/>
      <c r="DQ110" s="998" t="s">
        <v>238</v>
      </c>
      <c r="DR110" s="998"/>
      <c r="DS110" s="998"/>
      <c r="DT110" s="998"/>
      <c r="DU110" s="998"/>
      <c r="DV110" s="999" t="s">
        <v>437</v>
      </c>
      <c r="DW110" s="999"/>
      <c r="DX110" s="999"/>
      <c r="DY110" s="999"/>
      <c r="DZ110" s="1000"/>
    </row>
    <row r="111" spans="1:131" s="226" customFormat="1" ht="26.25" customHeight="1" x14ac:dyDescent="0.2">
      <c r="A111" s="1001" t="s">
        <v>438</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238</v>
      </c>
      <c r="AB111" s="1005"/>
      <c r="AC111" s="1005"/>
      <c r="AD111" s="1005"/>
      <c r="AE111" s="1006"/>
      <c r="AF111" s="1007" t="s">
        <v>379</v>
      </c>
      <c r="AG111" s="1005"/>
      <c r="AH111" s="1005"/>
      <c r="AI111" s="1005"/>
      <c r="AJ111" s="1006"/>
      <c r="AK111" s="1007" t="s">
        <v>439</v>
      </c>
      <c r="AL111" s="1005"/>
      <c r="AM111" s="1005"/>
      <c r="AN111" s="1005"/>
      <c r="AO111" s="1006"/>
      <c r="AP111" s="1008" t="s">
        <v>436</v>
      </c>
      <c r="AQ111" s="1009"/>
      <c r="AR111" s="1009"/>
      <c r="AS111" s="1009"/>
      <c r="AT111" s="1010"/>
      <c r="AU111" s="971"/>
      <c r="AV111" s="972"/>
      <c r="AW111" s="972"/>
      <c r="AX111" s="972"/>
      <c r="AY111" s="972"/>
      <c r="AZ111" s="1020" t="s">
        <v>440</v>
      </c>
      <c r="BA111" s="1021"/>
      <c r="BB111" s="1021"/>
      <c r="BC111" s="1021"/>
      <c r="BD111" s="1021"/>
      <c r="BE111" s="1021"/>
      <c r="BF111" s="1021"/>
      <c r="BG111" s="1021"/>
      <c r="BH111" s="1021"/>
      <c r="BI111" s="1021"/>
      <c r="BJ111" s="1021"/>
      <c r="BK111" s="1021"/>
      <c r="BL111" s="1021"/>
      <c r="BM111" s="1021"/>
      <c r="BN111" s="1021"/>
      <c r="BO111" s="1021"/>
      <c r="BP111" s="1022"/>
      <c r="BQ111" s="990" t="s">
        <v>437</v>
      </c>
      <c r="BR111" s="991"/>
      <c r="BS111" s="991"/>
      <c r="BT111" s="991"/>
      <c r="BU111" s="991"/>
      <c r="BV111" s="991" t="s">
        <v>437</v>
      </c>
      <c r="BW111" s="991"/>
      <c r="BX111" s="991"/>
      <c r="BY111" s="991"/>
      <c r="BZ111" s="991"/>
      <c r="CA111" s="991" t="s">
        <v>437</v>
      </c>
      <c r="CB111" s="991"/>
      <c r="CC111" s="991"/>
      <c r="CD111" s="991"/>
      <c r="CE111" s="991"/>
      <c r="CF111" s="985" t="s">
        <v>441</v>
      </c>
      <c r="CG111" s="986"/>
      <c r="CH111" s="986"/>
      <c r="CI111" s="986"/>
      <c r="CJ111" s="986"/>
      <c r="CK111" s="1016"/>
      <c r="CL111" s="1017"/>
      <c r="CM111" s="987" t="s">
        <v>442</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437</v>
      </c>
      <c r="DH111" s="991"/>
      <c r="DI111" s="991"/>
      <c r="DJ111" s="991"/>
      <c r="DK111" s="991"/>
      <c r="DL111" s="991" t="s">
        <v>437</v>
      </c>
      <c r="DM111" s="991"/>
      <c r="DN111" s="991"/>
      <c r="DO111" s="991"/>
      <c r="DP111" s="991"/>
      <c r="DQ111" s="991" t="s">
        <v>437</v>
      </c>
      <c r="DR111" s="991"/>
      <c r="DS111" s="991"/>
      <c r="DT111" s="991"/>
      <c r="DU111" s="991"/>
      <c r="DV111" s="992" t="s">
        <v>437</v>
      </c>
      <c r="DW111" s="992"/>
      <c r="DX111" s="992"/>
      <c r="DY111" s="992"/>
      <c r="DZ111" s="993"/>
    </row>
    <row r="112" spans="1:131" s="226" customFormat="1" ht="26.25" customHeight="1" x14ac:dyDescent="0.2">
      <c r="A112" s="1023" t="s">
        <v>443</v>
      </c>
      <c r="B112" s="1024"/>
      <c r="C112" s="1021" t="s">
        <v>444</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445</v>
      </c>
      <c r="AB112" s="1030"/>
      <c r="AC112" s="1030"/>
      <c r="AD112" s="1030"/>
      <c r="AE112" s="1031"/>
      <c r="AF112" s="1032" t="s">
        <v>437</v>
      </c>
      <c r="AG112" s="1030"/>
      <c r="AH112" s="1030"/>
      <c r="AI112" s="1030"/>
      <c r="AJ112" s="1031"/>
      <c r="AK112" s="1032" t="s">
        <v>437</v>
      </c>
      <c r="AL112" s="1030"/>
      <c r="AM112" s="1030"/>
      <c r="AN112" s="1030"/>
      <c r="AO112" s="1031"/>
      <c r="AP112" s="1033" t="s">
        <v>238</v>
      </c>
      <c r="AQ112" s="1034"/>
      <c r="AR112" s="1034"/>
      <c r="AS112" s="1034"/>
      <c r="AT112" s="1035"/>
      <c r="AU112" s="971"/>
      <c r="AV112" s="972"/>
      <c r="AW112" s="972"/>
      <c r="AX112" s="972"/>
      <c r="AY112" s="972"/>
      <c r="AZ112" s="1020" t="s">
        <v>446</v>
      </c>
      <c r="BA112" s="1021"/>
      <c r="BB112" s="1021"/>
      <c r="BC112" s="1021"/>
      <c r="BD112" s="1021"/>
      <c r="BE112" s="1021"/>
      <c r="BF112" s="1021"/>
      <c r="BG112" s="1021"/>
      <c r="BH112" s="1021"/>
      <c r="BI112" s="1021"/>
      <c r="BJ112" s="1021"/>
      <c r="BK112" s="1021"/>
      <c r="BL112" s="1021"/>
      <c r="BM112" s="1021"/>
      <c r="BN112" s="1021"/>
      <c r="BO112" s="1021"/>
      <c r="BP112" s="1022"/>
      <c r="BQ112" s="990">
        <v>10110673</v>
      </c>
      <c r="BR112" s="991"/>
      <c r="BS112" s="991"/>
      <c r="BT112" s="991"/>
      <c r="BU112" s="991"/>
      <c r="BV112" s="991">
        <v>9416288</v>
      </c>
      <c r="BW112" s="991"/>
      <c r="BX112" s="991"/>
      <c r="BY112" s="991"/>
      <c r="BZ112" s="991"/>
      <c r="CA112" s="991">
        <v>8575748</v>
      </c>
      <c r="CB112" s="991"/>
      <c r="CC112" s="991"/>
      <c r="CD112" s="991"/>
      <c r="CE112" s="991"/>
      <c r="CF112" s="985">
        <v>65.5</v>
      </c>
      <c r="CG112" s="986"/>
      <c r="CH112" s="986"/>
      <c r="CI112" s="986"/>
      <c r="CJ112" s="986"/>
      <c r="CK112" s="1016"/>
      <c r="CL112" s="1017"/>
      <c r="CM112" s="987" t="s">
        <v>447</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437</v>
      </c>
      <c r="DH112" s="991"/>
      <c r="DI112" s="991"/>
      <c r="DJ112" s="991"/>
      <c r="DK112" s="991"/>
      <c r="DL112" s="991" t="s">
        <v>437</v>
      </c>
      <c r="DM112" s="991"/>
      <c r="DN112" s="991"/>
      <c r="DO112" s="991"/>
      <c r="DP112" s="991"/>
      <c r="DQ112" s="991" t="s">
        <v>437</v>
      </c>
      <c r="DR112" s="991"/>
      <c r="DS112" s="991"/>
      <c r="DT112" s="991"/>
      <c r="DU112" s="991"/>
      <c r="DV112" s="992" t="s">
        <v>445</v>
      </c>
      <c r="DW112" s="992"/>
      <c r="DX112" s="992"/>
      <c r="DY112" s="992"/>
      <c r="DZ112" s="993"/>
    </row>
    <row r="113" spans="1:130" s="226" customFormat="1" ht="26.25" customHeight="1" x14ac:dyDescent="0.2">
      <c r="A113" s="1025"/>
      <c r="B113" s="1026"/>
      <c r="C113" s="1021" t="s">
        <v>448</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729647</v>
      </c>
      <c r="AB113" s="1005"/>
      <c r="AC113" s="1005"/>
      <c r="AD113" s="1005"/>
      <c r="AE113" s="1006"/>
      <c r="AF113" s="1007">
        <v>610504</v>
      </c>
      <c r="AG113" s="1005"/>
      <c r="AH113" s="1005"/>
      <c r="AI113" s="1005"/>
      <c r="AJ113" s="1006"/>
      <c r="AK113" s="1007">
        <v>615607</v>
      </c>
      <c r="AL113" s="1005"/>
      <c r="AM113" s="1005"/>
      <c r="AN113" s="1005"/>
      <c r="AO113" s="1006"/>
      <c r="AP113" s="1008">
        <v>4.7</v>
      </c>
      <c r="AQ113" s="1009"/>
      <c r="AR113" s="1009"/>
      <c r="AS113" s="1009"/>
      <c r="AT113" s="1010"/>
      <c r="AU113" s="971"/>
      <c r="AV113" s="972"/>
      <c r="AW113" s="972"/>
      <c r="AX113" s="972"/>
      <c r="AY113" s="972"/>
      <c r="AZ113" s="1020" t="s">
        <v>449</v>
      </c>
      <c r="BA113" s="1021"/>
      <c r="BB113" s="1021"/>
      <c r="BC113" s="1021"/>
      <c r="BD113" s="1021"/>
      <c r="BE113" s="1021"/>
      <c r="BF113" s="1021"/>
      <c r="BG113" s="1021"/>
      <c r="BH113" s="1021"/>
      <c r="BI113" s="1021"/>
      <c r="BJ113" s="1021"/>
      <c r="BK113" s="1021"/>
      <c r="BL113" s="1021"/>
      <c r="BM113" s="1021"/>
      <c r="BN113" s="1021"/>
      <c r="BO113" s="1021"/>
      <c r="BP113" s="1022"/>
      <c r="BQ113" s="990">
        <v>459752</v>
      </c>
      <c r="BR113" s="991"/>
      <c r="BS113" s="991"/>
      <c r="BT113" s="991"/>
      <c r="BU113" s="991"/>
      <c r="BV113" s="991">
        <v>391798</v>
      </c>
      <c r="BW113" s="991"/>
      <c r="BX113" s="991"/>
      <c r="BY113" s="991"/>
      <c r="BZ113" s="991"/>
      <c r="CA113" s="991">
        <v>314914</v>
      </c>
      <c r="CB113" s="991"/>
      <c r="CC113" s="991"/>
      <c r="CD113" s="991"/>
      <c r="CE113" s="991"/>
      <c r="CF113" s="985">
        <v>2.4</v>
      </c>
      <c r="CG113" s="986"/>
      <c r="CH113" s="986"/>
      <c r="CI113" s="986"/>
      <c r="CJ113" s="986"/>
      <c r="CK113" s="1016"/>
      <c r="CL113" s="1017"/>
      <c r="CM113" s="987" t="s">
        <v>450</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445</v>
      </c>
      <c r="DH113" s="1030"/>
      <c r="DI113" s="1030"/>
      <c r="DJ113" s="1030"/>
      <c r="DK113" s="1031"/>
      <c r="DL113" s="1032" t="s">
        <v>437</v>
      </c>
      <c r="DM113" s="1030"/>
      <c r="DN113" s="1030"/>
      <c r="DO113" s="1030"/>
      <c r="DP113" s="1031"/>
      <c r="DQ113" s="1032" t="s">
        <v>437</v>
      </c>
      <c r="DR113" s="1030"/>
      <c r="DS113" s="1030"/>
      <c r="DT113" s="1030"/>
      <c r="DU113" s="1031"/>
      <c r="DV113" s="1033" t="s">
        <v>437</v>
      </c>
      <c r="DW113" s="1034"/>
      <c r="DX113" s="1034"/>
      <c r="DY113" s="1034"/>
      <c r="DZ113" s="1035"/>
    </row>
    <row r="114" spans="1:130" s="226" customFormat="1" ht="26.25" customHeight="1" x14ac:dyDescent="0.2">
      <c r="A114" s="1025"/>
      <c r="B114" s="1026"/>
      <c r="C114" s="1021" t="s">
        <v>451</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v>92815</v>
      </c>
      <c r="AB114" s="1030"/>
      <c r="AC114" s="1030"/>
      <c r="AD114" s="1030"/>
      <c r="AE114" s="1031"/>
      <c r="AF114" s="1032">
        <v>109523</v>
      </c>
      <c r="AG114" s="1030"/>
      <c r="AH114" s="1030"/>
      <c r="AI114" s="1030"/>
      <c r="AJ114" s="1031"/>
      <c r="AK114" s="1032">
        <v>122959</v>
      </c>
      <c r="AL114" s="1030"/>
      <c r="AM114" s="1030"/>
      <c r="AN114" s="1030"/>
      <c r="AO114" s="1031"/>
      <c r="AP114" s="1033">
        <v>0.9</v>
      </c>
      <c r="AQ114" s="1034"/>
      <c r="AR114" s="1034"/>
      <c r="AS114" s="1034"/>
      <c r="AT114" s="1035"/>
      <c r="AU114" s="971"/>
      <c r="AV114" s="972"/>
      <c r="AW114" s="972"/>
      <c r="AX114" s="972"/>
      <c r="AY114" s="972"/>
      <c r="AZ114" s="1020" t="s">
        <v>452</v>
      </c>
      <c r="BA114" s="1021"/>
      <c r="BB114" s="1021"/>
      <c r="BC114" s="1021"/>
      <c r="BD114" s="1021"/>
      <c r="BE114" s="1021"/>
      <c r="BF114" s="1021"/>
      <c r="BG114" s="1021"/>
      <c r="BH114" s="1021"/>
      <c r="BI114" s="1021"/>
      <c r="BJ114" s="1021"/>
      <c r="BK114" s="1021"/>
      <c r="BL114" s="1021"/>
      <c r="BM114" s="1021"/>
      <c r="BN114" s="1021"/>
      <c r="BO114" s="1021"/>
      <c r="BP114" s="1022"/>
      <c r="BQ114" s="990">
        <v>5305833</v>
      </c>
      <c r="BR114" s="991"/>
      <c r="BS114" s="991"/>
      <c r="BT114" s="991"/>
      <c r="BU114" s="991"/>
      <c r="BV114" s="991">
        <v>5283681</v>
      </c>
      <c r="BW114" s="991"/>
      <c r="BX114" s="991"/>
      <c r="BY114" s="991"/>
      <c r="BZ114" s="991"/>
      <c r="CA114" s="991">
        <v>5379218</v>
      </c>
      <c r="CB114" s="991"/>
      <c r="CC114" s="991"/>
      <c r="CD114" s="991"/>
      <c r="CE114" s="991"/>
      <c r="CF114" s="985">
        <v>41.1</v>
      </c>
      <c r="CG114" s="986"/>
      <c r="CH114" s="986"/>
      <c r="CI114" s="986"/>
      <c r="CJ114" s="986"/>
      <c r="CK114" s="1016"/>
      <c r="CL114" s="1017"/>
      <c r="CM114" s="987" t="s">
        <v>453</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238</v>
      </c>
      <c r="DH114" s="1030"/>
      <c r="DI114" s="1030"/>
      <c r="DJ114" s="1030"/>
      <c r="DK114" s="1031"/>
      <c r="DL114" s="1032" t="s">
        <v>238</v>
      </c>
      <c r="DM114" s="1030"/>
      <c r="DN114" s="1030"/>
      <c r="DO114" s="1030"/>
      <c r="DP114" s="1031"/>
      <c r="DQ114" s="1032" t="s">
        <v>238</v>
      </c>
      <c r="DR114" s="1030"/>
      <c r="DS114" s="1030"/>
      <c r="DT114" s="1030"/>
      <c r="DU114" s="1031"/>
      <c r="DV114" s="1033" t="s">
        <v>445</v>
      </c>
      <c r="DW114" s="1034"/>
      <c r="DX114" s="1034"/>
      <c r="DY114" s="1034"/>
      <c r="DZ114" s="1035"/>
    </row>
    <row r="115" spans="1:130" s="226" customFormat="1" ht="26.25" customHeight="1" x14ac:dyDescent="0.2">
      <c r="A115" s="1025"/>
      <c r="B115" s="1026"/>
      <c r="C115" s="1021" t="s">
        <v>454</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t="s">
        <v>437</v>
      </c>
      <c r="AB115" s="1005"/>
      <c r="AC115" s="1005"/>
      <c r="AD115" s="1005"/>
      <c r="AE115" s="1006"/>
      <c r="AF115" s="1007" t="s">
        <v>238</v>
      </c>
      <c r="AG115" s="1005"/>
      <c r="AH115" s="1005"/>
      <c r="AI115" s="1005"/>
      <c r="AJ115" s="1006"/>
      <c r="AK115" s="1007" t="s">
        <v>437</v>
      </c>
      <c r="AL115" s="1005"/>
      <c r="AM115" s="1005"/>
      <c r="AN115" s="1005"/>
      <c r="AO115" s="1006"/>
      <c r="AP115" s="1008" t="s">
        <v>445</v>
      </c>
      <c r="AQ115" s="1009"/>
      <c r="AR115" s="1009"/>
      <c r="AS115" s="1009"/>
      <c r="AT115" s="1010"/>
      <c r="AU115" s="971"/>
      <c r="AV115" s="972"/>
      <c r="AW115" s="972"/>
      <c r="AX115" s="972"/>
      <c r="AY115" s="972"/>
      <c r="AZ115" s="1020" t="s">
        <v>455</v>
      </c>
      <c r="BA115" s="1021"/>
      <c r="BB115" s="1021"/>
      <c r="BC115" s="1021"/>
      <c r="BD115" s="1021"/>
      <c r="BE115" s="1021"/>
      <c r="BF115" s="1021"/>
      <c r="BG115" s="1021"/>
      <c r="BH115" s="1021"/>
      <c r="BI115" s="1021"/>
      <c r="BJ115" s="1021"/>
      <c r="BK115" s="1021"/>
      <c r="BL115" s="1021"/>
      <c r="BM115" s="1021"/>
      <c r="BN115" s="1021"/>
      <c r="BO115" s="1021"/>
      <c r="BP115" s="1022"/>
      <c r="BQ115" s="990">
        <v>50174</v>
      </c>
      <c r="BR115" s="991"/>
      <c r="BS115" s="991"/>
      <c r="BT115" s="991"/>
      <c r="BU115" s="991"/>
      <c r="BV115" s="991">
        <v>51083</v>
      </c>
      <c r="BW115" s="991"/>
      <c r="BX115" s="991"/>
      <c r="BY115" s="991"/>
      <c r="BZ115" s="991"/>
      <c r="CA115" s="991">
        <v>48451</v>
      </c>
      <c r="CB115" s="991"/>
      <c r="CC115" s="991"/>
      <c r="CD115" s="991"/>
      <c r="CE115" s="991"/>
      <c r="CF115" s="985">
        <v>0.4</v>
      </c>
      <c r="CG115" s="986"/>
      <c r="CH115" s="986"/>
      <c r="CI115" s="986"/>
      <c r="CJ115" s="986"/>
      <c r="CK115" s="1016"/>
      <c r="CL115" s="1017"/>
      <c r="CM115" s="1020" t="s">
        <v>456</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t="s">
        <v>445</v>
      </c>
      <c r="DH115" s="1030"/>
      <c r="DI115" s="1030"/>
      <c r="DJ115" s="1030"/>
      <c r="DK115" s="1031"/>
      <c r="DL115" s="1032" t="s">
        <v>437</v>
      </c>
      <c r="DM115" s="1030"/>
      <c r="DN115" s="1030"/>
      <c r="DO115" s="1030"/>
      <c r="DP115" s="1031"/>
      <c r="DQ115" s="1032" t="s">
        <v>238</v>
      </c>
      <c r="DR115" s="1030"/>
      <c r="DS115" s="1030"/>
      <c r="DT115" s="1030"/>
      <c r="DU115" s="1031"/>
      <c r="DV115" s="1033" t="s">
        <v>437</v>
      </c>
      <c r="DW115" s="1034"/>
      <c r="DX115" s="1034"/>
      <c r="DY115" s="1034"/>
      <c r="DZ115" s="1035"/>
    </row>
    <row r="116" spans="1:130" s="226" customFormat="1" ht="26.25" customHeight="1" x14ac:dyDescent="0.2">
      <c r="A116" s="1027"/>
      <c r="B116" s="1028"/>
      <c r="C116" s="1036" t="s">
        <v>457</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t="s">
        <v>437</v>
      </c>
      <c r="AB116" s="1030"/>
      <c r="AC116" s="1030"/>
      <c r="AD116" s="1030"/>
      <c r="AE116" s="1031"/>
      <c r="AF116" s="1032" t="s">
        <v>238</v>
      </c>
      <c r="AG116" s="1030"/>
      <c r="AH116" s="1030"/>
      <c r="AI116" s="1030"/>
      <c r="AJ116" s="1031"/>
      <c r="AK116" s="1032" t="s">
        <v>436</v>
      </c>
      <c r="AL116" s="1030"/>
      <c r="AM116" s="1030"/>
      <c r="AN116" s="1030"/>
      <c r="AO116" s="1031"/>
      <c r="AP116" s="1033" t="s">
        <v>436</v>
      </c>
      <c r="AQ116" s="1034"/>
      <c r="AR116" s="1034"/>
      <c r="AS116" s="1034"/>
      <c r="AT116" s="1035"/>
      <c r="AU116" s="971"/>
      <c r="AV116" s="972"/>
      <c r="AW116" s="972"/>
      <c r="AX116" s="972"/>
      <c r="AY116" s="972"/>
      <c r="AZ116" s="1038" t="s">
        <v>458</v>
      </c>
      <c r="BA116" s="1039"/>
      <c r="BB116" s="1039"/>
      <c r="BC116" s="1039"/>
      <c r="BD116" s="1039"/>
      <c r="BE116" s="1039"/>
      <c r="BF116" s="1039"/>
      <c r="BG116" s="1039"/>
      <c r="BH116" s="1039"/>
      <c r="BI116" s="1039"/>
      <c r="BJ116" s="1039"/>
      <c r="BK116" s="1039"/>
      <c r="BL116" s="1039"/>
      <c r="BM116" s="1039"/>
      <c r="BN116" s="1039"/>
      <c r="BO116" s="1039"/>
      <c r="BP116" s="1040"/>
      <c r="BQ116" s="990" t="s">
        <v>437</v>
      </c>
      <c r="BR116" s="991"/>
      <c r="BS116" s="991"/>
      <c r="BT116" s="991"/>
      <c r="BU116" s="991"/>
      <c r="BV116" s="991" t="s">
        <v>445</v>
      </c>
      <c r="BW116" s="991"/>
      <c r="BX116" s="991"/>
      <c r="BY116" s="991"/>
      <c r="BZ116" s="991"/>
      <c r="CA116" s="991" t="s">
        <v>437</v>
      </c>
      <c r="CB116" s="991"/>
      <c r="CC116" s="991"/>
      <c r="CD116" s="991"/>
      <c r="CE116" s="991"/>
      <c r="CF116" s="985" t="s">
        <v>437</v>
      </c>
      <c r="CG116" s="986"/>
      <c r="CH116" s="986"/>
      <c r="CI116" s="986"/>
      <c r="CJ116" s="986"/>
      <c r="CK116" s="1016"/>
      <c r="CL116" s="1017"/>
      <c r="CM116" s="987" t="s">
        <v>459</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437</v>
      </c>
      <c r="DH116" s="1030"/>
      <c r="DI116" s="1030"/>
      <c r="DJ116" s="1030"/>
      <c r="DK116" s="1031"/>
      <c r="DL116" s="1032" t="s">
        <v>437</v>
      </c>
      <c r="DM116" s="1030"/>
      <c r="DN116" s="1030"/>
      <c r="DO116" s="1030"/>
      <c r="DP116" s="1031"/>
      <c r="DQ116" s="1032" t="s">
        <v>437</v>
      </c>
      <c r="DR116" s="1030"/>
      <c r="DS116" s="1030"/>
      <c r="DT116" s="1030"/>
      <c r="DU116" s="1031"/>
      <c r="DV116" s="1033" t="s">
        <v>437</v>
      </c>
      <c r="DW116" s="1034"/>
      <c r="DX116" s="1034"/>
      <c r="DY116" s="1034"/>
      <c r="DZ116" s="1035"/>
    </row>
    <row r="117" spans="1:130" s="226" customFormat="1" ht="26.25" customHeight="1" x14ac:dyDescent="0.2">
      <c r="A117" s="975" t="s">
        <v>178</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460</v>
      </c>
      <c r="Z117" s="957"/>
      <c r="AA117" s="1047">
        <v>4721429</v>
      </c>
      <c r="AB117" s="1048"/>
      <c r="AC117" s="1048"/>
      <c r="AD117" s="1048"/>
      <c r="AE117" s="1049"/>
      <c r="AF117" s="1050">
        <v>4634926</v>
      </c>
      <c r="AG117" s="1048"/>
      <c r="AH117" s="1048"/>
      <c r="AI117" s="1048"/>
      <c r="AJ117" s="1049"/>
      <c r="AK117" s="1050">
        <v>4495910</v>
      </c>
      <c r="AL117" s="1048"/>
      <c r="AM117" s="1048"/>
      <c r="AN117" s="1048"/>
      <c r="AO117" s="1049"/>
      <c r="AP117" s="1051"/>
      <c r="AQ117" s="1052"/>
      <c r="AR117" s="1052"/>
      <c r="AS117" s="1052"/>
      <c r="AT117" s="1053"/>
      <c r="AU117" s="971"/>
      <c r="AV117" s="972"/>
      <c r="AW117" s="972"/>
      <c r="AX117" s="972"/>
      <c r="AY117" s="972"/>
      <c r="AZ117" s="1038" t="s">
        <v>461</v>
      </c>
      <c r="BA117" s="1039"/>
      <c r="BB117" s="1039"/>
      <c r="BC117" s="1039"/>
      <c r="BD117" s="1039"/>
      <c r="BE117" s="1039"/>
      <c r="BF117" s="1039"/>
      <c r="BG117" s="1039"/>
      <c r="BH117" s="1039"/>
      <c r="BI117" s="1039"/>
      <c r="BJ117" s="1039"/>
      <c r="BK117" s="1039"/>
      <c r="BL117" s="1039"/>
      <c r="BM117" s="1039"/>
      <c r="BN117" s="1039"/>
      <c r="BO117" s="1039"/>
      <c r="BP117" s="1040"/>
      <c r="BQ117" s="990" t="s">
        <v>436</v>
      </c>
      <c r="BR117" s="991"/>
      <c r="BS117" s="991"/>
      <c r="BT117" s="991"/>
      <c r="BU117" s="991"/>
      <c r="BV117" s="991" t="s">
        <v>436</v>
      </c>
      <c r="BW117" s="991"/>
      <c r="BX117" s="991"/>
      <c r="BY117" s="991"/>
      <c r="BZ117" s="991"/>
      <c r="CA117" s="991" t="s">
        <v>437</v>
      </c>
      <c r="CB117" s="991"/>
      <c r="CC117" s="991"/>
      <c r="CD117" s="991"/>
      <c r="CE117" s="991"/>
      <c r="CF117" s="985" t="s">
        <v>437</v>
      </c>
      <c r="CG117" s="986"/>
      <c r="CH117" s="986"/>
      <c r="CI117" s="986"/>
      <c r="CJ117" s="986"/>
      <c r="CK117" s="1016"/>
      <c r="CL117" s="1017"/>
      <c r="CM117" s="987" t="s">
        <v>462</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238</v>
      </c>
      <c r="DH117" s="1030"/>
      <c r="DI117" s="1030"/>
      <c r="DJ117" s="1030"/>
      <c r="DK117" s="1031"/>
      <c r="DL117" s="1032" t="s">
        <v>238</v>
      </c>
      <c r="DM117" s="1030"/>
      <c r="DN117" s="1030"/>
      <c r="DO117" s="1030"/>
      <c r="DP117" s="1031"/>
      <c r="DQ117" s="1032" t="s">
        <v>238</v>
      </c>
      <c r="DR117" s="1030"/>
      <c r="DS117" s="1030"/>
      <c r="DT117" s="1030"/>
      <c r="DU117" s="1031"/>
      <c r="DV117" s="1033" t="s">
        <v>238</v>
      </c>
      <c r="DW117" s="1034"/>
      <c r="DX117" s="1034"/>
      <c r="DY117" s="1034"/>
      <c r="DZ117" s="1035"/>
    </row>
    <row r="118" spans="1:130" s="226" customFormat="1" ht="26.25" customHeight="1" x14ac:dyDescent="0.2">
      <c r="A118" s="975" t="s">
        <v>431</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429</v>
      </c>
      <c r="AB118" s="956"/>
      <c r="AC118" s="956"/>
      <c r="AD118" s="956"/>
      <c r="AE118" s="957"/>
      <c r="AF118" s="955" t="s">
        <v>296</v>
      </c>
      <c r="AG118" s="956"/>
      <c r="AH118" s="956"/>
      <c r="AI118" s="956"/>
      <c r="AJ118" s="957"/>
      <c r="AK118" s="955" t="s">
        <v>295</v>
      </c>
      <c r="AL118" s="956"/>
      <c r="AM118" s="956"/>
      <c r="AN118" s="956"/>
      <c r="AO118" s="957"/>
      <c r="AP118" s="1042" t="s">
        <v>430</v>
      </c>
      <c r="AQ118" s="1043"/>
      <c r="AR118" s="1043"/>
      <c r="AS118" s="1043"/>
      <c r="AT118" s="1044"/>
      <c r="AU118" s="971"/>
      <c r="AV118" s="972"/>
      <c r="AW118" s="972"/>
      <c r="AX118" s="972"/>
      <c r="AY118" s="972"/>
      <c r="AZ118" s="1045" t="s">
        <v>463</v>
      </c>
      <c r="BA118" s="1036"/>
      <c r="BB118" s="1036"/>
      <c r="BC118" s="1036"/>
      <c r="BD118" s="1036"/>
      <c r="BE118" s="1036"/>
      <c r="BF118" s="1036"/>
      <c r="BG118" s="1036"/>
      <c r="BH118" s="1036"/>
      <c r="BI118" s="1036"/>
      <c r="BJ118" s="1036"/>
      <c r="BK118" s="1036"/>
      <c r="BL118" s="1036"/>
      <c r="BM118" s="1036"/>
      <c r="BN118" s="1036"/>
      <c r="BO118" s="1036"/>
      <c r="BP118" s="1037"/>
      <c r="BQ118" s="1068" t="s">
        <v>436</v>
      </c>
      <c r="BR118" s="1069"/>
      <c r="BS118" s="1069"/>
      <c r="BT118" s="1069"/>
      <c r="BU118" s="1069"/>
      <c r="BV118" s="1069" t="s">
        <v>436</v>
      </c>
      <c r="BW118" s="1069"/>
      <c r="BX118" s="1069"/>
      <c r="BY118" s="1069"/>
      <c r="BZ118" s="1069"/>
      <c r="CA118" s="1069" t="s">
        <v>437</v>
      </c>
      <c r="CB118" s="1069"/>
      <c r="CC118" s="1069"/>
      <c r="CD118" s="1069"/>
      <c r="CE118" s="1069"/>
      <c r="CF118" s="985" t="s">
        <v>437</v>
      </c>
      <c r="CG118" s="986"/>
      <c r="CH118" s="986"/>
      <c r="CI118" s="986"/>
      <c r="CJ118" s="986"/>
      <c r="CK118" s="1016"/>
      <c r="CL118" s="1017"/>
      <c r="CM118" s="987" t="s">
        <v>464</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379</v>
      </c>
      <c r="DH118" s="1030"/>
      <c r="DI118" s="1030"/>
      <c r="DJ118" s="1030"/>
      <c r="DK118" s="1031"/>
      <c r="DL118" s="1032" t="s">
        <v>436</v>
      </c>
      <c r="DM118" s="1030"/>
      <c r="DN118" s="1030"/>
      <c r="DO118" s="1030"/>
      <c r="DP118" s="1031"/>
      <c r="DQ118" s="1032" t="s">
        <v>238</v>
      </c>
      <c r="DR118" s="1030"/>
      <c r="DS118" s="1030"/>
      <c r="DT118" s="1030"/>
      <c r="DU118" s="1031"/>
      <c r="DV118" s="1033" t="s">
        <v>379</v>
      </c>
      <c r="DW118" s="1034"/>
      <c r="DX118" s="1034"/>
      <c r="DY118" s="1034"/>
      <c r="DZ118" s="1035"/>
    </row>
    <row r="119" spans="1:130" s="226" customFormat="1" ht="26.25" customHeight="1" x14ac:dyDescent="0.2">
      <c r="A119" s="1129" t="s">
        <v>434</v>
      </c>
      <c r="B119" s="1015"/>
      <c r="C119" s="994" t="s">
        <v>435</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436</v>
      </c>
      <c r="AB119" s="963"/>
      <c r="AC119" s="963"/>
      <c r="AD119" s="963"/>
      <c r="AE119" s="964"/>
      <c r="AF119" s="965" t="s">
        <v>436</v>
      </c>
      <c r="AG119" s="963"/>
      <c r="AH119" s="963"/>
      <c r="AI119" s="963"/>
      <c r="AJ119" s="964"/>
      <c r="AK119" s="965" t="s">
        <v>437</v>
      </c>
      <c r="AL119" s="963"/>
      <c r="AM119" s="963"/>
      <c r="AN119" s="963"/>
      <c r="AO119" s="964"/>
      <c r="AP119" s="966" t="s">
        <v>436</v>
      </c>
      <c r="AQ119" s="967"/>
      <c r="AR119" s="967"/>
      <c r="AS119" s="967"/>
      <c r="AT119" s="968"/>
      <c r="AU119" s="973"/>
      <c r="AV119" s="974"/>
      <c r="AW119" s="974"/>
      <c r="AX119" s="974"/>
      <c r="AY119" s="974"/>
      <c r="AZ119" s="257" t="s">
        <v>178</v>
      </c>
      <c r="BA119" s="257"/>
      <c r="BB119" s="257"/>
      <c r="BC119" s="257"/>
      <c r="BD119" s="257"/>
      <c r="BE119" s="257"/>
      <c r="BF119" s="257"/>
      <c r="BG119" s="257"/>
      <c r="BH119" s="257"/>
      <c r="BI119" s="257"/>
      <c r="BJ119" s="257"/>
      <c r="BK119" s="257"/>
      <c r="BL119" s="257"/>
      <c r="BM119" s="257"/>
      <c r="BN119" s="257"/>
      <c r="BO119" s="1046" t="s">
        <v>465</v>
      </c>
      <c r="BP119" s="1077"/>
      <c r="BQ119" s="1068">
        <v>49800192</v>
      </c>
      <c r="BR119" s="1069"/>
      <c r="BS119" s="1069"/>
      <c r="BT119" s="1069"/>
      <c r="BU119" s="1069"/>
      <c r="BV119" s="1069">
        <v>49078861</v>
      </c>
      <c r="BW119" s="1069"/>
      <c r="BX119" s="1069"/>
      <c r="BY119" s="1069"/>
      <c r="BZ119" s="1069"/>
      <c r="CA119" s="1069">
        <v>50025925</v>
      </c>
      <c r="CB119" s="1069"/>
      <c r="CC119" s="1069"/>
      <c r="CD119" s="1069"/>
      <c r="CE119" s="1069"/>
      <c r="CF119" s="1070"/>
      <c r="CG119" s="1071"/>
      <c r="CH119" s="1071"/>
      <c r="CI119" s="1071"/>
      <c r="CJ119" s="1072"/>
      <c r="CK119" s="1018"/>
      <c r="CL119" s="1019"/>
      <c r="CM119" s="1073" t="s">
        <v>466</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379</v>
      </c>
      <c r="DH119" s="1055"/>
      <c r="DI119" s="1055"/>
      <c r="DJ119" s="1055"/>
      <c r="DK119" s="1056"/>
      <c r="DL119" s="1054" t="s">
        <v>436</v>
      </c>
      <c r="DM119" s="1055"/>
      <c r="DN119" s="1055"/>
      <c r="DO119" s="1055"/>
      <c r="DP119" s="1056"/>
      <c r="DQ119" s="1054" t="s">
        <v>379</v>
      </c>
      <c r="DR119" s="1055"/>
      <c r="DS119" s="1055"/>
      <c r="DT119" s="1055"/>
      <c r="DU119" s="1056"/>
      <c r="DV119" s="1057" t="s">
        <v>379</v>
      </c>
      <c r="DW119" s="1058"/>
      <c r="DX119" s="1058"/>
      <c r="DY119" s="1058"/>
      <c r="DZ119" s="1059"/>
    </row>
    <row r="120" spans="1:130" s="226" customFormat="1" ht="26.25" customHeight="1" x14ac:dyDescent="0.2">
      <c r="A120" s="1130"/>
      <c r="B120" s="1017"/>
      <c r="C120" s="987" t="s">
        <v>442</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436</v>
      </c>
      <c r="AB120" s="1030"/>
      <c r="AC120" s="1030"/>
      <c r="AD120" s="1030"/>
      <c r="AE120" s="1031"/>
      <c r="AF120" s="1032" t="s">
        <v>379</v>
      </c>
      <c r="AG120" s="1030"/>
      <c r="AH120" s="1030"/>
      <c r="AI120" s="1030"/>
      <c r="AJ120" s="1031"/>
      <c r="AK120" s="1032" t="s">
        <v>379</v>
      </c>
      <c r="AL120" s="1030"/>
      <c r="AM120" s="1030"/>
      <c r="AN120" s="1030"/>
      <c r="AO120" s="1031"/>
      <c r="AP120" s="1033" t="s">
        <v>379</v>
      </c>
      <c r="AQ120" s="1034"/>
      <c r="AR120" s="1034"/>
      <c r="AS120" s="1034"/>
      <c r="AT120" s="1035"/>
      <c r="AU120" s="1060" t="s">
        <v>467</v>
      </c>
      <c r="AV120" s="1061"/>
      <c r="AW120" s="1061"/>
      <c r="AX120" s="1061"/>
      <c r="AY120" s="1062"/>
      <c r="AZ120" s="1011" t="s">
        <v>468</v>
      </c>
      <c r="BA120" s="960"/>
      <c r="BB120" s="960"/>
      <c r="BC120" s="960"/>
      <c r="BD120" s="960"/>
      <c r="BE120" s="960"/>
      <c r="BF120" s="960"/>
      <c r="BG120" s="960"/>
      <c r="BH120" s="960"/>
      <c r="BI120" s="960"/>
      <c r="BJ120" s="960"/>
      <c r="BK120" s="960"/>
      <c r="BL120" s="960"/>
      <c r="BM120" s="960"/>
      <c r="BN120" s="960"/>
      <c r="BO120" s="960"/>
      <c r="BP120" s="961"/>
      <c r="BQ120" s="997">
        <v>9933007</v>
      </c>
      <c r="BR120" s="998"/>
      <c r="BS120" s="998"/>
      <c r="BT120" s="998"/>
      <c r="BU120" s="998"/>
      <c r="BV120" s="998">
        <v>9720470</v>
      </c>
      <c r="BW120" s="998"/>
      <c r="BX120" s="998"/>
      <c r="BY120" s="998"/>
      <c r="BZ120" s="998"/>
      <c r="CA120" s="998">
        <v>9176384</v>
      </c>
      <c r="CB120" s="998"/>
      <c r="CC120" s="998"/>
      <c r="CD120" s="998"/>
      <c r="CE120" s="998"/>
      <c r="CF120" s="1012">
        <v>70.099999999999994</v>
      </c>
      <c r="CG120" s="1013"/>
      <c r="CH120" s="1013"/>
      <c r="CI120" s="1013"/>
      <c r="CJ120" s="1013"/>
      <c r="CK120" s="1078" t="s">
        <v>469</v>
      </c>
      <c r="CL120" s="1079"/>
      <c r="CM120" s="1079"/>
      <c r="CN120" s="1079"/>
      <c r="CO120" s="1080"/>
      <c r="CP120" s="1086" t="s">
        <v>470</v>
      </c>
      <c r="CQ120" s="1087"/>
      <c r="CR120" s="1087"/>
      <c r="CS120" s="1087"/>
      <c r="CT120" s="1087"/>
      <c r="CU120" s="1087"/>
      <c r="CV120" s="1087"/>
      <c r="CW120" s="1087"/>
      <c r="CX120" s="1087"/>
      <c r="CY120" s="1087"/>
      <c r="CZ120" s="1087"/>
      <c r="DA120" s="1087"/>
      <c r="DB120" s="1087"/>
      <c r="DC120" s="1087"/>
      <c r="DD120" s="1087"/>
      <c r="DE120" s="1087"/>
      <c r="DF120" s="1088"/>
      <c r="DG120" s="997">
        <v>8726471</v>
      </c>
      <c r="DH120" s="998"/>
      <c r="DI120" s="998"/>
      <c r="DJ120" s="998"/>
      <c r="DK120" s="998"/>
      <c r="DL120" s="998">
        <v>8074940</v>
      </c>
      <c r="DM120" s="998"/>
      <c r="DN120" s="998"/>
      <c r="DO120" s="998"/>
      <c r="DP120" s="998"/>
      <c r="DQ120" s="998">
        <v>7263901</v>
      </c>
      <c r="DR120" s="998"/>
      <c r="DS120" s="998"/>
      <c r="DT120" s="998"/>
      <c r="DU120" s="998"/>
      <c r="DV120" s="999">
        <v>55.5</v>
      </c>
      <c r="DW120" s="999"/>
      <c r="DX120" s="999"/>
      <c r="DY120" s="999"/>
      <c r="DZ120" s="1000"/>
    </row>
    <row r="121" spans="1:130" s="226" customFormat="1" ht="26.25" customHeight="1" x14ac:dyDescent="0.2">
      <c r="A121" s="1130"/>
      <c r="B121" s="1017"/>
      <c r="C121" s="1038" t="s">
        <v>471</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379</v>
      </c>
      <c r="AB121" s="1030"/>
      <c r="AC121" s="1030"/>
      <c r="AD121" s="1030"/>
      <c r="AE121" s="1031"/>
      <c r="AF121" s="1032" t="s">
        <v>379</v>
      </c>
      <c r="AG121" s="1030"/>
      <c r="AH121" s="1030"/>
      <c r="AI121" s="1030"/>
      <c r="AJ121" s="1031"/>
      <c r="AK121" s="1032" t="s">
        <v>379</v>
      </c>
      <c r="AL121" s="1030"/>
      <c r="AM121" s="1030"/>
      <c r="AN121" s="1030"/>
      <c r="AO121" s="1031"/>
      <c r="AP121" s="1033" t="s">
        <v>238</v>
      </c>
      <c r="AQ121" s="1034"/>
      <c r="AR121" s="1034"/>
      <c r="AS121" s="1034"/>
      <c r="AT121" s="1035"/>
      <c r="AU121" s="1063"/>
      <c r="AV121" s="1064"/>
      <c r="AW121" s="1064"/>
      <c r="AX121" s="1064"/>
      <c r="AY121" s="1065"/>
      <c r="AZ121" s="1020" t="s">
        <v>472</v>
      </c>
      <c r="BA121" s="1021"/>
      <c r="BB121" s="1021"/>
      <c r="BC121" s="1021"/>
      <c r="BD121" s="1021"/>
      <c r="BE121" s="1021"/>
      <c r="BF121" s="1021"/>
      <c r="BG121" s="1021"/>
      <c r="BH121" s="1021"/>
      <c r="BI121" s="1021"/>
      <c r="BJ121" s="1021"/>
      <c r="BK121" s="1021"/>
      <c r="BL121" s="1021"/>
      <c r="BM121" s="1021"/>
      <c r="BN121" s="1021"/>
      <c r="BO121" s="1021"/>
      <c r="BP121" s="1022"/>
      <c r="BQ121" s="990">
        <v>1782185</v>
      </c>
      <c r="BR121" s="991"/>
      <c r="BS121" s="991"/>
      <c r="BT121" s="991"/>
      <c r="BU121" s="991"/>
      <c r="BV121" s="991">
        <v>1266871</v>
      </c>
      <c r="BW121" s="991"/>
      <c r="BX121" s="991"/>
      <c r="BY121" s="991"/>
      <c r="BZ121" s="991"/>
      <c r="CA121" s="991">
        <v>842636</v>
      </c>
      <c r="CB121" s="991"/>
      <c r="CC121" s="991"/>
      <c r="CD121" s="991"/>
      <c r="CE121" s="991"/>
      <c r="CF121" s="985">
        <v>6.4</v>
      </c>
      <c r="CG121" s="986"/>
      <c r="CH121" s="986"/>
      <c r="CI121" s="986"/>
      <c r="CJ121" s="986"/>
      <c r="CK121" s="1081"/>
      <c r="CL121" s="1082"/>
      <c r="CM121" s="1082"/>
      <c r="CN121" s="1082"/>
      <c r="CO121" s="1083"/>
      <c r="CP121" s="1091" t="s">
        <v>473</v>
      </c>
      <c r="CQ121" s="1092"/>
      <c r="CR121" s="1092"/>
      <c r="CS121" s="1092"/>
      <c r="CT121" s="1092"/>
      <c r="CU121" s="1092"/>
      <c r="CV121" s="1092"/>
      <c r="CW121" s="1092"/>
      <c r="CX121" s="1092"/>
      <c r="CY121" s="1092"/>
      <c r="CZ121" s="1092"/>
      <c r="DA121" s="1092"/>
      <c r="DB121" s="1092"/>
      <c r="DC121" s="1092"/>
      <c r="DD121" s="1092"/>
      <c r="DE121" s="1092"/>
      <c r="DF121" s="1093"/>
      <c r="DG121" s="990">
        <v>1064066</v>
      </c>
      <c r="DH121" s="991"/>
      <c r="DI121" s="991"/>
      <c r="DJ121" s="991"/>
      <c r="DK121" s="991"/>
      <c r="DL121" s="991">
        <v>1028267</v>
      </c>
      <c r="DM121" s="991"/>
      <c r="DN121" s="991"/>
      <c r="DO121" s="991"/>
      <c r="DP121" s="991"/>
      <c r="DQ121" s="991">
        <v>1020053</v>
      </c>
      <c r="DR121" s="991"/>
      <c r="DS121" s="991"/>
      <c r="DT121" s="991"/>
      <c r="DU121" s="991"/>
      <c r="DV121" s="992">
        <v>7.8</v>
      </c>
      <c r="DW121" s="992"/>
      <c r="DX121" s="992"/>
      <c r="DY121" s="992"/>
      <c r="DZ121" s="993"/>
    </row>
    <row r="122" spans="1:130" s="226" customFormat="1" ht="26.25" customHeight="1" x14ac:dyDescent="0.2">
      <c r="A122" s="1130"/>
      <c r="B122" s="1017"/>
      <c r="C122" s="987" t="s">
        <v>453</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379</v>
      </c>
      <c r="AB122" s="1030"/>
      <c r="AC122" s="1030"/>
      <c r="AD122" s="1030"/>
      <c r="AE122" s="1031"/>
      <c r="AF122" s="1032" t="s">
        <v>379</v>
      </c>
      <c r="AG122" s="1030"/>
      <c r="AH122" s="1030"/>
      <c r="AI122" s="1030"/>
      <c r="AJ122" s="1031"/>
      <c r="AK122" s="1032" t="s">
        <v>379</v>
      </c>
      <c r="AL122" s="1030"/>
      <c r="AM122" s="1030"/>
      <c r="AN122" s="1030"/>
      <c r="AO122" s="1031"/>
      <c r="AP122" s="1033" t="s">
        <v>379</v>
      </c>
      <c r="AQ122" s="1034"/>
      <c r="AR122" s="1034"/>
      <c r="AS122" s="1034"/>
      <c r="AT122" s="1035"/>
      <c r="AU122" s="1063"/>
      <c r="AV122" s="1064"/>
      <c r="AW122" s="1064"/>
      <c r="AX122" s="1064"/>
      <c r="AY122" s="1065"/>
      <c r="AZ122" s="1045" t="s">
        <v>474</v>
      </c>
      <c r="BA122" s="1036"/>
      <c r="BB122" s="1036"/>
      <c r="BC122" s="1036"/>
      <c r="BD122" s="1036"/>
      <c r="BE122" s="1036"/>
      <c r="BF122" s="1036"/>
      <c r="BG122" s="1036"/>
      <c r="BH122" s="1036"/>
      <c r="BI122" s="1036"/>
      <c r="BJ122" s="1036"/>
      <c r="BK122" s="1036"/>
      <c r="BL122" s="1036"/>
      <c r="BM122" s="1036"/>
      <c r="BN122" s="1036"/>
      <c r="BO122" s="1036"/>
      <c r="BP122" s="1037"/>
      <c r="BQ122" s="1068">
        <v>27747149</v>
      </c>
      <c r="BR122" s="1069"/>
      <c r="BS122" s="1069"/>
      <c r="BT122" s="1069"/>
      <c r="BU122" s="1069"/>
      <c r="BV122" s="1069">
        <v>27725264</v>
      </c>
      <c r="BW122" s="1069"/>
      <c r="BX122" s="1069"/>
      <c r="BY122" s="1069"/>
      <c r="BZ122" s="1069"/>
      <c r="CA122" s="1069">
        <v>29235813</v>
      </c>
      <c r="CB122" s="1069"/>
      <c r="CC122" s="1069"/>
      <c r="CD122" s="1069"/>
      <c r="CE122" s="1069"/>
      <c r="CF122" s="1089">
        <v>223.2</v>
      </c>
      <c r="CG122" s="1090"/>
      <c r="CH122" s="1090"/>
      <c r="CI122" s="1090"/>
      <c r="CJ122" s="1090"/>
      <c r="CK122" s="1081"/>
      <c r="CL122" s="1082"/>
      <c r="CM122" s="1082"/>
      <c r="CN122" s="1082"/>
      <c r="CO122" s="1083"/>
      <c r="CP122" s="1091" t="s">
        <v>475</v>
      </c>
      <c r="CQ122" s="1092"/>
      <c r="CR122" s="1092"/>
      <c r="CS122" s="1092"/>
      <c r="CT122" s="1092"/>
      <c r="CU122" s="1092"/>
      <c r="CV122" s="1092"/>
      <c r="CW122" s="1092"/>
      <c r="CX122" s="1092"/>
      <c r="CY122" s="1092"/>
      <c r="CZ122" s="1092"/>
      <c r="DA122" s="1092"/>
      <c r="DB122" s="1092"/>
      <c r="DC122" s="1092"/>
      <c r="DD122" s="1092"/>
      <c r="DE122" s="1092"/>
      <c r="DF122" s="1093"/>
      <c r="DG122" s="990">
        <v>236291</v>
      </c>
      <c r="DH122" s="991"/>
      <c r="DI122" s="991"/>
      <c r="DJ122" s="991"/>
      <c r="DK122" s="991"/>
      <c r="DL122" s="991">
        <v>215592</v>
      </c>
      <c r="DM122" s="991"/>
      <c r="DN122" s="991"/>
      <c r="DO122" s="991"/>
      <c r="DP122" s="991"/>
      <c r="DQ122" s="991">
        <v>193715</v>
      </c>
      <c r="DR122" s="991"/>
      <c r="DS122" s="991"/>
      <c r="DT122" s="991"/>
      <c r="DU122" s="991"/>
      <c r="DV122" s="992">
        <v>1.5</v>
      </c>
      <c r="DW122" s="992"/>
      <c r="DX122" s="992"/>
      <c r="DY122" s="992"/>
      <c r="DZ122" s="993"/>
    </row>
    <row r="123" spans="1:130" s="226" customFormat="1" ht="26.25" customHeight="1" x14ac:dyDescent="0.2">
      <c r="A123" s="1130"/>
      <c r="B123" s="1017"/>
      <c r="C123" s="987" t="s">
        <v>459</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238</v>
      </c>
      <c r="AB123" s="1030"/>
      <c r="AC123" s="1030"/>
      <c r="AD123" s="1030"/>
      <c r="AE123" s="1031"/>
      <c r="AF123" s="1032" t="s">
        <v>238</v>
      </c>
      <c r="AG123" s="1030"/>
      <c r="AH123" s="1030"/>
      <c r="AI123" s="1030"/>
      <c r="AJ123" s="1031"/>
      <c r="AK123" s="1032" t="s">
        <v>238</v>
      </c>
      <c r="AL123" s="1030"/>
      <c r="AM123" s="1030"/>
      <c r="AN123" s="1030"/>
      <c r="AO123" s="1031"/>
      <c r="AP123" s="1033" t="s">
        <v>238</v>
      </c>
      <c r="AQ123" s="1034"/>
      <c r="AR123" s="1034"/>
      <c r="AS123" s="1034"/>
      <c r="AT123" s="1035"/>
      <c r="AU123" s="1066"/>
      <c r="AV123" s="1067"/>
      <c r="AW123" s="1067"/>
      <c r="AX123" s="1067"/>
      <c r="AY123" s="1067"/>
      <c r="AZ123" s="257" t="s">
        <v>178</v>
      </c>
      <c r="BA123" s="257"/>
      <c r="BB123" s="257"/>
      <c r="BC123" s="257"/>
      <c r="BD123" s="257"/>
      <c r="BE123" s="257"/>
      <c r="BF123" s="257"/>
      <c r="BG123" s="257"/>
      <c r="BH123" s="257"/>
      <c r="BI123" s="257"/>
      <c r="BJ123" s="257"/>
      <c r="BK123" s="257"/>
      <c r="BL123" s="257"/>
      <c r="BM123" s="257"/>
      <c r="BN123" s="257"/>
      <c r="BO123" s="1046" t="s">
        <v>476</v>
      </c>
      <c r="BP123" s="1077"/>
      <c r="BQ123" s="1136">
        <v>39462341</v>
      </c>
      <c r="BR123" s="1137"/>
      <c r="BS123" s="1137"/>
      <c r="BT123" s="1137"/>
      <c r="BU123" s="1137"/>
      <c r="BV123" s="1137">
        <v>38712605</v>
      </c>
      <c r="BW123" s="1137"/>
      <c r="BX123" s="1137"/>
      <c r="BY123" s="1137"/>
      <c r="BZ123" s="1137"/>
      <c r="CA123" s="1137">
        <v>39254833</v>
      </c>
      <c r="CB123" s="1137"/>
      <c r="CC123" s="1137"/>
      <c r="CD123" s="1137"/>
      <c r="CE123" s="1137"/>
      <c r="CF123" s="1070"/>
      <c r="CG123" s="1071"/>
      <c r="CH123" s="1071"/>
      <c r="CI123" s="1071"/>
      <c r="CJ123" s="1072"/>
      <c r="CK123" s="1081"/>
      <c r="CL123" s="1082"/>
      <c r="CM123" s="1082"/>
      <c r="CN123" s="1082"/>
      <c r="CO123" s="1083"/>
      <c r="CP123" s="1091" t="s">
        <v>477</v>
      </c>
      <c r="CQ123" s="1092"/>
      <c r="CR123" s="1092"/>
      <c r="CS123" s="1092"/>
      <c r="CT123" s="1092"/>
      <c r="CU123" s="1092"/>
      <c r="CV123" s="1092"/>
      <c r="CW123" s="1092"/>
      <c r="CX123" s="1092"/>
      <c r="CY123" s="1092"/>
      <c r="CZ123" s="1092"/>
      <c r="DA123" s="1092"/>
      <c r="DB123" s="1092"/>
      <c r="DC123" s="1092"/>
      <c r="DD123" s="1092"/>
      <c r="DE123" s="1092"/>
      <c r="DF123" s="1093"/>
      <c r="DG123" s="1029">
        <v>83845</v>
      </c>
      <c r="DH123" s="1030"/>
      <c r="DI123" s="1030"/>
      <c r="DJ123" s="1030"/>
      <c r="DK123" s="1031"/>
      <c r="DL123" s="1032">
        <v>97489</v>
      </c>
      <c r="DM123" s="1030"/>
      <c r="DN123" s="1030"/>
      <c r="DO123" s="1030"/>
      <c r="DP123" s="1031"/>
      <c r="DQ123" s="1032">
        <v>98079</v>
      </c>
      <c r="DR123" s="1030"/>
      <c r="DS123" s="1030"/>
      <c r="DT123" s="1030"/>
      <c r="DU123" s="1031"/>
      <c r="DV123" s="1033">
        <v>0.7</v>
      </c>
      <c r="DW123" s="1034"/>
      <c r="DX123" s="1034"/>
      <c r="DY123" s="1034"/>
      <c r="DZ123" s="1035"/>
    </row>
    <row r="124" spans="1:130" s="226" customFormat="1" ht="26.25" customHeight="1" thickBot="1" x14ac:dyDescent="0.25">
      <c r="A124" s="1130"/>
      <c r="B124" s="1017"/>
      <c r="C124" s="987" t="s">
        <v>462</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445</v>
      </c>
      <c r="AB124" s="1030"/>
      <c r="AC124" s="1030"/>
      <c r="AD124" s="1030"/>
      <c r="AE124" s="1031"/>
      <c r="AF124" s="1032" t="s">
        <v>478</v>
      </c>
      <c r="AG124" s="1030"/>
      <c r="AH124" s="1030"/>
      <c r="AI124" s="1030"/>
      <c r="AJ124" s="1031"/>
      <c r="AK124" s="1032" t="s">
        <v>479</v>
      </c>
      <c r="AL124" s="1030"/>
      <c r="AM124" s="1030"/>
      <c r="AN124" s="1030"/>
      <c r="AO124" s="1031"/>
      <c r="AP124" s="1033" t="s">
        <v>480</v>
      </c>
      <c r="AQ124" s="1034"/>
      <c r="AR124" s="1034"/>
      <c r="AS124" s="1034"/>
      <c r="AT124" s="1035"/>
      <c r="AU124" s="1132" t="s">
        <v>481</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v>79.099999999999994</v>
      </c>
      <c r="BR124" s="1099"/>
      <c r="BS124" s="1099"/>
      <c r="BT124" s="1099"/>
      <c r="BU124" s="1099"/>
      <c r="BV124" s="1099">
        <v>79.2</v>
      </c>
      <c r="BW124" s="1099"/>
      <c r="BX124" s="1099"/>
      <c r="BY124" s="1099"/>
      <c r="BZ124" s="1099"/>
      <c r="CA124" s="1099">
        <v>82.2</v>
      </c>
      <c r="CB124" s="1099"/>
      <c r="CC124" s="1099"/>
      <c r="CD124" s="1099"/>
      <c r="CE124" s="1099"/>
      <c r="CF124" s="1100"/>
      <c r="CG124" s="1101"/>
      <c r="CH124" s="1101"/>
      <c r="CI124" s="1101"/>
      <c r="CJ124" s="1102"/>
      <c r="CK124" s="1084"/>
      <c r="CL124" s="1084"/>
      <c r="CM124" s="1084"/>
      <c r="CN124" s="1084"/>
      <c r="CO124" s="1085"/>
      <c r="CP124" s="1091" t="s">
        <v>482</v>
      </c>
      <c r="CQ124" s="1092"/>
      <c r="CR124" s="1092"/>
      <c r="CS124" s="1092"/>
      <c r="CT124" s="1092"/>
      <c r="CU124" s="1092"/>
      <c r="CV124" s="1092"/>
      <c r="CW124" s="1092"/>
      <c r="CX124" s="1092"/>
      <c r="CY124" s="1092"/>
      <c r="CZ124" s="1092"/>
      <c r="DA124" s="1092"/>
      <c r="DB124" s="1092"/>
      <c r="DC124" s="1092"/>
      <c r="DD124" s="1092"/>
      <c r="DE124" s="1092"/>
      <c r="DF124" s="1093"/>
      <c r="DG124" s="1076" t="s">
        <v>483</v>
      </c>
      <c r="DH124" s="1055"/>
      <c r="DI124" s="1055"/>
      <c r="DJ124" s="1055"/>
      <c r="DK124" s="1056"/>
      <c r="DL124" s="1054" t="s">
        <v>445</v>
      </c>
      <c r="DM124" s="1055"/>
      <c r="DN124" s="1055"/>
      <c r="DO124" s="1055"/>
      <c r="DP124" s="1056"/>
      <c r="DQ124" s="1054" t="s">
        <v>479</v>
      </c>
      <c r="DR124" s="1055"/>
      <c r="DS124" s="1055"/>
      <c r="DT124" s="1055"/>
      <c r="DU124" s="1056"/>
      <c r="DV124" s="1057" t="s">
        <v>445</v>
      </c>
      <c r="DW124" s="1058"/>
      <c r="DX124" s="1058"/>
      <c r="DY124" s="1058"/>
      <c r="DZ124" s="1059"/>
    </row>
    <row r="125" spans="1:130" s="226" customFormat="1" ht="26.25" customHeight="1" x14ac:dyDescent="0.2">
      <c r="A125" s="1130"/>
      <c r="B125" s="1017"/>
      <c r="C125" s="987" t="s">
        <v>464</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445</v>
      </c>
      <c r="AB125" s="1030"/>
      <c r="AC125" s="1030"/>
      <c r="AD125" s="1030"/>
      <c r="AE125" s="1031"/>
      <c r="AF125" s="1032" t="s">
        <v>484</v>
      </c>
      <c r="AG125" s="1030"/>
      <c r="AH125" s="1030"/>
      <c r="AI125" s="1030"/>
      <c r="AJ125" s="1031"/>
      <c r="AK125" s="1032" t="s">
        <v>485</v>
      </c>
      <c r="AL125" s="1030"/>
      <c r="AM125" s="1030"/>
      <c r="AN125" s="1030"/>
      <c r="AO125" s="1031"/>
      <c r="AP125" s="1033" t="s">
        <v>486</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487</v>
      </c>
      <c r="CL125" s="1079"/>
      <c r="CM125" s="1079"/>
      <c r="CN125" s="1079"/>
      <c r="CO125" s="1080"/>
      <c r="CP125" s="1011" t="s">
        <v>488</v>
      </c>
      <c r="CQ125" s="960"/>
      <c r="CR125" s="960"/>
      <c r="CS125" s="960"/>
      <c r="CT125" s="960"/>
      <c r="CU125" s="960"/>
      <c r="CV125" s="960"/>
      <c r="CW125" s="960"/>
      <c r="CX125" s="960"/>
      <c r="CY125" s="960"/>
      <c r="CZ125" s="960"/>
      <c r="DA125" s="960"/>
      <c r="DB125" s="960"/>
      <c r="DC125" s="960"/>
      <c r="DD125" s="960"/>
      <c r="DE125" s="960"/>
      <c r="DF125" s="961"/>
      <c r="DG125" s="997" t="s">
        <v>478</v>
      </c>
      <c r="DH125" s="998"/>
      <c r="DI125" s="998"/>
      <c r="DJ125" s="998"/>
      <c r="DK125" s="998"/>
      <c r="DL125" s="998" t="s">
        <v>445</v>
      </c>
      <c r="DM125" s="998"/>
      <c r="DN125" s="998"/>
      <c r="DO125" s="998"/>
      <c r="DP125" s="998"/>
      <c r="DQ125" s="998" t="s">
        <v>238</v>
      </c>
      <c r="DR125" s="998"/>
      <c r="DS125" s="998"/>
      <c r="DT125" s="998"/>
      <c r="DU125" s="998"/>
      <c r="DV125" s="999" t="s">
        <v>486</v>
      </c>
      <c r="DW125" s="999"/>
      <c r="DX125" s="999"/>
      <c r="DY125" s="999"/>
      <c r="DZ125" s="1000"/>
    </row>
    <row r="126" spans="1:130" s="226" customFormat="1" ht="26.25" customHeight="1" thickBot="1" x14ac:dyDescent="0.25">
      <c r="A126" s="1130"/>
      <c r="B126" s="1017"/>
      <c r="C126" s="987" t="s">
        <v>466</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379</v>
      </c>
      <c r="AB126" s="1030"/>
      <c r="AC126" s="1030"/>
      <c r="AD126" s="1030"/>
      <c r="AE126" s="1031"/>
      <c r="AF126" s="1032" t="s">
        <v>445</v>
      </c>
      <c r="AG126" s="1030"/>
      <c r="AH126" s="1030"/>
      <c r="AI126" s="1030"/>
      <c r="AJ126" s="1031"/>
      <c r="AK126" s="1032" t="s">
        <v>410</v>
      </c>
      <c r="AL126" s="1030"/>
      <c r="AM126" s="1030"/>
      <c r="AN126" s="1030"/>
      <c r="AO126" s="1031"/>
      <c r="AP126" s="1033" t="s">
        <v>410</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489</v>
      </c>
      <c r="CQ126" s="1021"/>
      <c r="CR126" s="1021"/>
      <c r="CS126" s="1021"/>
      <c r="CT126" s="1021"/>
      <c r="CU126" s="1021"/>
      <c r="CV126" s="1021"/>
      <c r="CW126" s="1021"/>
      <c r="CX126" s="1021"/>
      <c r="CY126" s="1021"/>
      <c r="CZ126" s="1021"/>
      <c r="DA126" s="1021"/>
      <c r="DB126" s="1021"/>
      <c r="DC126" s="1021"/>
      <c r="DD126" s="1021"/>
      <c r="DE126" s="1021"/>
      <c r="DF126" s="1022"/>
      <c r="DG126" s="990" t="s">
        <v>379</v>
      </c>
      <c r="DH126" s="991"/>
      <c r="DI126" s="991"/>
      <c r="DJ126" s="991"/>
      <c r="DK126" s="991"/>
      <c r="DL126" s="991" t="s">
        <v>445</v>
      </c>
      <c r="DM126" s="991"/>
      <c r="DN126" s="991"/>
      <c r="DO126" s="991"/>
      <c r="DP126" s="991"/>
      <c r="DQ126" s="991" t="s">
        <v>445</v>
      </c>
      <c r="DR126" s="991"/>
      <c r="DS126" s="991"/>
      <c r="DT126" s="991"/>
      <c r="DU126" s="991"/>
      <c r="DV126" s="992" t="s">
        <v>484</v>
      </c>
      <c r="DW126" s="992"/>
      <c r="DX126" s="992"/>
      <c r="DY126" s="992"/>
      <c r="DZ126" s="993"/>
    </row>
    <row r="127" spans="1:130" s="226" customFormat="1" ht="26.25" customHeight="1" x14ac:dyDescent="0.2">
      <c r="A127" s="1131"/>
      <c r="B127" s="1019"/>
      <c r="C127" s="1073" t="s">
        <v>490</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t="s">
        <v>410</v>
      </c>
      <c r="AB127" s="1030"/>
      <c r="AC127" s="1030"/>
      <c r="AD127" s="1030"/>
      <c r="AE127" s="1031"/>
      <c r="AF127" s="1032" t="s">
        <v>485</v>
      </c>
      <c r="AG127" s="1030"/>
      <c r="AH127" s="1030"/>
      <c r="AI127" s="1030"/>
      <c r="AJ127" s="1031"/>
      <c r="AK127" s="1032" t="s">
        <v>491</v>
      </c>
      <c r="AL127" s="1030"/>
      <c r="AM127" s="1030"/>
      <c r="AN127" s="1030"/>
      <c r="AO127" s="1031"/>
      <c r="AP127" s="1033" t="s">
        <v>445</v>
      </c>
      <c r="AQ127" s="1034"/>
      <c r="AR127" s="1034"/>
      <c r="AS127" s="1034"/>
      <c r="AT127" s="1035"/>
      <c r="AU127" s="262"/>
      <c r="AV127" s="262"/>
      <c r="AW127" s="262"/>
      <c r="AX127" s="1103" t="s">
        <v>492</v>
      </c>
      <c r="AY127" s="1104"/>
      <c r="AZ127" s="1104"/>
      <c r="BA127" s="1104"/>
      <c r="BB127" s="1104"/>
      <c r="BC127" s="1104"/>
      <c r="BD127" s="1104"/>
      <c r="BE127" s="1105"/>
      <c r="BF127" s="1106" t="s">
        <v>493</v>
      </c>
      <c r="BG127" s="1104"/>
      <c r="BH127" s="1104"/>
      <c r="BI127" s="1104"/>
      <c r="BJ127" s="1104"/>
      <c r="BK127" s="1104"/>
      <c r="BL127" s="1105"/>
      <c r="BM127" s="1106" t="s">
        <v>494</v>
      </c>
      <c r="BN127" s="1104"/>
      <c r="BO127" s="1104"/>
      <c r="BP127" s="1104"/>
      <c r="BQ127" s="1104"/>
      <c r="BR127" s="1104"/>
      <c r="BS127" s="1105"/>
      <c r="BT127" s="1106" t="s">
        <v>495</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496</v>
      </c>
      <c r="CQ127" s="1021"/>
      <c r="CR127" s="1021"/>
      <c r="CS127" s="1021"/>
      <c r="CT127" s="1021"/>
      <c r="CU127" s="1021"/>
      <c r="CV127" s="1021"/>
      <c r="CW127" s="1021"/>
      <c r="CX127" s="1021"/>
      <c r="CY127" s="1021"/>
      <c r="CZ127" s="1021"/>
      <c r="DA127" s="1021"/>
      <c r="DB127" s="1021"/>
      <c r="DC127" s="1021"/>
      <c r="DD127" s="1021"/>
      <c r="DE127" s="1021"/>
      <c r="DF127" s="1022"/>
      <c r="DG127" s="990" t="s">
        <v>445</v>
      </c>
      <c r="DH127" s="991"/>
      <c r="DI127" s="991"/>
      <c r="DJ127" s="991"/>
      <c r="DK127" s="991"/>
      <c r="DL127" s="991" t="s">
        <v>485</v>
      </c>
      <c r="DM127" s="991"/>
      <c r="DN127" s="991"/>
      <c r="DO127" s="991"/>
      <c r="DP127" s="991"/>
      <c r="DQ127" s="991" t="s">
        <v>445</v>
      </c>
      <c r="DR127" s="991"/>
      <c r="DS127" s="991"/>
      <c r="DT127" s="991"/>
      <c r="DU127" s="991"/>
      <c r="DV127" s="992" t="s">
        <v>445</v>
      </c>
      <c r="DW127" s="992"/>
      <c r="DX127" s="992"/>
      <c r="DY127" s="992"/>
      <c r="DZ127" s="993"/>
    </row>
    <row r="128" spans="1:130" s="226" customFormat="1" ht="26.25" customHeight="1" thickBot="1" x14ac:dyDescent="0.25">
      <c r="A128" s="1114" t="s">
        <v>497</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498</v>
      </c>
      <c r="X128" s="1116"/>
      <c r="Y128" s="1116"/>
      <c r="Z128" s="1117"/>
      <c r="AA128" s="1118">
        <v>579405</v>
      </c>
      <c r="AB128" s="1119"/>
      <c r="AC128" s="1119"/>
      <c r="AD128" s="1119"/>
      <c r="AE128" s="1120"/>
      <c r="AF128" s="1121">
        <v>543090</v>
      </c>
      <c r="AG128" s="1119"/>
      <c r="AH128" s="1119"/>
      <c r="AI128" s="1119"/>
      <c r="AJ128" s="1120"/>
      <c r="AK128" s="1121">
        <v>443233</v>
      </c>
      <c r="AL128" s="1119"/>
      <c r="AM128" s="1119"/>
      <c r="AN128" s="1119"/>
      <c r="AO128" s="1120"/>
      <c r="AP128" s="1122"/>
      <c r="AQ128" s="1123"/>
      <c r="AR128" s="1123"/>
      <c r="AS128" s="1123"/>
      <c r="AT128" s="1124"/>
      <c r="AU128" s="262"/>
      <c r="AV128" s="262"/>
      <c r="AW128" s="262"/>
      <c r="AX128" s="959" t="s">
        <v>499</v>
      </c>
      <c r="AY128" s="960"/>
      <c r="AZ128" s="960"/>
      <c r="BA128" s="960"/>
      <c r="BB128" s="960"/>
      <c r="BC128" s="960"/>
      <c r="BD128" s="960"/>
      <c r="BE128" s="961"/>
      <c r="BF128" s="1125" t="s">
        <v>491</v>
      </c>
      <c r="BG128" s="1126"/>
      <c r="BH128" s="1126"/>
      <c r="BI128" s="1126"/>
      <c r="BJ128" s="1126"/>
      <c r="BK128" s="1126"/>
      <c r="BL128" s="1127"/>
      <c r="BM128" s="1125">
        <v>12.73</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500</v>
      </c>
      <c r="CQ128" s="1108"/>
      <c r="CR128" s="1108"/>
      <c r="CS128" s="1108"/>
      <c r="CT128" s="1108"/>
      <c r="CU128" s="1108"/>
      <c r="CV128" s="1108"/>
      <c r="CW128" s="1108"/>
      <c r="CX128" s="1108"/>
      <c r="CY128" s="1108"/>
      <c r="CZ128" s="1108"/>
      <c r="DA128" s="1108"/>
      <c r="DB128" s="1108"/>
      <c r="DC128" s="1108"/>
      <c r="DD128" s="1108"/>
      <c r="DE128" s="1108"/>
      <c r="DF128" s="1109"/>
      <c r="DG128" s="1110">
        <v>50174</v>
      </c>
      <c r="DH128" s="1111"/>
      <c r="DI128" s="1111"/>
      <c r="DJ128" s="1111"/>
      <c r="DK128" s="1111"/>
      <c r="DL128" s="1111">
        <v>51083</v>
      </c>
      <c r="DM128" s="1111"/>
      <c r="DN128" s="1111"/>
      <c r="DO128" s="1111"/>
      <c r="DP128" s="1111"/>
      <c r="DQ128" s="1111">
        <v>48451</v>
      </c>
      <c r="DR128" s="1111"/>
      <c r="DS128" s="1111"/>
      <c r="DT128" s="1111"/>
      <c r="DU128" s="1111"/>
      <c r="DV128" s="1112">
        <v>0.4</v>
      </c>
      <c r="DW128" s="1112"/>
      <c r="DX128" s="1112"/>
      <c r="DY128" s="1112"/>
      <c r="DZ128" s="1113"/>
    </row>
    <row r="129" spans="1:131" s="226" customFormat="1" ht="26.25" customHeight="1" x14ac:dyDescent="0.2">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501</v>
      </c>
      <c r="X129" s="1145"/>
      <c r="Y129" s="1145"/>
      <c r="Z129" s="1146"/>
      <c r="AA129" s="1029">
        <v>15690929</v>
      </c>
      <c r="AB129" s="1030"/>
      <c r="AC129" s="1030"/>
      <c r="AD129" s="1030"/>
      <c r="AE129" s="1031"/>
      <c r="AF129" s="1032">
        <v>15676301</v>
      </c>
      <c r="AG129" s="1030"/>
      <c r="AH129" s="1030"/>
      <c r="AI129" s="1030"/>
      <c r="AJ129" s="1031"/>
      <c r="AK129" s="1032">
        <v>15685990</v>
      </c>
      <c r="AL129" s="1030"/>
      <c r="AM129" s="1030"/>
      <c r="AN129" s="1030"/>
      <c r="AO129" s="1031"/>
      <c r="AP129" s="1147"/>
      <c r="AQ129" s="1148"/>
      <c r="AR129" s="1148"/>
      <c r="AS129" s="1148"/>
      <c r="AT129" s="1149"/>
      <c r="AU129" s="264"/>
      <c r="AV129" s="264"/>
      <c r="AW129" s="264"/>
      <c r="AX129" s="1138" t="s">
        <v>502</v>
      </c>
      <c r="AY129" s="1021"/>
      <c r="AZ129" s="1021"/>
      <c r="BA129" s="1021"/>
      <c r="BB129" s="1021"/>
      <c r="BC129" s="1021"/>
      <c r="BD129" s="1021"/>
      <c r="BE129" s="1022"/>
      <c r="BF129" s="1139" t="s">
        <v>480</v>
      </c>
      <c r="BG129" s="1140"/>
      <c r="BH129" s="1140"/>
      <c r="BI129" s="1140"/>
      <c r="BJ129" s="1140"/>
      <c r="BK129" s="1140"/>
      <c r="BL129" s="1141"/>
      <c r="BM129" s="1139">
        <v>17.73</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1" t="s">
        <v>503</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504</v>
      </c>
      <c r="X130" s="1145"/>
      <c r="Y130" s="1145"/>
      <c r="Z130" s="1146"/>
      <c r="AA130" s="1029">
        <v>2625603</v>
      </c>
      <c r="AB130" s="1030"/>
      <c r="AC130" s="1030"/>
      <c r="AD130" s="1030"/>
      <c r="AE130" s="1031"/>
      <c r="AF130" s="1032">
        <v>2596541</v>
      </c>
      <c r="AG130" s="1030"/>
      <c r="AH130" s="1030"/>
      <c r="AI130" s="1030"/>
      <c r="AJ130" s="1031"/>
      <c r="AK130" s="1032">
        <v>2588985</v>
      </c>
      <c r="AL130" s="1030"/>
      <c r="AM130" s="1030"/>
      <c r="AN130" s="1030"/>
      <c r="AO130" s="1031"/>
      <c r="AP130" s="1147"/>
      <c r="AQ130" s="1148"/>
      <c r="AR130" s="1148"/>
      <c r="AS130" s="1148"/>
      <c r="AT130" s="1149"/>
      <c r="AU130" s="264"/>
      <c r="AV130" s="264"/>
      <c r="AW130" s="264"/>
      <c r="AX130" s="1138" t="s">
        <v>505</v>
      </c>
      <c r="AY130" s="1021"/>
      <c r="AZ130" s="1021"/>
      <c r="BA130" s="1021"/>
      <c r="BB130" s="1021"/>
      <c r="BC130" s="1021"/>
      <c r="BD130" s="1021"/>
      <c r="BE130" s="1022"/>
      <c r="BF130" s="1175">
        <v>11.4</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506</v>
      </c>
      <c r="X131" s="1183"/>
      <c r="Y131" s="1183"/>
      <c r="Z131" s="1184"/>
      <c r="AA131" s="1076">
        <v>13065326</v>
      </c>
      <c r="AB131" s="1055"/>
      <c r="AC131" s="1055"/>
      <c r="AD131" s="1055"/>
      <c r="AE131" s="1056"/>
      <c r="AF131" s="1054">
        <v>13079760</v>
      </c>
      <c r="AG131" s="1055"/>
      <c r="AH131" s="1055"/>
      <c r="AI131" s="1055"/>
      <c r="AJ131" s="1056"/>
      <c r="AK131" s="1054">
        <v>13097005</v>
      </c>
      <c r="AL131" s="1055"/>
      <c r="AM131" s="1055"/>
      <c r="AN131" s="1055"/>
      <c r="AO131" s="1056"/>
      <c r="AP131" s="1185"/>
      <c r="AQ131" s="1186"/>
      <c r="AR131" s="1186"/>
      <c r="AS131" s="1186"/>
      <c r="AT131" s="1187"/>
      <c r="AU131" s="264"/>
      <c r="AV131" s="264"/>
      <c r="AW131" s="264"/>
      <c r="AX131" s="1157" t="s">
        <v>507</v>
      </c>
      <c r="AY131" s="1108"/>
      <c r="AZ131" s="1108"/>
      <c r="BA131" s="1108"/>
      <c r="BB131" s="1108"/>
      <c r="BC131" s="1108"/>
      <c r="BD131" s="1108"/>
      <c r="BE131" s="1109"/>
      <c r="BF131" s="1158">
        <v>82.2</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4" t="s">
        <v>508</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509</v>
      </c>
      <c r="W132" s="1168"/>
      <c r="X132" s="1168"/>
      <c r="Y132" s="1168"/>
      <c r="Z132" s="1169"/>
      <c r="AA132" s="1170">
        <v>11.6064536</v>
      </c>
      <c r="AB132" s="1171"/>
      <c r="AC132" s="1171"/>
      <c r="AD132" s="1171"/>
      <c r="AE132" s="1172"/>
      <c r="AF132" s="1173">
        <v>11.43212872</v>
      </c>
      <c r="AG132" s="1171"/>
      <c r="AH132" s="1171"/>
      <c r="AI132" s="1171"/>
      <c r="AJ132" s="1172"/>
      <c r="AK132" s="1173">
        <v>11.175776450000001</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510</v>
      </c>
      <c r="W133" s="1151"/>
      <c r="X133" s="1151"/>
      <c r="Y133" s="1151"/>
      <c r="Z133" s="1152"/>
      <c r="AA133" s="1153">
        <v>12</v>
      </c>
      <c r="AB133" s="1154"/>
      <c r="AC133" s="1154"/>
      <c r="AD133" s="1154"/>
      <c r="AE133" s="1155"/>
      <c r="AF133" s="1153">
        <v>11.6</v>
      </c>
      <c r="AG133" s="1154"/>
      <c r="AH133" s="1154"/>
      <c r="AI133" s="1154"/>
      <c r="AJ133" s="1155"/>
      <c r="AK133" s="1153">
        <v>11.4</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5Taz0N9/kLj7VMosaEM/Ya5mwD/49qXJEVd07eBAsocmlhF+ACjJI5/GWYtPzrAoCA/GGuC41aBBjS++pScbOg==" saltValue="LwzrQpv3cuj0pIGMR7Uto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0" zoomScaleNormal="85" zoomScaleSheetLayoutView="8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wdITzboMSRr41733h9m2P5u9EJybjYcZpWejJH7UAZNccYU4p8UVuumCkQI1A8LVy8Fsy6phd7FaZ1A+G0+lQA==" saltValue="eE9fkcH5DEhXpUOywYRDAQ==" spinCount="100000" sheet="1" objects="1" scenarios="1"/>
  <dataConsolidate/>
  <phoneticPr fontId="2"/>
  <printOptions horizontalCentered="1" verticalCentered="1"/>
  <pageMargins left="0" right="0" top="0" bottom="0" header="0" footer="0"/>
  <pageSetup paperSize="8" scale="62"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80" zoomScaleNormal="8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JuXwFrrgAS4H1m8mdSt6Q4bFNilmK+586ReNvKApq026OQsR8r0x6wrIxbC8aM2kt30Axj8oAv6eCG3nTshmww==" saltValue="HGoV2GeUuDhyx4wa2Cy8UA==" spinCount="100000" sheet="1" objects="1" scenarios="1"/>
  <dataConsolidate/>
  <phoneticPr fontId="2"/>
  <printOptions horizontalCentered="1" verticalCentered="1"/>
  <pageMargins left="0" right="0" top="0" bottom="0" header="0" footer="0"/>
  <pageSetup paperSize="8" scale="69" orientation="landscape"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80" zoomScaleSheetLayoutView="8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514</v>
      </c>
      <c r="AP7" s="283"/>
      <c r="AQ7" s="284" t="s">
        <v>515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516</v>
      </c>
      <c r="AQ8" s="290" t="s">
        <v>517</v>
      </c>
      <c r="AR8" s="291" t="s">
        <v>518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519</v>
      </c>
      <c r="AL9" s="1194"/>
      <c r="AM9" s="1194"/>
      <c r="AN9" s="1195"/>
      <c r="AO9" s="292">
        <v>4609818</v>
      </c>
      <c r="AP9" s="292">
        <v>73982</v>
      </c>
      <c r="AQ9" s="293">
        <v>61846</v>
      </c>
      <c r="AR9" s="294">
        <v>19.600000000000001</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520</v>
      </c>
      <c r="AL10" s="1194"/>
      <c r="AM10" s="1194"/>
      <c r="AN10" s="1195"/>
      <c r="AO10" s="295">
        <v>115561</v>
      </c>
      <c r="AP10" s="295">
        <v>1855</v>
      </c>
      <c r="AQ10" s="296">
        <v>5819</v>
      </c>
      <c r="AR10" s="297">
        <v>-68.099999999999994</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521</v>
      </c>
      <c r="AL11" s="1194"/>
      <c r="AM11" s="1194"/>
      <c r="AN11" s="1195"/>
      <c r="AO11" s="295">
        <v>30646</v>
      </c>
      <c r="AP11" s="295">
        <v>492</v>
      </c>
      <c r="AQ11" s="296">
        <v>5868</v>
      </c>
      <c r="AR11" s="297">
        <v>-91.6</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522</v>
      </c>
      <c r="AL12" s="1194"/>
      <c r="AM12" s="1194"/>
      <c r="AN12" s="1195"/>
      <c r="AO12" s="295" t="s">
        <v>523</v>
      </c>
      <c r="AP12" s="295" t="s">
        <v>523</v>
      </c>
      <c r="AQ12" s="296">
        <v>1247</v>
      </c>
      <c r="AR12" s="297" t="s">
        <v>523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524</v>
      </c>
      <c r="AL13" s="1194"/>
      <c r="AM13" s="1194"/>
      <c r="AN13" s="1195"/>
      <c r="AO13" s="295" t="s">
        <v>523</v>
      </c>
      <c r="AP13" s="295" t="s">
        <v>523</v>
      </c>
      <c r="AQ13" s="296">
        <v>0</v>
      </c>
      <c r="AR13" s="297" t="s">
        <v>523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525</v>
      </c>
      <c r="AL14" s="1194"/>
      <c r="AM14" s="1194"/>
      <c r="AN14" s="1195"/>
      <c r="AO14" s="295" t="s">
        <v>523</v>
      </c>
      <c r="AP14" s="295" t="s">
        <v>523</v>
      </c>
      <c r="AQ14" s="296">
        <v>2376</v>
      </c>
      <c r="AR14" s="297" t="s">
        <v>523</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526</v>
      </c>
      <c r="AL15" s="1194"/>
      <c r="AM15" s="1194"/>
      <c r="AN15" s="1195"/>
      <c r="AO15" s="295">
        <v>167357</v>
      </c>
      <c r="AP15" s="295">
        <v>2686</v>
      </c>
      <c r="AQ15" s="296">
        <v>1663</v>
      </c>
      <c r="AR15" s="297">
        <v>61.5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527</v>
      </c>
      <c r="AL16" s="1197"/>
      <c r="AM16" s="1197"/>
      <c r="AN16" s="1198"/>
      <c r="AO16" s="295">
        <v>-262243</v>
      </c>
      <c r="AP16" s="295">
        <v>-4209</v>
      </c>
      <c r="AQ16" s="296">
        <v>-5271</v>
      </c>
      <c r="AR16" s="297">
        <v>-20.100000000000001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178</v>
      </c>
      <c r="AL17" s="1197"/>
      <c r="AM17" s="1197"/>
      <c r="AN17" s="1198"/>
      <c r="AO17" s="295">
        <v>4661139</v>
      </c>
      <c r="AP17" s="295">
        <v>74806</v>
      </c>
      <c r="AQ17" s="296">
        <v>73548</v>
      </c>
      <c r="AR17" s="297">
        <v>1.7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529</v>
      </c>
      <c r="AP20" s="303" t="s">
        <v>530</v>
      </c>
      <c r="AQ20" s="304" t="s">
        <v>531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532</v>
      </c>
      <c r="AL21" s="1189"/>
      <c r="AM21" s="1189"/>
      <c r="AN21" s="1190"/>
      <c r="AO21" s="307">
        <v>8.35</v>
      </c>
      <c r="AP21" s="308">
        <v>7.24</v>
      </c>
      <c r="AQ21" s="309">
        <v>1.1100000000000001</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533</v>
      </c>
      <c r="AL22" s="1189"/>
      <c r="AM22" s="1189"/>
      <c r="AN22" s="1190"/>
      <c r="AO22" s="312">
        <v>100.8</v>
      </c>
      <c r="AP22" s="313">
        <v>98.4</v>
      </c>
      <c r="AQ22" s="314">
        <v>2.4</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535</v>
      </c>
      <c r="AO27" s="273"/>
      <c r="AP27" s="273"/>
      <c r="AQ27" s="273"/>
      <c r="AR27" s="273"/>
      <c r="AS27" s="273"/>
      <c r="AT27" s="273"/>
    </row>
    <row r="28" spans="1:46" ht="16.2" x14ac:dyDescent="0.2">
      <c r="A28" s="274" t="s">
        <v>536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514</v>
      </c>
      <c r="AP30" s="283"/>
      <c r="AQ30" s="284" t="s">
        <v>515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516</v>
      </c>
      <c r="AQ31" s="290" t="s">
        <v>517</v>
      </c>
      <c r="AR31" s="291" t="s">
        <v>518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538</v>
      </c>
      <c r="AL32" s="1205"/>
      <c r="AM32" s="1205"/>
      <c r="AN32" s="1206"/>
      <c r="AO32" s="322">
        <v>3757344</v>
      </c>
      <c r="AP32" s="322">
        <v>60301</v>
      </c>
      <c r="AQ32" s="323">
        <v>39633</v>
      </c>
      <c r="AR32" s="324">
        <v>52.1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539</v>
      </c>
      <c r="AL33" s="1205"/>
      <c r="AM33" s="1205"/>
      <c r="AN33" s="1206"/>
      <c r="AO33" s="322" t="s">
        <v>523</v>
      </c>
      <c r="AP33" s="322" t="s">
        <v>523</v>
      </c>
      <c r="AQ33" s="323" t="s">
        <v>523</v>
      </c>
      <c r="AR33" s="324" t="s">
        <v>523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540</v>
      </c>
      <c r="AL34" s="1205"/>
      <c r="AM34" s="1205"/>
      <c r="AN34" s="1206"/>
      <c r="AO34" s="322" t="s">
        <v>523</v>
      </c>
      <c r="AP34" s="322" t="s">
        <v>523</v>
      </c>
      <c r="AQ34" s="323">
        <v>58</v>
      </c>
      <c r="AR34" s="324" t="s">
        <v>523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541</v>
      </c>
      <c r="AL35" s="1205"/>
      <c r="AM35" s="1205"/>
      <c r="AN35" s="1206"/>
      <c r="AO35" s="322">
        <v>615607</v>
      </c>
      <c r="AP35" s="322">
        <v>9880</v>
      </c>
      <c r="AQ35" s="323">
        <v>13693</v>
      </c>
      <c r="AR35" s="324">
        <v>-27.8</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542</v>
      </c>
      <c r="AL36" s="1205"/>
      <c r="AM36" s="1205"/>
      <c r="AN36" s="1206"/>
      <c r="AO36" s="322">
        <v>122959</v>
      </c>
      <c r="AP36" s="322">
        <v>1973</v>
      </c>
      <c r="AQ36" s="323">
        <v>1763</v>
      </c>
      <c r="AR36" s="324">
        <v>11.9</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543</v>
      </c>
      <c r="AL37" s="1205"/>
      <c r="AM37" s="1205"/>
      <c r="AN37" s="1206"/>
      <c r="AO37" s="322" t="s">
        <v>523</v>
      </c>
      <c r="AP37" s="322" t="s">
        <v>523</v>
      </c>
      <c r="AQ37" s="323">
        <v>897</v>
      </c>
      <c r="AR37" s="324" t="s">
        <v>523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544</v>
      </c>
      <c r="AL38" s="1208"/>
      <c r="AM38" s="1208"/>
      <c r="AN38" s="1209"/>
      <c r="AO38" s="325" t="s">
        <v>523</v>
      </c>
      <c r="AP38" s="325" t="s">
        <v>523</v>
      </c>
      <c r="AQ38" s="326">
        <v>1</v>
      </c>
      <c r="AR38" s="314" t="s">
        <v>523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545</v>
      </c>
      <c r="AL39" s="1208"/>
      <c r="AM39" s="1208"/>
      <c r="AN39" s="1209"/>
      <c r="AO39" s="322">
        <v>-443233</v>
      </c>
      <c r="AP39" s="322">
        <v>-7113</v>
      </c>
      <c r="AQ39" s="323">
        <v>-5566</v>
      </c>
      <c r="AR39" s="324">
        <v>27.8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546</v>
      </c>
      <c r="AL40" s="1205"/>
      <c r="AM40" s="1205"/>
      <c r="AN40" s="1206"/>
      <c r="AO40" s="322">
        <v>-2588985</v>
      </c>
      <c r="AP40" s="322">
        <v>-41550</v>
      </c>
      <c r="AQ40" s="323">
        <v>-36175</v>
      </c>
      <c r="AR40" s="324">
        <v>14.9</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290</v>
      </c>
      <c r="AL41" s="1211"/>
      <c r="AM41" s="1211"/>
      <c r="AN41" s="1212"/>
      <c r="AO41" s="322">
        <v>1463692</v>
      </c>
      <c r="AP41" s="322">
        <v>23490</v>
      </c>
      <c r="AQ41" s="323">
        <v>14303</v>
      </c>
      <c r="AR41" s="324">
        <v>64.2</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514</v>
      </c>
      <c r="AN49" s="1201" t="s">
        <v>550</v>
      </c>
      <c r="AO49" s="1202"/>
      <c r="AP49" s="1202"/>
      <c r="AQ49" s="1202"/>
      <c r="AR49" s="1203"/>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551</v>
      </c>
      <c r="AO50" s="339" t="s">
        <v>552</v>
      </c>
      <c r="AP50" s="340" t="s">
        <v>553</v>
      </c>
      <c r="AQ50" s="341" t="s">
        <v>554</v>
      </c>
      <c r="AR50" s="342" t="s">
        <v>555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556</v>
      </c>
      <c r="AL51" s="335"/>
      <c r="AM51" s="343">
        <v>5800410</v>
      </c>
      <c r="AN51" s="344">
        <v>91077</v>
      </c>
      <c r="AO51" s="345">
        <v>60.5</v>
      </c>
      <c r="AP51" s="346">
        <v>63956</v>
      </c>
      <c r="AQ51" s="347">
        <v>25.7</v>
      </c>
      <c r="AR51" s="348">
        <v>34.799999999999997</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557</v>
      </c>
      <c r="AM52" s="351">
        <v>1756287</v>
      </c>
      <c r="AN52" s="352">
        <v>27577</v>
      </c>
      <c r="AO52" s="353">
        <v>87.5</v>
      </c>
      <c r="AP52" s="354">
        <v>29239</v>
      </c>
      <c r="AQ52" s="355">
        <v>8.8000000000000007</v>
      </c>
      <c r="AR52" s="356">
        <v>78.7</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558</v>
      </c>
      <c r="AL53" s="335"/>
      <c r="AM53" s="343">
        <v>6861035</v>
      </c>
      <c r="AN53" s="344">
        <v>108309</v>
      </c>
      <c r="AO53" s="345">
        <v>18.899999999999999</v>
      </c>
      <c r="AP53" s="346">
        <v>66255</v>
      </c>
      <c r="AQ53" s="347">
        <v>3.6</v>
      </c>
      <c r="AR53" s="348">
        <v>15.3</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557</v>
      </c>
      <c r="AM54" s="351">
        <v>1875879</v>
      </c>
      <c r="AN54" s="352">
        <v>29613</v>
      </c>
      <c r="AO54" s="353">
        <v>7.4</v>
      </c>
      <c r="AP54" s="354">
        <v>31822</v>
      </c>
      <c r="AQ54" s="355">
        <v>8.8000000000000007</v>
      </c>
      <c r="AR54" s="356">
        <v>-1.4</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559</v>
      </c>
      <c r="AL55" s="335"/>
      <c r="AM55" s="343">
        <v>5235622</v>
      </c>
      <c r="AN55" s="344">
        <v>83088</v>
      </c>
      <c r="AO55" s="345">
        <v>-23.3</v>
      </c>
      <c r="AP55" s="346">
        <v>54227</v>
      </c>
      <c r="AQ55" s="347">
        <v>-18.2</v>
      </c>
      <c r="AR55" s="348">
        <v>-5.0999999999999996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557</v>
      </c>
      <c r="AM56" s="351">
        <v>1186565</v>
      </c>
      <c r="AN56" s="352">
        <v>18830</v>
      </c>
      <c r="AO56" s="353">
        <v>-36.4</v>
      </c>
      <c r="AP56" s="354">
        <v>29694</v>
      </c>
      <c r="AQ56" s="355">
        <v>-6.7</v>
      </c>
      <c r="AR56" s="356">
        <v>-29.7</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560</v>
      </c>
      <c r="AL57" s="335"/>
      <c r="AM57" s="343">
        <v>5165821</v>
      </c>
      <c r="AN57" s="344">
        <v>82329</v>
      </c>
      <c r="AO57" s="345">
        <v>-0.9</v>
      </c>
      <c r="AP57" s="346">
        <v>57295</v>
      </c>
      <c r="AQ57" s="347">
        <v>5.7</v>
      </c>
      <c r="AR57" s="348">
        <v>-6.6</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557</v>
      </c>
      <c r="AM58" s="351">
        <v>1847023</v>
      </c>
      <c r="AN58" s="352">
        <v>29437</v>
      </c>
      <c r="AO58" s="353">
        <v>56.3</v>
      </c>
      <c r="AP58" s="354">
        <v>32771</v>
      </c>
      <c r="AQ58" s="355">
        <v>10.4</v>
      </c>
      <c r="AR58" s="356">
        <v>45.9</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561</v>
      </c>
      <c r="AL59" s="335"/>
      <c r="AM59" s="343">
        <v>7558284</v>
      </c>
      <c r="AN59" s="344">
        <v>121301</v>
      </c>
      <c r="AO59" s="345">
        <v>47.3</v>
      </c>
      <c r="AP59" s="346">
        <v>54110</v>
      </c>
      <c r="AQ59" s="347">
        <v>-5.6</v>
      </c>
      <c r="AR59" s="348">
        <v>52.9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557</v>
      </c>
      <c r="AM60" s="351">
        <v>4359353</v>
      </c>
      <c r="AN60" s="352">
        <v>69962</v>
      </c>
      <c r="AO60" s="353">
        <v>137.69999999999999</v>
      </c>
      <c r="AP60" s="354">
        <v>30620</v>
      </c>
      <c r="AQ60" s="355">
        <v>-6.6</v>
      </c>
      <c r="AR60" s="356">
        <v>144.30000000000001</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562</v>
      </c>
      <c r="AL61" s="357"/>
      <c r="AM61" s="358">
        <v>6124234</v>
      </c>
      <c r="AN61" s="359">
        <v>97221</v>
      </c>
      <c r="AO61" s="360">
        <v>20.5</v>
      </c>
      <c r="AP61" s="361">
        <v>59169</v>
      </c>
      <c r="AQ61" s="362">
        <v>2.2000000000000002</v>
      </c>
      <c r="AR61" s="348">
        <v>18.3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557</v>
      </c>
      <c r="AM62" s="351">
        <v>2205021</v>
      </c>
      <c r="AN62" s="352">
        <v>35084</v>
      </c>
      <c r="AO62" s="353">
        <v>50.5</v>
      </c>
      <c r="AP62" s="354">
        <v>30829</v>
      </c>
      <c r="AQ62" s="355">
        <v>2.9</v>
      </c>
      <c r="AR62" s="356">
        <v>47.6</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r+dqO9UrwJ24ah1ae1SSmaDN2n4W6YP42me6GML3a9pefahkL7gRDt64lzXPj+u4BfcI5jav6P1vebMGCNOPvw==" saltValue="NOYbK6cQGsMTnPkSq2hT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verticalCentered="1"/>
  <pageMargins left="0" right="0" top="0" bottom="0" header="0" footer="0"/>
  <pageSetup paperSize="8" scale="90"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0" zoomScaleNormal="8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0PDRxs3lJpt1u1rnjSRomM3av3teuFz5tCvoCWsYIcdHRHpE0qSRDT4+l/oJkoMSiy+jdt9zqSsC1HoiyvVYw==" saltValue="vQla/EdgIGb05BD4EHSid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80" zoomScaleNormal="80" zoomScaleSheetLayoutView="55" workbookViewId="0">
      <selection activeCell="AG102" sqref="AG102"/>
    </sheetView>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WEC4ieeXi//BPlBG1qYNF0QQDlrRQ98FlHS01ywbWksHu2qv8VYfILtt2hAe32Cbj0+7fIRU6NI9lqvulGXcBw==" saltValue="gBa6tjrFjd9lZX+Ag+grng==" spinCount="100000" sheet="1" objects="1" scenarios="1"/>
  <dataConsolidate/>
  <phoneticPr fontId="2"/>
  <printOptions horizontalCentered="1" verticalCentered="1"/>
  <pageMargins left="0" right="0" top="0" bottom="0" header="0" footer="0"/>
  <pageSetup paperSize="8" scale="57" orientation="landscape"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2">
      <c r="B47" s="10"/>
      <c r="C47" s="1213" t="s">
        <v>3</v>
      </c>
      <c r="D47" s="1213"/>
      <c r="E47" s="1214"/>
      <c r="F47" s="11">
        <v>18.84</v>
      </c>
      <c r="G47" s="12">
        <v>21.09</v>
      </c>
      <c r="H47" s="12">
        <v>21.48</v>
      </c>
      <c r="I47" s="12">
        <v>20.49</v>
      </c>
      <c r="J47" s="13">
        <v>19.21</v>
      </c>
    </row>
    <row r="48" spans="2:10" ht="57.75" customHeight="1" x14ac:dyDescent="0.2">
      <c r="B48" s="14"/>
      <c r="C48" s="1215" t="s">
        <v>4</v>
      </c>
      <c r="D48" s="1215"/>
      <c r="E48" s="1216"/>
      <c r="F48" s="15">
        <v>4.93</v>
      </c>
      <c r="G48" s="16">
        <v>3.06</v>
      </c>
      <c r="H48" s="16">
        <v>3.68</v>
      </c>
      <c r="I48" s="16">
        <v>2.65</v>
      </c>
      <c r="J48" s="17">
        <v>2.99</v>
      </c>
    </row>
    <row r="49" spans="2:10" ht="57.75" customHeight="1" thickBot="1" x14ac:dyDescent="0.25">
      <c r="B49" s="18"/>
      <c r="C49" s="1217" t="s">
        <v>5</v>
      </c>
      <c r="D49" s="1217"/>
      <c r="E49" s="1218"/>
      <c r="F49" s="19" t="s">
        <v>571</v>
      </c>
      <c r="G49" s="20" t="s">
        <v>572</v>
      </c>
      <c r="H49" s="20">
        <v>0.06</v>
      </c>
      <c r="I49" s="20" t="s">
        <v>573</v>
      </c>
      <c r="J49" s="21" t="s">
        <v>574</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0SLymP8HZanHUpkXUMXcpbMBBR9sgF9rEWzRJfMhE/eBCr9YCp6ZIno5S8KZh9uM7bBvuCjKaaF2TyORDf8SA==" saltValue="QvjKjuoJzs0Ker9Yw0sz4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竹田 元洋</cp:lastModifiedBy>
  <cp:lastPrinted>2019-10-31T09:00:49Z</cp:lastPrinted>
  <dcterms:created xsi:type="dcterms:W3CDTF">2019-02-14T05:18:47Z</dcterms:created>
  <dcterms:modified xsi:type="dcterms:W3CDTF">2019-11-01T03:55:03Z</dcterms:modified>
  <cp:category/>
</cp:coreProperties>
</file>