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onvLoLQft3ojHOKRNUQ9WrqJHJ9/NATjhzxEhMOuygZVVt5zIx8cWHi4Gft6HvTQ5uCNAZa579mlDi1Oo+WCg==" workbookSaltValue="nJG0WUZMVtUZnIIZPQRbH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FL54" i="4"/>
  <c r="MH78" i="4"/>
  <c r="IZ54" i="4"/>
  <c r="IZ32" i="4"/>
  <c r="CS78" i="4"/>
  <c r="BX54" i="4"/>
  <c r="BX32" i="4"/>
  <c r="MN54" i="4"/>
  <c r="MN32" i="4"/>
  <c r="FL32" i="4"/>
  <c r="C11" i="5"/>
  <c r="D11" i="5"/>
  <c r="E11" i="5"/>
  <c r="B11" i="5"/>
  <c r="KC78" i="4" l="1"/>
  <c r="HG54" i="4"/>
  <c r="AE54" i="4"/>
  <c r="FH78" i="4"/>
  <c r="DS54" i="4"/>
  <c r="DS32" i="4"/>
  <c r="AN78" i="4"/>
  <c r="KU54" i="4"/>
  <c r="KU32" i="4"/>
  <c r="HG32" i="4"/>
  <c r="AE32" i="4"/>
  <c r="KF54" i="4"/>
  <c r="KF32" i="4"/>
  <c r="JJ78" i="4"/>
  <c r="GR54" i="4"/>
  <c r="GR32" i="4"/>
  <c r="DD32" i="4"/>
  <c r="U78" i="4"/>
  <c r="P54" i="4"/>
  <c r="P32" i="4"/>
  <c r="EO78" i="4"/>
  <c r="DD54" i="4"/>
  <c r="BZ78" i="4"/>
  <c r="BI54" i="4"/>
  <c r="IK32" i="4"/>
  <c r="LY54" i="4"/>
  <c r="LY32" i="4"/>
  <c r="LO78" i="4"/>
  <c r="GT78" i="4"/>
  <c r="EW54" i="4"/>
  <c r="EW32" i="4"/>
  <c r="BI32" i="4"/>
  <c r="IK54" i="4"/>
  <c r="GA78" i="4"/>
  <c r="EH54" i="4"/>
  <c r="EH32" i="4"/>
  <c r="BG78" i="4"/>
  <c r="AT54" i="4"/>
  <c r="AT32" i="4"/>
  <c r="LJ54" i="4"/>
  <c r="LJ32" i="4"/>
  <c r="KV78" i="4"/>
  <c r="HV54" i="4"/>
  <c r="HV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<sst xmlns="http://schemas.openxmlformats.org/spreadsheetml/2006/main" count="288" uniqueCount="149">
  <si>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</si>
  <si>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</si>
  <si>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</si>
  <si>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</si>
  <si>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</si>
  <si>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</si>
  <si>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</si>
  <si>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</si>
  <si>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</si>
  <si>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</si>
  <si>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</si>
  <si>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</si>
  <si>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</si>
  <si>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</si>
  <si>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</si>
  <si>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</si>
  <si>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</si>
  <si>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</si>
  <si>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</si>
  <si>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</si>
  <si>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</si>
  <si>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</si>
  <si>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</si>
  <si>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</si>
  <si>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</si>
  <si>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</si>
  <si>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</si>
  <si>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</si>
  <si>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</si>
  <si>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</si>
  <si>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</si>
  <si>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</si>
  <si>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</si>
  <si>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</si>
  <si>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</si>
  <si>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</si>
  <si>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</si>
  <si>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</si>
  <si>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</si>
  <si>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</si>
  <si>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</si>
  <si>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</si>
  <si>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</si>
  <si>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</si>
  <si>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</si>
  <si>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</si>
  <si>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</si>
  <si>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</si>
  <si>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</si>
  <si>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</si>
  <si>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</si>
  <si>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</si>
  <si>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</si>
  <si>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</si>
  <si>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</si>
  <si>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</si>
  <si>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</si>
  <si>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</si>
  <si>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</si>
  <si>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</si>
  <si>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</si>
  <si>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</si>
  <si>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</si>
  <si>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</si>
  <si>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</si>
  <si>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</si>
  <si>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</si>
  <si>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</si>
  <si>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</si>
  <si>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</si>
  <si>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</si>
  <si>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</si>
  <si>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</si>
  <si>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</si>
  <si>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</si>
  <si>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</si>
  <si>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</si>
  <si>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</si>
  <si>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</si>
  <si>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</si>
  <si>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</si>
  <si>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</si>
  <si>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</si>
  <si>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</si>
  <si>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</si>
  <si>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</si>
  <si>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</si>
  <si>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</si>
  <si>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</si>
  <si>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</si>
  <si>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</si>
  <si>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</si>
  <si>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</si>
  <si>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</si>
  <si>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</si>
  <si>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</si>
  <si>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</si>
  <si>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</si>
  <si>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</si>
  <si>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</si>
  <si>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</si>
  <si>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</si>
  <si>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</si>
  <si>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</si>
  <si>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</si>
  <si>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</si>
  <si>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</si>
  <si>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</si>
  <si>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</si>
  <si>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</si>
  <si>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</si>
  <si>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</si>
  <si>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</si>
  <si>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</si>
  <si>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</si>
  <si>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</si>
  <si>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</si>
  <si>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</si>
  <si>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</si>
  <si>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</si>
  <si>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</si>
  <si>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</si>
  <si>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</si>
  <si>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</si>
  <si>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</si>
  <si>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</si>
  <si>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高原町</t>
  </si>
  <si>
    <t>国保高原病院</t>
  </si>
  <si>
    <t>当然財務</t>
  </si>
  <si>
    <t>病院事業</t>
  </si>
  <si>
    <t>一般病院</t>
  </si>
  <si>
    <t>50床以上～100床未満</t>
  </si>
  <si>
    <t>非設置</t>
  </si>
  <si>
    <t>直営</t>
  </si>
  <si>
    <t>-</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</si>
  <si>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</si>
  <si>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</si>
  <si>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</si>
  <si>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</si>
  <si>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</si>
  <si>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</si>
  <si>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</si>
  <si>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</si>
  <si>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</si>
  <si>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</si>
  <si>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当院は、国保直診病院として地域包括ケア体制の中心的立場から町民に医療を提供するとともに、町内唯一の病院として二次救急医療を提供できる医療体制を維持している。
　また、高齢化がますます進展する中で、在宅医療など町民の求める医療を適切に提供し、町民の健康を守る立場から人間ドックの充実を図り、予防医療への役割を積極的に果たしている。</t>
    <rPh sb="1" eb="3">
      <t>トウイン</t>
    </rPh>
    <rPh sb="5" eb="7">
      <t>コクホ</t>
    </rPh>
    <rPh sb="7" eb="9">
      <t>チョクシン</t>
    </rPh>
    <rPh sb="9" eb="11">
      <t>ビョウイン</t>
    </rPh>
    <rPh sb="14" eb="16">
      <t>チイキ</t>
    </rPh>
    <rPh sb="16" eb="18">
      <t>ホウカツ</t>
    </rPh>
    <rPh sb="20" eb="22">
      <t>タイセイ</t>
    </rPh>
    <rPh sb="23" eb="25">
      <t>チュウシン</t>
    </rPh>
    <rPh sb="25" eb="26">
      <t>テキ</t>
    </rPh>
    <rPh sb="26" eb="28">
      <t>タチバ</t>
    </rPh>
    <rPh sb="30" eb="32">
      <t>チョウミン</t>
    </rPh>
    <rPh sb="33" eb="35">
      <t>イリョウ</t>
    </rPh>
    <rPh sb="36" eb="38">
      <t>テイキョウ</t>
    </rPh>
    <rPh sb="45" eb="47">
      <t>チョウナイ</t>
    </rPh>
    <rPh sb="47" eb="49">
      <t>ユイツ</t>
    </rPh>
    <rPh sb="50" eb="52">
      <t>ビョウイン</t>
    </rPh>
    <rPh sb="55" eb="57">
      <t>ニジ</t>
    </rPh>
    <rPh sb="57" eb="59">
      <t>キュウキュウ</t>
    </rPh>
    <rPh sb="59" eb="61">
      <t>イリョウ</t>
    </rPh>
    <rPh sb="62" eb="64">
      <t>テイキョウ</t>
    </rPh>
    <rPh sb="67" eb="69">
      <t>イリョウ</t>
    </rPh>
    <rPh sb="69" eb="71">
      <t>タイセイ</t>
    </rPh>
    <rPh sb="72" eb="74">
      <t>イジ</t>
    </rPh>
    <rPh sb="84" eb="86">
      <t>コウレイ</t>
    </rPh>
    <rPh sb="86" eb="87">
      <t>カ</t>
    </rPh>
    <rPh sb="92" eb="94">
      <t>シンテン</t>
    </rPh>
    <rPh sb="96" eb="97">
      <t>ナカ</t>
    </rPh>
    <rPh sb="99" eb="101">
      <t>ザイタク</t>
    </rPh>
    <rPh sb="101" eb="103">
      <t>イリョウ</t>
    </rPh>
    <rPh sb="105" eb="107">
      <t>チョウミン</t>
    </rPh>
    <rPh sb="108" eb="109">
      <t>モト</t>
    </rPh>
    <rPh sb="111" eb="113">
      <t>イリョウ</t>
    </rPh>
    <rPh sb="114" eb="116">
      <t>テキセツ</t>
    </rPh>
    <rPh sb="117" eb="119">
      <t>テイキョウ</t>
    </rPh>
    <rPh sb="121" eb="123">
      <t>チョウミン</t>
    </rPh>
    <rPh sb="124" eb="126">
      <t>ケンコウ</t>
    </rPh>
    <rPh sb="127" eb="128">
      <t>マモ</t>
    </rPh>
    <rPh sb="129" eb="131">
      <t>タチバ</t>
    </rPh>
    <rPh sb="133" eb="135">
      <t>ニンゲン</t>
    </rPh>
    <rPh sb="139" eb="141">
      <t>ジュウジツ</t>
    </rPh>
    <rPh sb="142" eb="143">
      <t>ハカ</t>
    </rPh>
    <rPh sb="145" eb="147">
      <t>ヨボウ</t>
    </rPh>
    <rPh sb="147" eb="149">
      <t>イリョウ</t>
    </rPh>
    <rPh sb="151" eb="153">
      <t>ヤクワリ</t>
    </rPh>
    <rPh sb="154" eb="157">
      <t>セッキョクテキ</t>
    </rPh>
    <rPh sb="158" eb="159">
      <t>ハ</t>
    </rPh>
    <phoneticPr fontId="5"/>
  </si>
  <si>
    <t>平成17年度から平成19年度にかけての診療棟の改築に伴い自己資金が大きく減少した。その後平成21年度から回復の兆しをみせたが平成24年度頃から資金不足の傾向があり平成26年度決算においては資金不足となった。資金不足等解消計画書や平成29年度から平成32年度の4年間の数値目標等を計画した新改革プランに基づき経営改革に総合的に取り組んでいくこととしている。医師の定着が依然として厳しく、更に過疎化の影響で患者の減少傾向に歯止めがかからない状況が続いているが、収益を上げていくため定着した医師の確保が重要であり、また平成26年4月施行の診療報酬改定により入院基本料をランクダウンをせざるを得なかったが、入院基本料の引き上げのための対策は急務となっている。今後とも地域において、必要な医療を継続的に提供していくために、医療体制の整備を図り、町民の健康保持に必要な医療サービスを提供していく。</t>
    <rPh sb="0" eb="2">
      <t>ヘイセイ</t>
    </rPh>
    <rPh sb="4" eb="6">
      <t>ネンド</t>
    </rPh>
    <rPh sb="8" eb="10">
      <t>ヘイセイ</t>
    </rPh>
    <rPh sb="12" eb="14">
      <t>ネンド</t>
    </rPh>
    <rPh sb="19" eb="21">
      <t>シンリョウ</t>
    </rPh>
    <rPh sb="21" eb="22">
      <t>トウ</t>
    </rPh>
    <rPh sb="23" eb="25">
      <t>カイチク</t>
    </rPh>
    <rPh sb="26" eb="27">
      <t>トモナ</t>
    </rPh>
    <rPh sb="28" eb="30">
      <t>ジコ</t>
    </rPh>
    <rPh sb="30" eb="32">
      <t>シキン</t>
    </rPh>
    <rPh sb="33" eb="34">
      <t>オオ</t>
    </rPh>
    <rPh sb="36" eb="38">
      <t>ゲンショウ</t>
    </rPh>
    <rPh sb="43" eb="44">
      <t>ゴ</t>
    </rPh>
    <rPh sb="44" eb="46">
      <t>ヘイセイ</t>
    </rPh>
    <rPh sb="48" eb="50">
      <t>ネンド</t>
    </rPh>
    <rPh sb="52" eb="54">
      <t>カイフク</t>
    </rPh>
    <rPh sb="55" eb="56">
      <t>キザ</t>
    </rPh>
    <rPh sb="62" eb="64">
      <t>ヘイセイ</t>
    </rPh>
    <rPh sb="66" eb="68">
      <t>ネンド</t>
    </rPh>
    <rPh sb="68" eb="69">
      <t>コロ</t>
    </rPh>
    <rPh sb="71" eb="73">
      <t>シキン</t>
    </rPh>
    <rPh sb="73" eb="75">
      <t>フソク</t>
    </rPh>
    <rPh sb="76" eb="78">
      <t>ケイコウ</t>
    </rPh>
    <rPh sb="81" eb="83">
      <t>ヘイセイ</t>
    </rPh>
    <rPh sb="85" eb="87">
      <t>ネンド</t>
    </rPh>
    <rPh sb="87" eb="89">
      <t>ケッサン</t>
    </rPh>
    <rPh sb="94" eb="96">
      <t>シキン</t>
    </rPh>
    <rPh sb="96" eb="98">
      <t>フソク</t>
    </rPh>
    <rPh sb="103" eb="105">
      <t>シキン</t>
    </rPh>
    <rPh sb="105" eb="107">
      <t>フソク</t>
    </rPh>
    <rPh sb="107" eb="108">
      <t>トウ</t>
    </rPh>
    <rPh sb="108" eb="110">
      <t>カイショウ</t>
    </rPh>
    <rPh sb="110" eb="113">
      <t>ケイカクショ</t>
    </rPh>
    <rPh sb="114" eb="116">
      <t>ヘイセイ</t>
    </rPh>
    <rPh sb="118" eb="120">
      <t>ネンド</t>
    </rPh>
    <rPh sb="122" eb="124">
      <t>ヘイセイ</t>
    </rPh>
    <rPh sb="126" eb="128">
      <t>ネンド</t>
    </rPh>
    <rPh sb="130" eb="132">
      <t>ネンカン</t>
    </rPh>
    <rPh sb="133" eb="135">
      <t>スウチ</t>
    </rPh>
    <rPh sb="135" eb="137">
      <t>モクヒョウ</t>
    </rPh>
    <rPh sb="137" eb="138">
      <t>トウ</t>
    </rPh>
    <rPh sb="139" eb="141">
      <t>ケイカク</t>
    </rPh>
    <rPh sb="143" eb="144">
      <t>シン</t>
    </rPh>
    <rPh sb="144" eb="146">
      <t>カイカク</t>
    </rPh>
    <rPh sb="150" eb="151">
      <t>モト</t>
    </rPh>
    <rPh sb="153" eb="155">
      <t>ケイエイ</t>
    </rPh>
    <rPh sb="155" eb="157">
      <t>カイカク</t>
    </rPh>
    <rPh sb="158" eb="160">
      <t>ソウゴウ</t>
    </rPh>
    <rPh sb="160" eb="161">
      <t>テキ</t>
    </rPh>
    <rPh sb="162" eb="163">
      <t>ト</t>
    </rPh>
    <rPh sb="164" eb="165">
      <t>ク</t>
    </rPh>
    <rPh sb="177" eb="179">
      <t>イシ</t>
    </rPh>
    <rPh sb="180" eb="182">
      <t>テイチャク</t>
    </rPh>
    <rPh sb="183" eb="185">
      <t>イゼン</t>
    </rPh>
    <rPh sb="188" eb="189">
      <t>キビ</t>
    </rPh>
    <rPh sb="192" eb="193">
      <t>サラ</t>
    </rPh>
    <rPh sb="194" eb="197">
      <t>カソカ</t>
    </rPh>
    <rPh sb="198" eb="200">
      <t>エイキョウ</t>
    </rPh>
    <rPh sb="201" eb="203">
      <t>カンジャ</t>
    </rPh>
    <rPh sb="204" eb="206">
      <t>ゲンショウ</t>
    </rPh>
    <rPh sb="206" eb="208">
      <t>ケイコウ</t>
    </rPh>
    <rPh sb="209" eb="211">
      <t>ハド</t>
    </rPh>
    <rPh sb="218" eb="220">
      <t>ジョウキョウ</t>
    </rPh>
    <rPh sb="221" eb="222">
      <t>ツヅ</t>
    </rPh>
    <rPh sb="228" eb="230">
      <t>シュウエキ</t>
    </rPh>
    <rPh sb="231" eb="232">
      <t>ア</t>
    </rPh>
    <rPh sb="238" eb="240">
      <t>テイチャク</t>
    </rPh>
    <rPh sb="242" eb="244">
      <t>イシ</t>
    </rPh>
    <rPh sb="245" eb="247">
      <t>カクホ</t>
    </rPh>
    <rPh sb="248" eb="250">
      <t>ジュウヨウ</t>
    </rPh>
    <rPh sb="256" eb="258">
      <t>ヘイセイ</t>
    </rPh>
    <rPh sb="260" eb="261">
      <t>ネン</t>
    </rPh>
    <rPh sb="262" eb="263">
      <t>ツキ</t>
    </rPh>
    <rPh sb="263" eb="265">
      <t>セコウ</t>
    </rPh>
    <rPh sb="266" eb="268">
      <t>シンリョウ</t>
    </rPh>
    <rPh sb="268" eb="270">
      <t>ホウシュウ</t>
    </rPh>
    <rPh sb="270" eb="272">
      <t>カイテイ</t>
    </rPh>
    <rPh sb="275" eb="277">
      <t>ニュウイン</t>
    </rPh>
    <rPh sb="277" eb="280">
      <t>キホンリョウ</t>
    </rPh>
    <rPh sb="292" eb="293">
      <t>エ</t>
    </rPh>
    <rPh sb="299" eb="301">
      <t>ニュウイン</t>
    </rPh>
    <rPh sb="301" eb="304">
      <t>キホンリョウ</t>
    </rPh>
    <rPh sb="305" eb="306">
      <t>ヒ</t>
    </rPh>
    <rPh sb="307" eb="308">
      <t>ア</t>
    </rPh>
    <rPh sb="313" eb="315">
      <t>タイサク</t>
    </rPh>
    <rPh sb="316" eb="318">
      <t>キュウム</t>
    </rPh>
    <rPh sb="325" eb="327">
      <t>コンゴ</t>
    </rPh>
    <rPh sb="329" eb="331">
      <t>チイキ</t>
    </rPh>
    <rPh sb="336" eb="338">
      <t>ヒツヨウ</t>
    </rPh>
    <rPh sb="339" eb="341">
      <t>イリョウ</t>
    </rPh>
    <rPh sb="342" eb="345">
      <t>ケイゾクテキ</t>
    </rPh>
    <rPh sb="346" eb="348">
      <t>テイキョウ</t>
    </rPh>
    <rPh sb="356" eb="358">
      <t>イリョウ</t>
    </rPh>
    <rPh sb="358" eb="360">
      <t>タイセイ</t>
    </rPh>
    <rPh sb="361" eb="363">
      <t>セイビ</t>
    </rPh>
    <rPh sb="364" eb="365">
      <t>ハカ</t>
    </rPh>
    <rPh sb="367" eb="369">
      <t>チョウミン</t>
    </rPh>
    <rPh sb="370" eb="372">
      <t>ケンコウ</t>
    </rPh>
    <rPh sb="372" eb="374">
      <t>ホジ</t>
    </rPh>
    <rPh sb="375" eb="377">
      <t>ヒツヨウ</t>
    </rPh>
    <rPh sb="378" eb="380">
      <t>イリョウ</t>
    </rPh>
    <rPh sb="385" eb="387">
      <t>テイキョウ</t>
    </rPh>
    <phoneticPr fontId="19"/>
  </si>
  <si>
    <t xml:space="preserve">【経常収支比率】一般会計からの繰入により平均値に近い数値となっている。【医業収支比率】平成26年4月施行の診療報酬の改定により看護基準をランクダウンせざるを得なかったことにより入院収益が大きく減少している。【累積欠損金比率】平成26年度決算において資金不足比率が10％を超え平成27年度に一般会計から資金不足解消のための基準外繰入を行い欠損金の解消を行っている。【病床利用率】平均値を上回る数値となっているが医業収益については平成26年度から平均値を下回っており入院基本料の引き上げのための対策と病床利用率80％以上の達成を目指していく。【入院患者1人1日当たり収益】入院患者数は増加の傾向にあるが収益は平成26年度の入院基本料のランクダウンの影響により減少している。【外来患者1人1日当たり収益】後期高齢者割合が増え社会、自然的動態人口の減少等の影響により年々減少傾向にある。【職員給与費対医業収益比率】平均値は下回っているものの非常勤医師等への報酬は増加の傾向にある。【材料費対医業収支比率】院外処方の導入により薬剤費の削減を行い平均値を下回っているが今後も適正管理により材料費の節減に努めていく。
</t>
    <rPh sb="1" eb="3">
      <t>ケイジョウ</t>
    </rPh>
    <rPh sb="3" eb="5">
      <t>シュウシ</t>
    </rPh>
    <rPh sb="5" eb="7">
      <t>ヒリツ</t>
    </rPh>
    <rPh sb="8" eb="10">
      <t>イッパン</t>
    </rPh>
    <rPh sb="10" eb="12">
      <t>カイケイ</t>
    </rPh>
    <rPh sb="15" eb="17">
      <t>クリイレ</t>
    </rPh>
    <rPh sb="20" eb="23">
      <t>ヘイキンチ</t>
    </rPh>
    <rPh sb="24" eb="25">
      <t>チカ</t>
    </rPh>
    <rPh sb="26" eb="28">
      <t>スウチ</t>
    </rPh>
    <rPh sb="36" eb="38">
      <t>イギョウ</t>
    </rPh>
    <rPh sb="38" eb="40">
      <t>シュウシ</t>
    </rPh>
    <rPh sb="40" eb="42">
      <t>ヒリツ</t>
    </rPh>
    <rPh sb="43" eb="45">
      <t>ヘイセイ</t>
    </rPh>
    <rPh sb="93" eb="94">
      <t>オオ</t>
    </rPh>
    <rPh sb="104" eb="106">
      <t>ルイセキ</t>
    </rPh>
    <rPh sb="106" eb="109">
      <t>ケッソンキン</t>
    </rPh>
    <rPh sb="109" eb="111">
      <t>ヒリツ</t>
    </rPh>
    <rPh sb="112" eb="114">
      <t>ヘイセイ</t>
    </rPh>
    <rPh sb="116" eb="118">
      <t>ネンド</t>
    </rPh>
    <rPh sb="118" eb="120">
      <t>ケッサン</t>
    </rPh>
    <rPh sb="124" eb="126">
      <t>シキン</t>
    </rPh>
    <rPh sb="126" eb="128">
      <t>フソク</t>
    </rPh>
    <rPh sb="128" eb="130">
      <t>ヒリツ</t>
    </rPh>
    <rPh sb="135" eb="136">
      <t>コ</t>
    </rPh>
    <rPh sb="137" eb="139">
      <t>ヘイセイ</t>
    </rPh>
    <rPh sb="141" eb="143">
      <t>ネンド</t>
    </rPh>
    <rPh sb="144" eb="146">
      <t>イッパン</t>
    </rPh>
    <rPh sb="146" eb="148">
      <t>カイケイ</t>
    </rPh>
    <rPh sb="150" eb="152">
      <t>シキン</t>
    </rPh>
    <rPh sb="152" eb="154">
      <t>フソク</t>
    </rPh>
    <rPh sb="154" eb="156">
      <t>カイショウ</t>
    </rPh>
    <rPh sb="160" eb="163">
      <t>キジュンガイ</t>
    </rPh>
    <rPh sb="163" eb="165">
      <t>クリイレ</t>
    </rPh>
    <rPh sb="166" eb="167">
      <t>オコナ</t>
    </rPh>
    <rPh sb="168" eb="171">
      <t>ケッソンキン</t>
    </rPh>
    <rPh sb="172" eb="174">
      <t>カイショウ</t>
    </rPh>
    <rPh sb="175" eb="176">
      <t>オコナ</t>
    </rPh>
    <rPh sb="182" eb="184">
      <t>ビョウショウ</t>
    </rPh>
    <rPh sb="184" eb="186">
      <t>リヨウ</t>
    </rPh>
    <rPh sb="186" eb="187">
      <t>リツ</t>
    </rPh>
    <rPh sb="188" eb="191">
      <t>ヘイキンチ</t>
    </rPh>
    <rPh sb="192" eb="194">
      <t>ウワマワ</t>
    </rPh>
    <rPh sb="195" eb="197">
      <t>スウチ</t>
    </rPh>
    <rPh sb="204" eb="206">
      <t>イギョウ</t>
    </rPh>
    <rPh sb="206" eb="208">
      <t>シュウエキ</t>
    </rPh>
    <rPh sb="213" eb="215">
      <t>ヘイセイ</t>
    </rPh>
    <rPh sb="217" eb="219">
      <t>ネンド</t>
    </rPh>
    <rPh sb="221" eb="224">
      <t>ヘイキンチ</t>
    </rPh>
    <rPh sb="225" eb="227">
      <t>シタマワ</t>
    </rPh>
    <rPh sb="231" eb="233">
      <t>ニュウイン</t>
    </rPh>
    <rPh sb="233" eb="236">
      <t>キホンリョウ</t>
    </rPh>
    <rPh sb="237" eb="238">
      <t>ヒ</t>
    </rPh>
    <rPh sb="239" eb="240">
      <t>ア</t>
    </rPh>
    <rPh sb="245" eb="247">
      <t>タイサク</t>
    </rPh>
    <rPh sb="248" eb="250">
      <t>ビョウショウ</t>
    </rPh>
    <rPh sb="250" eb="253">
      <t>リヨウリツ</t>
    </rPh>
    <rPh sb="256" eb="258">
      <t>イジョウ</t>
    </rPh>
    <rPh sb="259" eb="261">
      <t>タッセイ</t>
    </rPh>
    <rPh sb="262" eb="264">
      <t>メザ</t>
    </rPh>
    <rPh sb="270" eb="272">
      <t>ニュウイン</t>
    </rPh>
    <rPh sb="272" eb="274">
      <t>カンジャ</t>
    </rPh>
    <rPh sb="275" eb="276">
      <t>ニン</t>
    </rPh>
    <rPh sb="277" eb="278">
      <t>ニチ</t>
    </rPh>
    <rPh sb="278" eb="279">
      <t>ア</t>
    </rPh>
    <rPh sb="281" eb="283">
      <t>シュウエキ</t>
    </rPh>
    <rPh sb="284" eb="286">
      <t>ニュウイン</t>
    </rPh>
    <rPh sb="286" eb="288">
      <t>カンジャ</t>
    </rPh>
    <rPh sb="288" eb="289">
      <t>スウ</t>
    </rPh>
    <rPh sb="290" eb="292">
      <t>ゾウカ</t>
    </rPh>
    <rPh sb="293" eb="295">
      <t>ケイコウ</t>
    </rPh>
    <rPh sb="299" eb="301">
      <t>シュウエキ</t>
    </rPh>
    <rPh sb="302" eb="304">
      <t>ヘイセイ</t>
    </rPh>
    <rPh sb="306" eb="308">
      <t>ネンド</t>
    </rPh>
    <rPh sb="309" eb="311">
      <t>ニュウイン</t>
    </rPh>
    <rPh sb="311" eb="314">
      <t>キホンリョウ</t>
    </rPh>
    <rPh sb="322" eb="324">
      <t>エイキョウ</t>
    </rPh>
    <rPh sb="327" eb="329">
      <t>ゲンショウ</t>
    </rPh>
    <rPh sb="335" eb="337">
      <t>ガイライ</t>
    </rPh>
    <rPh sb="337" eb="339">
      <t>カンジャ</t>
    </rPh>
    <rPh sb="340" eb="341">
      <t>ニン</t>
    </rPh>
    <rPh sb="342" eb="343">
      <t>ニチ</t>
    </rPh>
    <rPh sb="343" eb="344">
      <t>ア</t>
    </rPh>
    <rPh sb="346" eb="348">
      <t>シュウエキ</t>
    </rPh>
    <rPh sb="349" eb="351">
      <t>コウキ</t>
    </rPh>
    <rPh sb="351" eb="354">
      <t>コウレイシャ</t>
    </rPh>
    <rPh sb="354" eb="356">
      <t>ワリアイ</t>
    </rPh>
    <rPh sb="357" eb="358">
      <t>フ</t>
    </rPh>
    <rPh sb="359" eb="361">
      <t>シャカイ</t>
    </rPh>
    <rPh sb="362" eb="365">
      <t>シゼンテキ</t>
    </rPh>
    <rPh sb="365" eb="367">
      <t>ドウタイ</t>
    </rPh>
    <rPh sb="367" eb="369">
      <t>ジンコウ</t>
    </rPh>
    <rPh sb="370" eb="372">
      <t>ゲンショウ</t>
    </rPh>
    <rPh sb="372" eb="373">
      <t>トウ</t>
    </rPh>
    <rPh sb="374" eb="376">
      <t>エイキョウ</t>
    </rPh>
    <rPh sb="379" eb="381">
      <t>ネンネン</t>
    </rPh>
    <rPh sb="381" eb="383">
      <t>ゲンショウ</t>
    </rPh>
    <rPh sb="383" eb="385">
      <t>ケイコウ</t>
    </rPh>
    <rPh sb="390" eb="392">
      <t>ショクイン</t>
    </rPh>
    <rPh sb="392" eb="395">
      <t>キュウヨヒ</t>
    </rPh>
    <rPh sb="395" eb="396">
      <t>タイ</t>
    </rPh>
    <rPh sb="396" eb="398">
      <t>イギョウ</t>
    </rPh>
    <rPh sb="398" eb="400">
      <t>シュウエキ</t>
    </rPh>
    <rPh sb="400" eb="402">
      <t>ヒリツ</t>
    </rPh>
    <rPh sb="403" eb="405">
      <t>ヘイキン</t>
    </rPh>
    <rPh sb="405" eb="406">
      <t>チ</t>
    </rPh>
    <rPh sb="407" eb="409">
      <t>シタマワ</t>
    </rPh>
    <rPh sb="416" eb="419">
      <t>ヒジョウキン</t>
    </rPh>
    <rPh sb="419" eb="421">
      <t>イシ</t>
    </rPh>
    <rPh sb="421" eb="422">
      <t>トウ</t>
    </rPh>
    <rPh sb="424" eb="426">
      <t>ホウシュウ</t>
    </rPh>
    <rPh sb="427" eb="429">
      <t>ゾウカ</t>
    </rPh>
    <rPh sb="430" eb="432">
      <t>ケイコウ</t>
    </rPh>
    <rPh sb="465" eb="466">
      <t>オコナ</t>
    </rPh>
    <rPh sb="478" eb="480">
      <t>コンゴ</t>
    </rPh>
    <rPh sb="481" eb="483">
      <t>テキセイ</t>
    </rPh>
    <rPh sb="483" eb="485">
      <t>カンリ</t>
    </rPh>
    <phoneticPr fontId="5"/>
  </si>
  <si>
    <t>【有形固定資産の減価償却率】建物は、平成17年度から平成19年度の3ヶ年の継続事業より約13億円の事業費を投じ、診療棟・病棟等の全面改築を行っており、建物本体は老朽化の影響もほぼないところであるが、空調等の建物設備については故障も多くなり修繕では対応できなくなることが予測されることから建物設備の更新を検討していく時期にきている。【器械備品減価償却率】器械備品については老朽化が進み平均値と比較しても上回っている。多額の設備投資を必要とするレントゲンや検査機器等についても耐用年数を迎え更新の時期にきていることから財源の確保と合わせ更新について検討していく。【1床当たり有形固定資産】1床当たりの有形固定資産の保有状況は平均値を上回っている状況であることから過大な投資は控え病床規模に応じた投資を行っていく。</t>
    <rPh sb="1" eb="3">
      <t>ユウケイ</t>
    </rPh>
    <rPh sb="3" eb="7">
      <t>コテイシサン</t>
    </rPh>
    <rPh sb="8" eb="10">
      <t>ゲンカ</t>
    </rPh>
    <rPh sb="10" eb="13">
      <t>ショウキャクリツ</t>
    </rPh>
    <rPh sb="14" eb="16">
      <t>タテモノ</t>
    </rPh>
    <rPh sb="18" eb="20">
      <t>ヘイセイ</t>
    </rPh>
    <rPh sb="22" eb="24">
      <t>ネンド</t>
    </rPh>
    <rPh sb="26" eb="28">
      <t>ヘイセイ</t>
    </rPh>
    <rPh sb="30" eb="32">
      <t>ネンド</t>
    </rPh>
    <rPh sb="35" eb="36">
      <t>ネン</t>
    </rPh>
    <rPh sb="37" eb="39">
      <t>ケイゾク</t>
    </rPh>
    <rPh sb="39" eb="41">
      <t>ジギョウ</t>
    </rPh>
    <rPh sb="43" eb="44">
      <t>ヤク</t>
    </rPh>
    <rPh sb="46" eb="48">
      <t>オクエン</t>
    </rPh>
    <rPh sb="49" eb="51">
      <t>ジギョウ</t>
    </rPh>
    <rPh sb="51" eb="52">
      <t>ヒ</t>
    </rPh>
    <rPh sb="53" eb="54">
      <t>トウ</t>
    </rPh>
    <rPh sb="56" eb="58">
      <t>シンリョウ</t>
    </rPh>
    <rPh sb="58" eb="59">
      <t>トウ</t>
    </rPh>
    <rPh sb="60" eb="62">
      <t>ビョウトウ</t>
    </rPh>
    <rPh sb="62" eb="63">
      <t>ナド</t>
    </rPh>
    <rPh sb="64" eb="66">
      <t>ゼンメン</t>
    </rPh>
    <rPh sb="66" eb="68">
      <t>カイチク</t>
    </rPh>
    <rPh sb="69" eb="70">
      <t>オコナ</t>
    </rPh>
    <rPh sb="75" eb="77">
      <t>タテモノ</t>
    </rPh>
    <rPh sb="77" eb="79">
      <t>ホンタイ</t>
    </rPh>
    <rPh sb="80" eb="82">
      <t>ロウキュウ</t>
    </rPh>
    <rPh sb="82" eb="83">
      <t>カ</t>
    </rPh>
    <rPh sb="84" eb="86">
      <t>エイキョウ</t>
    </rPh>
    <rPh sb="99" eb="101">
      <t>クウチョウ</t>
    </rPh>
    <rPh sb="101" eb="102">
      <t>トウ</t>
    </rPh>
    <rPh sb="103" eb="105">
      <t>タテモノ</t>
    </rPh>
    <rPh sb="105" eb="107">
      <t>セツビ</t>
    </rPh>
    <rPh sb="112" eb="114">
      <t>コショウ</t>
    </rPh>
    <rPh sb="115" eb="116">
      <t>オオ</t>
    </rPh>
    <rPh sb="119" eb="121">
      <t>シュウゼン</t>
    </rPh>
    <rPh sb="123" eb="125">
      <t>タイオウ</t>
    </rPh>
    <rPh sb="134" eb="136">
      <t>ヨソク</t>
    </rPh>
    <rPh sb="143" eb="145">
      <t>タテモノ</t>
    </rPh>
    <rPh sb="145" eb="147">
      <t>セツビ</t>
    </rPh>
    <rPh sb="148" eb="150">
      <t>コウシン</t>
    </rPh>
    <rPh sb="151" eb="153">
      <t>ケントウ</t>
    </rPh>
    <rPh sb="157" eb="159">
      <t>ジキ</t>
    </rPh>
    <rPh sb="168" eb="170">
      <t>ビヒン</t>
    </rPh>
    <rPh sb="170" eb="172">
      <t>ゲンカ</t>
    </rPh>
    <rPh sb="172" eb="175">
      <t>ショウキャクリツ</t>
    </rPh>
    <rPh sb="178" eb="180">
      <t>ビヒン</t>
    </rPh>
    <rPh sb="185" eb="188">
      <t>ロウキュウカ</t>
    </rPh>
    <rPh sb="189" eb="190">
      <t>スス</t>
    </rPh>
    <rPh sb="191" eb="194">
      <t>ヘイキンチ</t>
    </rPh>
    <rPh sb="195" eb="197">
      <t>ヒカク</t>
    </rPh>
    <rPh sb="200" eb="202">
      <t>ウワマワ</t>
    </rPh>
    <rPh sb="207" eb="209">
      <t>タガク</t>
    </rPh>
    <rPh sb="210" eb="212">
      <t>セツビ</t>
    </rPh>
    <rPh sb="212" eb="214">
      <t>トウシ</t>
    </rPh>
    <rPh sb="215" eb="217">
      <t>ヒツヨウ</t>
    </rPh>
    <rPh sb="226" eb="228">
      <t>ケンサ</t>
    </rPh>
    <rPh sb="228" eb="230">
      <t>キキ</t>
    </rPh>
    <rPh sb="230" eb="231">
      <t>トウ</t>
    </rPh>
    <rPh sb="236" eb="238">
      <t>タイヨウ</t>
    </rPh>
    <rPh sb="238" eb="240">
      <t>ネンスウ</t>
    </rPh>
    <rPh sb="241" eb="242">
      <t>ムカ</t>
    </rPh>
    <rPh sb="243" eb="245">
      <t>コウシン</t>
    </rPh>
    <rPh sb="246" eb="248">
      <t>ジキ</t>
    </rPh>
    <rPh sb="257" eb="259">
      <t>ザイゲン</t>
    </rPh>
    <rPh sb="260" eb="262">
      <t>カクホ</t>
    </rPh>
    <rPh sb="263" eb="264">
      <t>ア</t>
    </rPh>
    <rPh sb="266" eb="268">
      <t>コウシン</t>
    </rPh>
    <rPh sb="272" eb="274">
      <t>ケントウ</t>
    </rPh>
    <rPh sb="281" eb="282">
      <t>ショウ</t>
    </rPh>
    <rPh sb="282" eb="283">
      <t>ア</t>
    </rPh>
    <rPh sb="285" eb="287">
      <t>ユウケイ</t>
    </rPh>
    <rPh sb="287" eb="291">
      <t>コテイシサン</t>
    </rPh>
    <rPh sb="293" eb="294">
      <t>ショウ</t>
    </rPh>
    <rPh sb="294" eb="295">
      <t>ア</t>
    </rPh>
    <rPh sb="298" eb="300">
      <t>ユウケイ</t>
    </rPh>
    <rPh sb="300" eb="304">
      <t>コテイシサン</t>
    </rPh>
    <rPh sb="305" eb="307">
      <t>ホユウ</t>
    </rPh>
    <rPh sb="307" eb="309">
      <t>ジョウキョウ</t>
    </rPh>
    <rPh sb="310" eb="313">
      <t>ヘイキンチ</t>
    </rPh>
    <rPh sb="314" eb="316">
      <t>ウワマワ</t>
    </rPh>
    <rPh sb="320" eb="322">
      <t>ジョウキョウ</t>
    </rPh>
    <rPh sb="329" eb="331">
      <t>カダイ</t>
    </rPh>
    <rPh sb="332" eb="334">
      <t>トウシ</t>
    </rPh>
    <rPh sb="335" eb="336">
      <t>ヒカ</t>
    </rPh>
    <rPh sb="337" eb="339">
      <t>ビョウショウ</t>
    </rPh>
    <rPh sb="339" eb="341">
      <t>キボ</t>
    </rPh>
    <rPh sb="342" eb="343">
      <t>オウ</t>
    </rPh>
    <rPh sb="345" eb="347">
      <t>トウシ</t>
    </rPh>
    <rPh sb="348" eb="349">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</si>
</sst>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73.8</c:v>
                </c:pt>
                <c:pt idx="1">
                  <c:v>69.7</c:v>
                </c:pt>
                <c:pt idx="2">
                  <c:v>73.8</c:v>
                </c:pt>
                <c:pt idx="3">
                  <c:v>76</c:v>
                </c:pt>
                <c:pt idx="4">
                  <c:v>80.400000000000006</c:v>
                </c:pt>
              </c:numCache>
            </c:numRef>
          </c:val>
          <c:extLst xmlns:c16r2="http://schemas.microsoft.com/office/drawing/2015/06/chart">
            <c:ext xmlns:c16="http://schemas.microsoft.com/office/drawing/2014/chart" uri="{C3380CC4-5D6E-409C-BE32-E72D297353CC}">
              <c16:uniqueId val="{00000000-234A-41EB-B35C-22D54B46E15D}"/>
            </c:ext>
          </c:extLst>
        </c:ser>
        <c:dLbls>
          <c:showLegendKey val="0"/>
          <c:showVal val="0"/>
          <c:showCatName val="0"/>
          <c:showSerName val="0"/>
          <c:showPercent val="0"/>
          <c:showBubbleSize val="0"/>
        </c:dLbls>
        <c:gapWidth val="150"/>
        <c:axId val="358337920"/>
        <c:axId val="4260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234A-41EB-B35C-22D54B46E15D}"/>
            </c:ext>
          </c:extLst>
        </c:ser>
        <c:dLbls>
          <c:showLegendKey val="0"/>
          <c:showVal val="0"/>
          <c:showCatName val="0"/>
          <c:showSerName val="0"/>
          <c:showPercent val="0"/>
          <c:showBubbleSize val="0"/>
        </c:dLbls>
        <c:marker val="1"/>
        <c:smooth val="0"/>
        <c:axId val="358337920"/>
        <c:axId val="426051072"/>
      </c:lineChart>
      <c:dateAx>
        <c:axId val="358337920"/>
        <c:scaling>
          <c:orientation val="minMax"/>
        </c:scaling>
        <c:delete val="1"/>
        <c:axPos val="b"/>
        <c:numFmt formatCode="ge" sourceLinked="1"/>
        <c:majorTickMark val="none"/>
        <c:minorTickMark val="none"/>
        <c:tickLblPos val="none"/>
        <c:crossAx val="426051072"/>
        <c:crosses val="autoZero"/>
        <c:auto val="1"/>
        <c:lblOffset val="100"/>
        <c:baseTimeUnit val="years"/>
      </c:dateAx>
      <c:valAx>
        <c:axId val="42605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3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6301</c:v>
                </c:pt>
                <c:pt idx="1">
                  <c:v>6288</c:v>
                </c:pt>
                <c:pt idx="2">
                  <c:v>6621</c:v>
                </c:pt>
                <c:pt idx="3">
                  <c:v>5978</c:v>
                </c:pt>
                <c:pt idx="4">
                  <c:v>5987</c:v>
                </c:pt>
              </c:numCache>
            </c:numRef>
          </c:val>
          <c:extLst xmlns:c16r2="http://schemas.microsoft.com/office/drawing/2015/06/chart">
            <c:ext xmlns:c16="http://schemas.microsoft.com/office/drawing/2014/chart" uri="{C3380CC4-5D6E-409C-BE32-E72D297353CC}">
              <c16:uniqueId val="{00000000-AC9C-4DCB-AB1E-254539F60317}"/>
            </c:ext>
          </c:extLst>
        </c:ser>
        <c:dLbls>
          <c:showLegendKey val="0"/>
          <c:showVal val="0"/>
          <c:showCatName val="0"/>
          <c:showSerName val="0"/>
          <c:showPercent val="0"/>
          <c:showBubbleSize val="0"/>
        </c:dLbls>
        <c:gapWidth val="150"/>
        <c:axId val="429412736"/>
        <c:axId val="4294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AC9C-4DCB-AB1E-254539F60317}"/>
            </c:ext>
          </c:extLst>
        </c:ser>
        <c:dLbls>
          <c:showLegendKey val="0"/>
          <c:showVal val="0"/>
          <c:showCatName val="0"/>
          <c:showSerName val="0"/>
          <c:showPercent val="0"/>
          <c:showBubbleSize val="0"/>
        </c:dLbls>
        <c:marker val="1"/>
        <c:smooth val="0"/>
        <c:axId val="429412736"/>
        <c:axId val="429414656"/>
      </c:lineChart>
      <c:dateAx>
        <c:axId val="429412736"/>
        <c:scaling>
          <c:orientation val="minMax"/>
        </c:scaling>
        <c:delete val="1"/>
        <c:axPos val="b"/>
        <c:numFmt formatCode="ge" sourceLinked="1"/>
        <c:majorTickMark val="none"/>
        <c:minorTickMark val="none"/>
        <c:tickLblPos val="none"/>
        <c:crossAx val="429414656"/>
        <c:crosses val="autoZero"/>
        <c:auto val="1"/>
        <c:lblOffset val="100"/>
        <c:baseTimeUnit val="years"/>
      </c:dateAx>
      <c:valAx>
        <c:axId val="429414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4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26349</c:v>
                </c:pt>
                <c:pt idx="1">
                  <c:v>23472</c:v>
                </c:pt>
                <c:pt idx="2">
                  <c:v>20925</c:v>
                </c:pt>
                <c:pt idx="3">
                  <c:v>20035</c:v>
                </c:pt>
                <c:pt idx="4">
                  <c:v>20986</c:v>
                </c:pt>
              </c:numCache>
            </c:numRef>
          </c:val>
          <c:extLst xmlns:c16r2="http://schemas.microsoft.com/office/drawing/2015/06/chart">
            <c:ext xmlns:c16="http://schemas.microsoft.com/office/drawing/2014/chart" uri="{C3380CC4-5D6E-409C-BE32-E72D297353CC}">
              <c16:uniqueId val="{00000000-1629-46ED-A46F-04E001041366}"/>
            </c:ext>
          </c:extLst>
        </c:ser>
        <c:dLbls>
          <c:showLegendKey val="0"/>
          <c:showVal val="0"/>
          <c:showCatName val="0"/>
          <c:showSerName val="0"/>
          <c:showPercent val="0"/>
          <c:showBubbleSize val="0"/>
        </c:dLbls>
        <c:gapWidth val="150"/>
        <c:axId val="429469696"/>
        <c:axId val="4294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1629-46ED-A46F-04E001041366}"/>
            </c:ext>
          </c:extLst>
        </c:ser>
        <c:dLbls>
          <c:showLegendKey val="0"/>
          <c:showVal val="0"/>
          <c:showCatName val="0"/>
          <c:showSerName val="0"/>
          <c:showPercent val="0"/>
          <c:showBubbleSize val="0"/>
        </c:dLbls>
        <c:marker val="1"/>
        <c:smooth val="0"/>
        <c:axId val="429469696"/>
        <c:axId val="429471616"/>
      </c:lineChart>
      <c:dateAx>
        <c:axId val="429469696"/>
        <c:scaling>
          <c:orientation val="minMax"/>
        </c:scaling>
        <c:delete val="1"/>
        <c:axPos val="b"/>
        <c:numFmt formatCode="ge" sourceLinked="1"/>
        <c:majorTickMark val="none"/>
        <c:minorTickMark val="none"/>
        <c:tickLblPos val="none"/>
        <c:crossAx val="429471616"/>
        <c:crosses val="autoZero"/>
        <c:auto val="1"/>
        <c:lblOffset val="100"/>
        <c:baseTimeUnit val="years"/>
      </c:dateAx>
      <c:valAx>
        <c:axId val="42947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4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49.8</c:v>
                </c:pt>
                <c:pt idx="1">
                  <c:v>25</c:v>
                </c:pt>
                <c:pt idx="2">
                  <c:v>0</c:v>
                </c:pt>
                <c:pt idx="3">
                  <c:v>2.4</c:v>
                </c:pt>
                <c:pt idx="4">
                  <c:v>1.7</c:v>
                </c:pt>
              </c:numCache>
            </c:numRef>
          </c:val>
          <c:extLst xmlns:c16r2="http://schemas.microsoft.com/office/drawing/2015/06/chart">
            <c:ext xmlns:c16="http://schemas.microsoft.com/office/drawing/2014/chart" uri="{C3380CC4-5D6E-409C-BE32-E72D297353CC}">
              <c16:uniqueId val="{00000000-3A4E-47B8-975A-5FEA165E2A36}"/>
            </c:ext>
          </c:extLst>
        </c:ser>
        <c:dLbls>
          <c:showLegendKey val="0"/>
          <c:showVal val="0"/>
          <c:showCatName val="0"/>
          <c:showSerName val="0"/>
          <c:showPercent val="0"/>
          <c:showBubbleSize val="0"/>
        </c:dLbls>
        <c:gapWidth val="150"/>
        <c:axId val="426073088"/>
        <c:axId val="4260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3A4E-47B8-975A-5FEA165E2A36}"/>
            </c:ext>
          </c:extLst>
        </c:ser>
        <c:dLbls>
          <c:showLegendKey val="0"/>
          <c:showVal val="0"/>
          <c:showCatName val="0"/>
          <c:showSerName val="0"/>
          <c:showPercent val="0"/>
          <c:showBubbleSize val="0"/>
        </c:dLbls>
        <c:marker val="1"/>
        <c:smooth val="0"/>
        <c:axId val="426073088"/>
        <c:axId val="426079360"/>
      </c:lineChart>
      <c:dateAx>
        <c:axId val="426073088"/>
        <c:scaling>
          <c:orientation val="minMax"/>
        </c:scaling>
        <c:delete val="1"/>
        <c:axPos val="b"/>
        <c:numFmt formatCode="ge" sourceLinked="1"/>
        <c:majorTickMark val="none"/>
        <c:minorTickMark val="none"/>
        <c:tickLblPos val="none"/>
        <c:crossAx val="426079360"/>
        <c:crosses val="autoZero"/>
        <c:auto val="1"/>
        <c:lblOffset val="100"/>
        <c:baseTimeUnit val="years"/>
      </c:dateAx>
      <c:valAx>
        <c:axId val="42607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07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88.2</c:v>
                </c:pt>
                <c:pt idx="1">
                  <c:v>77.400000000000006</c:v>
                </c:pt>
                <c:pt idx="2">
                  <c:v>77.900000000000006</c:v>
                </c:pt>
                <c:pt idx="3">
                  <c:v>75.7</c:v>
                </c:pt>
                <c:pt idx="4">
                  <c:v>75.900000000000006</c:v>
                </c:pt>
              </c:numCache>
            </c:numRef>
          </c:val>
          <c:extLst xmlns:c16r2="http://schemas.microsoft.com/office/drawing/2015/06/chart">
            <c:ext xmlns:c16="http://schemas.microsoft.com/office/drawing/2014/chart" uri="{C3380CC4-5D6E-409C-BE32-E72D297353CC}">
              <c16:uniqueId val="{00000000-75D0-41CB-87E5-B571C8D55124}"/>
            </c:ext>
          </c:extLst>
        </c:ser>
        <c:dLbls>
          <c:showLegendKey val="0"/>
          <c:showVal val="0"/>
          <c:showCatName val="0"/>
          <c:showSerName val="0"/>
          <c:showPercent val="0"/>
          <c:showBubbleSize val="0"/>
        </c:dLbls>
        <c:gapWidth val="150"/>
        <c:axId val="430787200"/>
        <c:axId val="4307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75D0-41CB-87E5-B571C8D55124}"/>
            </c:ext>
          </c:extLst>
        </c:ser>
        <c:dLbls>
          <c:showLegendKey val="0"/>
          <c:showVal val="0"/>
          <c:showCatName val="0"/>
          <c:showSerName val="0"/>
          <c:showPercent val="0"/>
          <c:showBubbleSize val="0"/>
        </c:dLbls>
        <c:marker val="1"/>
        <c:smooth val="0"/>
        <c:axId val="430787200"/>
        <c:axId val="430789376"/>
      </c:lineChart>
      <c:dateAx>
        <c:axId val="430787200"/>
        <c:scaling>
          <c:orientation val="minMax"/>
        </c:scaling>
        <c:delete val="1"/>
        <c:axPos val="b"/>
        <c:numFmt formatCode="ge" sourceLinked="1"/>
        <c:majorTickMark val="none"/>
        <c:minorTickMark val="none"/>
        <c:tickLblPos val="none"/>
        <c:crossAx val="430789376"/>
        <c:crosses val="autoZero"/>
        <c:auto val="1"/>
        <c:lblOffset val="100"/>
        <c:baseTimeUnit val="years"/>
      </c:dateAx>
      <c:valAx>
        <c:axId val="43078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78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96.2</c:v>
                </c:pt>
                <c:pt idx="1">
                  <c:v>88.9</c:v>
                </c:pt>
                <c:pt idx="2">
                  <c:v>115.8</c:v>
                </c:pt>
                <c:pt idx="3">
                  <c:v>99.9</c:v>
                </c:pt>
                <c:pt idx="4">
                  <c:v>96.7</c:v>
                </c:pt>
              </c:numCache>
            </c:numRef>
          </c:val>
          <c:extLst xmlns:c16r2="http://schemas.microsoft.com/office/drawing/2015/06/chart">
            <c:ext xmlns:c16="http://schemas.microsoft.com/office/drawing/2014/chart" uri="{C3380CC4-5D6E-409C-BE32-E72D297353CC}">
              <c16:uniqueId val="{00000000-013B-477D-AF1A-50C34BD9AB43}"/>
            </c:ext>
          </c:extLst>
        </c:ser>
        <c:dLbls>
          <c:showLegendKey val="0"/>
          <c:showVal val="0"/>
          <c:showCatName val="0"/>
          <c:showSerName val="0"/>
          <c:showPercent val="0"/>
          <c:showBubbleSize val="0"/>
        </c:dLbls>
        <c:gapWidth val="150"/>
        <c:axId val="430827776"/>
        <c:axId val="4308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013B-477D-AF1A-50C34BD9AB43}"/>
            </c:ext>
          </c:extLst>
        </c:ser>
        <c:dLbls>
          <c:showLegendKey val="0"/>
          <c:showVal val="0"/>
          <c:showCatName val="0"/>
          <c:showSerName val="0"/>
          <c:showPercent val="0"/>
          <c:showBubbleSize val="0"/>
        </c:dLbls>
        <c:marker val="1"/>
        <c:smooth val="0"/>
        <c:axId val="430827776"/>
        <c:axId val="430829952"/>
      </c:lineChart>
      <c:dateAx>
        <c:axId val="430827776"/>
        <c:scaling>
          <c:orientation val="minMax"/>
        </c:scaling>
        <c:delete val="1"/>
        <c:axPos val="b"/>
        <c:numFmt formatCode="ge" sourceLinked="1"/>
        <c:majorTickMark val="none"/>
        <c:minorTickMark val="none"/>
        <c:tickLblPos val="none"/>
        <c:crossAx val="430829952"/>
        <c:crosses val="autoZero"/>
        <c:auto val="1"/>
        <c:lblOffset val="100"/>
        <c:baseTimeUnit val="years"/>
      </c:dateAx>
      <c:valAx>
        <c:axId val="43082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08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41.5</c:v>
                </c:pt>
                <c:pt idx="1">
                  <c:v>44.5</c:v>
                </c:pt>
                <c:pt idx="2">
                  <c:v>47</c:v>
                </c:pt>
                <c:pt idx="3">
                  <c:v>48.8</c:v>
                </c:pt>
                <c:pt idx="4">
                  <c:v>51.1</c:v>
                </c:pt>
              </c:numCache>
            </c:numRef>
          </c:val>
          <c:extLst xmlns:c16r2="http://schemas.microsoft.com/office/drawing/2015/06/chart">
            <c:ext xmlns:c16="http://schemas.microsoft.com/office/drawing/2014/chart" uri="{C3380CC4-5D6E-409C-BE32-E72D297353CC}">
              <c16:uniqueId val="{00000000-2F3F-4560-B00D-4B97096751E1}"/>
            </c:ext>
          </c:extLst>
        </c:ser>
        <c:dLbls>
          <c:showLegendKey val="0"/>
          <c:showVal val="0"/>
          <c:showCatName val="0"/>
          <c:showSerName val="0"/>
          <c:showPercent val="0"/>
          <c:showBubbleSize val="0"/>
        </c:dLbls>
        <c:gapWidth val="150"/>
        <c:axId val="430872832"/>
        <c:axId val="4308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2F3F-4560-B00D-4B97096751E1}"/>
            </c:ext>
          </c:extLst>
        </c:ser>
        <c:dLbls>
          <c:showLegendKey val="0"/>
          <c:showVal val="0"/>
          <c:showCatName val="0"/>
          <c:showSerName val="0"/>
          <c:showPercent val="0"/>
          <c:showBubbleSize val="0"/>
        </c:dLbls>
        <c:marker val="1"/>
        <c:smooth val="0"/>
        <c:axId val="430872832"/>
        <c:axId val="430895488"/>
      </c:lineChart>
      <c:dateAx>
        <c:axId val="430872832"/>
        <c:scaling>
          <c:orientation val="minMax"/>
        </c:scaling>
        <c:delete val="1"/>
        <c:axPos val="b"/>
        <c:numFmt formatCode="ge" sourceLinked="1"/>
        <c:majorTickMark val="none"/>
        <c:minorTickMark val="none"/>
        <c:tickLblPos val="none"/>
        <c:crossAx val="430895488"/>
        <c:crosses val="autoZero"/>
        <c:auto val="1"/>
        <c:lblOffset val="100"/>
        <c:baseTimeUnit val="years"/>
      </c:dateAx>
      <c:valAx>
        <c:axId val="43089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8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73.3</c:v>
                </c:pt>
                <c:pt idx="1">
                  <c:v>77.5</c:v>
                </c:pt>
                <c:pt idx="2">
                  <c:v>79.400000000000006</c:v>
                </c:pt>
                <c:pt idx="3">
                  <c:v>81.3</c:v>
                </c:pt>
                <c:pt idx="4">
                  <c:v>83.5</c:v>
                </c:pt>
              </c:numCache>
            </c:numRef>
          </c:val>
          <c:extLst xmlns:c16r2="http://schemas.microsoft.com/office/drawing/2015/06/chart">
            <c:ext xmlns:c16="http://schemas.microsoft.com/office/drawing/2014/chart" uri="{C3380CC4-5D6E-409C-BE32-E72D297353CC}">
              <c16:uniqueId val="{00000000-15F4-4B09-858B-19F55D20C155}"/>
            </c:ext>
          </c:extLst>
        </c:ser>
        <c:dLbls>
          <c:showLegendKey val="0"/>
          <c:showVal val="0"/>
          <c:showCatName val="0"/>
          <c:showSerName val="0"/>
          <c:showPercent val="0"/>
          <c:showBubbleSize val="0"/>
        </c:dLbls>
        <c:gapWidth val="150"/>
        <c:axId val="430933888"/>
        <c:axId val="4309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15F4-4B09-858B-19F55D20C155}"/>
            </c:ext>
          </c:extLst>
        </c:ser>
        <c:dLbls>
          <c:showLegendKey val="0"/>
          <c:showVal val="0"/>
          <c:showCatName val="0"/>
          <c:showSerName val="0"/>
          <c:showPercent val="0"/>
          <c:showBubbleSize val="0"/>
        </c:dLbls>
        <c:marker val="1"/>
        <c:smooth val="0"/>
        <c:axId val="430933888"/>
        <c:axId val="430940160"/>
      </c:lineChart>
      <c:dateAx>
        <c:axId val="430933888"/>
        <c:scaling>
          <c:orientation val="minMax"/>
        </c:scaling>
        <c:delete val="1"/>
        <c:axPos val="b"/>
        <c:numFmt formatCode="ge" sourceLinked="1"/>
        <c:majorTickMark val="none"/>
        <c:minorTickMark val="none"/>
        <c:tickLblPos val="none"/>
        <c:crossAx val="430940160"/>
        <c:crosses val="autoZero"/>
        <c:auto val="1"/>
        <c:lblOffset val="100"/>
        <c:baseTimeUnit val="years"/>
      </c:dateAx>
      <c:valAx>
        <c:axId val="43094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9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45771589</c:v>
                </c:pt>
                <c:pt idx="1">
                  <c:v>44521446</c:v>
                </c:pt>
                <c:pt idx="2">
                  <c:v>44877696</c:v>
                </c:pt>
                <c:pt idx="3">
                  <c:v>44280589</c:v>
                </c:pt>
                <c:pt idx="4">
                  <c:v>44353821</c:v>
                </c:pt>
              </c:numCache>
            </c:numRef>
          </c:val>
          <c:extLst xmlns:c16r2="http://schemas.microsoft.com/office/drawing/2015/06/chart">
            <c:ext xmlns:c16="http://schemas.microsoft.com/office/drawing/2014/chart" uri="{C3380CC4-5D6E-409C-BE32-E72D297353CC}">
              <c16:uniqueId val="{00000000-2CC9-4371-96EE-405FBB88B18B}"/>
            </c:ext>
          </c:extLst>
        </c:ser>
        <c:dLbls>
          <c:showLegendKey val="0"/>
          <c:showVal val="0"/>
          <c:showCatName val="0"/>
          <c:showSerName val="0"/>
          <c:showPercent val="0"/>
          <c:showBubbleSize val="0"/>
        </c:dLbls>
        <c:gapWidth val="150"/>
        <c:axId val="430978560"/>
        <c:axId val="43098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2CC9-4371-96EE-405FBB88B18B}"/>
            </c:ext>
          </c:extLst>
        </c:ser>
        <c:dLbls>
          <c:showLegendKey val="0"/>
          <c:showVal val="0"/>
          <c:showCatName val="0"/>
          <c:showSerName val="0"/>
          <c:showPercent val="0"/>
          <c:showBubbleSize val="0"/>
        </c:dLbls>
        <c:marker val="1"/>
        <c:smooth val="0"/>
        <c:axId val="430978560"/>
        <c:axId val="430980480"/>
      </c:lineChart>
      <c:dateAx>
        <c:axId val="430978560"/>
        <c:scaling>
          <c:orientation val="minMax"/>
        </c:scaling>
        <c:delete val="1"/>
        <c:axPos val="b"/>
        <c:numFmt formatCode="ge" sourceLinked="1"/>
        <c:majorTickMark val="none"/>
        <c:minorTickMark val="none"/>
        <c:tickLblPos val="none"/>
        <c:crossAx val="430980480"/>
        <c:crosses val="autoZero"/>
        <c:auto val="1"/>
        <c:lblOffset val="100"/>
        <c:baseTimeUnit val="years"/>
      </c:dateAx>
      <c:valAx>
        <c:axId val="430980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09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11.5</c:v>
                </c:pt>
                <c:pt idx="1">
                  <c:v>13.3</c:v>
                </c:pt>
                <c:pt idx="2">
                  <c:v>12.6</c:v>
                </c:pt>
                <c:pt idx="3">
                  <c:v>10.8</c:v>
                </c:pt>
                <c:pt idx="4">
                  <c:v>12.3</c:v>
                </c:pt>
              </c:numCache>
            </c:numRef>
          </c:val>
          <c:extLst xmlns:c16r2="http://schemas.microsoft.com/office/drawing/2015/06/chart">
            <c:ext xmlns:c16="http://schemas.microsoft.com/office/drawing/2014/chart" uri="{C3380CC4-5D6E-409C-BE32-E72D297353CC}">
              <c16:uniqueId val="{00000000-A1EF-458E-BEBB-D74E31EDE482}"/>
            </c:ext>
          </c:extLst>
        </c:ser>
        <c:dLbls>
          <c:showLegendKey val="0"/>
          <c:showVal val="0"/>
          <c:showCatName val="0"/>
          <c:showSerName val="0"/>
          <c:showPercent val="0"/>
          <c:showBubbleSize val="0"/>
        </c:dLbls>
        <c:gapWidth val="150"/>
        <c:axId val="431101056"/>
        <c:axId val="4311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A1EF-458E-BEBB-D74E31EDE482}"/>
            </c:ext>
          </c:extLst>
        </c:ser>
        <c:dLbls>
          <c:showLegendKey val="0"/>
          <c:showVal val="0"/>
          <c:showCatName val="0"/>
          <c:showSerName val="0"/>
          <c:showPercent val="0"/>
          <c:showBubbleSize val="0"/>
        </c:dLbls>
        <c:marker val="1"/>
        <c:smooth val="0"/>
        <c:axId val="431101056"/>
        <c:axId val="431102976"/>
      </c:lineChart>
      <c:dateAx>
        <c:axId val="431101056"/>
        <c:scaling>
          <c:orientation val="minMax"/>
        </c:scaling>
        <c:delete val="1"/>
        <c:axPos val="b"/>
        <c:numFmt formatCode="ge" sourceLinked="1"/>
        <c:majorTickMark val="none"/>
        <c:minorTickMark val="none"/>
        <c:tickLblPos val="none"/>
        <c:crossAx val="431102976"/>
        <c:crosses val="autoZero"/>
        <c:auto val="1"/>
        <c:lblOffset val="100"/>
        <c:baseTimeUnit val="years"/>
      </c:dateAx>
      <c:valAx>
        <c:axId val="43110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0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49.4</c:v>
                </c:pt>
                <c:pt idx="1">
                  <c:v>57.1</c:v>
                </c:pt>
                <c:pt idx="2">
                  <c:v>57.8</c:v>
                </c:pt>
                <c:pt idx="3">
                  <c:v>57.4</c:v>
                </c:pt>
                <c:pt idx="4">
                  <c:v>56.5</c:v>
                </c:pt>
              </c:numCache>
            </c:numRef>
          </c:val>
          <c:extLst xmlns:c16r2="http://schemas.microsoft.com/office/drawing/2015/06/chart">
            <c:ext xmlns:c16="http://schemas.microsoft.com/office/drawing/2014/chart" uri="{C3380CC4-5D6E-409C-BE32-E72D297353CC}">
              <c16:uniqueId val="{00000000-073D-4E16-8F24-B6F0800FE5DE}"/>
            </c:ext>
          </c:extLst>
        </c:ser>
        <c:dLbls>
          <c:showLegendKey val="0"/>
          <c:showVal val="0"/>
          <c:showCatName val="0"/>
          <c:showSerName val="0"/>
          <c:showPercent val="0"/>
          <c:showBubbleSize val="0"/>
        </c:dLbls>
        <c:gapWidth val="150"/>
        <c:axId val="431141632"/>
        <c:axId val="4311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073D-4E16-8F24-B6F0800FE5DE}"/>
            </c:ext>
          </c:extLst>
        </c:ser>
        <c:dLbls>
          <c:showLegendKey val="0"/>
          <c:showVal val="0"/>
          <c:showCatName val="0"/>
          <c:showSerName val="0"/>
          <c:showPercent val="0"/>
          <c:showBubbleSize val="0"/>
        </c:dLbls>
        <c:marker val="1"/>
        <c:smooth val="0"/>
        <c:axId val="431141632"/>
        <c:axId val="431143552"/>
      </c:lineChart>
      <c:dateAx>
        <c:axId val="431141632"/>
        <c:scaling>
          <c:orientation val="minMax"/>
        </c:scaling>
        <c:delete val="1"/>
        <c:axPos val="b"/>
        <c:numFmt formatCode="ge" sourceLinked="1"/>
        <c:majorTickMark val="none"/>
        <c:minorTickMark val="none"/>
        <c:tickLblPos val="none"/>
        <c:crossAx val="431143552"/>
        <c:crosses val="autoZero"/>
        <c:auto val="1"/>
        <c:lblOffset val="100"/>
        <c:baseTimeUnit val="years"/>
      </c:dateAx>
      <c:valAx>
        <c:axId val="43114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P25"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宮崎県高原町　国保高原病院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50床以上～100床未満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56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3</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9544</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4051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第２種該当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１５：１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56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56</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145</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147</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96.2</v>
      </c>
      <c r="Q33" s="100"/>
      <c r="R33" s="100"/>
      <c r="S33" s="100"/>
      <c r="T33" s="100"/>
      <c r="U33" s="100"/>
      <c r="V33" s="100"/>
      <c r="W33" s="100"/>
      <c r="X33" s="100"/>
      <c r="Y33" s="100"/>
      <c r="Z33" s="100"/>
      <c r="AA33" s="100"/>
      <c r="AB33" s="100"/>
      <c r="AC33" s="100"/>
      <c r="AD33" s="101"/>
      <c r="AE33" s="99">
        <f>データ!AI7</f>
        <v>88.9</v>
      </c>
      <c r="AF33" s="100"/>
      <c r="AG33" s="100"/>
      <c r="AH33" s="100"/>
      <c r="AI33" s="100"/>
      <c r="AJ33" s="100"/>
      <c r="AK33" s="100"/>
      <c r="AL33" s="100"/>
      <c r="AM33" s="100"/>
      <c r="AN33" s="100"/>
      <c r="AO33" s="100"/>
      <c r="AP33" s="100"/>
      <c r="AQ33" s="100"/>
      <c r="AR33" s="100"/>
      <c r="AS33" s="101"/>
      <c r="AT33" s="99">
        <f>データ!AJ7</f>
        <v>115.8</v>
      </c>
      <c r="AU33" s="100"/>
      <c r="AV33" s="100"/>
      <c r="AW33" s="100"/>
      <c r="AX33" s="100"/>
      <c r="AY33" s="100"/>
      <c r="AZ33" s="100"/>
      <c r="BA33" s="100"/>
      <c r="BB33" s="100"/>
      <c r="BC33" s="100"/>
      <c r="BD33" s="100"/>
      <c r="BE33" s="100"/>
      <c r="BF33" s="100"/>
      <c r="BG33" s="100"/>
      <c r="BH33" s="101"/>
      <c r="BI33" s="99">
        <f>データ!AK7</f>
        <v>99.9</v>
      </c>
      <c r="BJ33" s="100"/>
      <c r="BK33" s="100"/>
      <c r="BL33" s="100"/>
      <c r="BM33" s="100"/>
      <c r="BN33" s="100"/>
      <c r="BO33" s="100"/>
      <c r="BP33" s="100"/>
      <c r="BQ33" s="100"/>
      <c r="BR33" s="100"/>
      <c r="BS33" s="100"/>
      <c r="BT33" s="100"/>
      <c r="BU33" s="100"/>
      <c r="BV33" s="100"/>
      <c r="BW33" s="101"/>
      <c r="BX33" s="99">
        <f>データ!AL7</f>
        <v>96.7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88.2</v>
      </c>
      <c r="DE33" s="100"/>
      <c r="DF33" s="100"/>
      <c r="DG33" s="100"/>
      <c r="DH33" s="100"/>
      <c r="DI33" s="100"/>
      <c r="DJ33" s="100"/>
      <c r="DK33" s="100"/>
      <c r="DL33" s="100"/>
      <c r="DM33" s="100"/>
      <c r="DN33" s="100"/>
      <c r="DO33" s="100"/>
      <c r="DP33" s="100"/>
      <c r="DQ33" s="100"/>
      <c r="DR33" s="101"/>
      <c r="DS33" s="99">
        <f>データ!AT7</f>
        <v>77.400000000000006</v>
      </c>
      <c r="DT33" s="100"/>
      <c r="DU33" s="100"/>
      <c r="DV33" s="100"/>
      <c r="DW33" s="100"/>
      <c r="DX33" s="100"/>
      <c r="DY33" s="100"/>
      <c r="DZ33" s="100"/>
      <c r="EA33" s="100"/>
      <c r="EB33" s="100"/>
      <c r="EC33" s="100"/>
      <c r="ED33" s="100"/>
      <c r="EE33" s="100"/>
      <c r="EF33" s="100"/>
      <c r="EG33" s="101"/>
      <c r="EH33" s="99">
        <f>データ!AU7</f>
        <v>77.900000000000006</v>
      </c>
      <c r="EI33" s="100"/>
      <c r="EJ33" s="100"/>
      <c r="EK33" s="100"/>
      <c r="EL33" s="100"/>
      <c r="EM33" s="100"/>
      <c r="EN33" s="100"/>
      <c r="EO33" s="100"/>
      <c r="EP33" s="100"/>
      <c r="EQ33" s="100"/>
      <c r="ER33" s="100"/>
      <c r="ES33" s="100"/>
      <c r="ET33" s="100"/>
      <c r="EU33" s="100"/>
      <c r="EV33" s="101"/>
      <c r="EW33" s="99">
        <f>データ!AV7</f>
        <v>75.7</v>
      </c>
      <c r="EX33" s="100"/>
      <c r="EY33" s="100"/>
      <c r="EZ33" s="100"/>
      <c r="FA33" s="100"/>
      <c r="FB33" s="100"/>
      <c r="FC33" s="100"/>
      <c r="FD33" s="100"/>
      <c r="FE33" s="100"/>
      <c r="FF33" s="100"/>
      <c r="FG33" s="100"/>
      <c r="FH33" s="100"/>
      <c r="FI33" s="100"/>
      <c r="FJ33" s="100"/>
      <c r="FK33" s="101"/>
      <c r="FL33" s="99">
        <f>データ!AW7</f>
        <v>75.900000000000006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49.8</v>
      </c>
      <c r="GS33" s="100"/>
      <c r="GT33" s="100"/>
      <c r="GU33" s="100"/>
      <c r="GV33" s="100"/>
      <c r="GW33" s="100"/>
      <c r="GX33" s="100"/>
      <c r="GY33" s="100"/>
      <c r="GZ33" s="100"/>
      <c r="HA33" s="100"/>
      <c r="HB33" s="100"/>
      <c r="HC33" s="100"/>
      <c r="HD33" s="100"/>
      <c r="HE33" s="100"/>
      <c r="HF33" s="101"/>
      <c r="HG33" s="99">
        <f>データ!BE7</f>
        <v>25</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2.4</v>
      </c>
      <c r="IL33" s="100"/>
      <c r="IM33" s="100"/>
      <c r="IN33" s="100"/>
      <c r="IO33" s="100"/>
      <c r="IP33" s="100"/>
      <c r="IQ33" s="100"/>
      <c r="IR33" s="100"/>
      <c r="IS33" s="100"/>
      <c r="IT33" s="100"/>
      <c r="IU33" s="100"/>
      <c r="IV33" s="100"/>
      <c r="IW33" s="100"/>
      <c r="IX33" s="100"/>
      <c r="IY33" s="101"/>
      <c r="IZ33" s="99">
        <f>データ!BH7</f>
        <v>1.7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73.8</v>
      </c>
      <c r="KG33" s="100"/>
      <c r="KH33" s="100"/>
      <c r="KI33" s="100"/>
      <c r="KJ33" s="100"/>
      <c r="KK33" s="100"/>
      <c r="KL33" s="100"/>
      <c r="KM33" s="100"/>
      <c r="KN33" s="100"/>
      <c r="KO33" s="100"/>
      <c r="KP33" s="100"/>
      <c r="KQ33" s="100"/>
      <c r="KR33" s="100"/>
      <c r="KS33" s="100"/>
      <c r="KT33" s="101"/>
      <c r="KU33" s="99">
        <f>データ!BP7</f>
        <v>69.7</v>
      </c>
      <c r="KV33" s="100"/>
      <c r="KW33" s="100"/>
      <c r="KX33" s="100"/>
      <c r="KY33" s="100"/>
      <c r="KZ33" s="100"/>
      <c r="LA33" s="100"/>
      <c r="LB33" s="100"/>
      <c r="LC33" s="100"/>
      <c r="LD33" s="100"/>
      <c r="LE33" s="100"/>
      <c r="LF33" s="100"/>
      <c r="LG33" s="100"/>
      <c r="LH33" s="100"/>
      <c r="LI33" s="101"/>
      <c r="LJ33" s="99">
        <f>データ!BQ7</f>
        <v>73.8</v>
      </c>
      <c r="LK33" s="100"/>
      <c r="LL33" s="100"/>
      <c r="LM33" s="100"/>
      <c r="LN33" s="100"/>
      <c r="LO33" s="100"/>
      <c r="LP33" s="100"/>
      <c r="LQ33" s="100"/>
      <c r="LR33" s="100"/>
      <c r="LS33" s="100"/>
      <c r="LT33" s="100"/>
      <c r="LU33" s="100"/>
      <c r="LV33" s="100"/>
      <c r="LW33" s="100"/>
      <c r="LX33" s="101"/>
      <c r="LY33" s="99">
        <f>データ!BR7</f>
        <v>76</v>
      </c>
      <c r="LZ33" s="100"/>
      <c r="MA33" s="100"/>
      <c r="MB33" s="100"/>
      <c r="MC33" s="100"/>
      <c r="MD33" s="100"/>
      <c r="ME33" s="100"/>
      <c r="MF33" s="100"/>
      <c r="MG33" s="100"/>
      <c r="MH33" s="100"/>
      <c r="MI33" s="100"/>
      <c r="MJ33" s="100"/>
      <c r="MK33" s="100"/>
      <c r="ML33" s="100"/>
      <c r="MM33" s="101"/>
      <c r="MN33" s="99">
        <f>データ!BS7</f>
        <v>80.400000000000006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26349</v>
      </c>
      <c r="Q55" s="103"/>
      <c r="R55" s="103"/>
      <c r="S55" s="103"/>
      <c r="T55" s="103"/>
      <c r="U55" s="103"/>
      <c r="V55" s="103"/>
      <c r="W55" s="103"/>
      <c r="X55" s="103"/>
      <c r="Y55" s="103"/>
      <c r="Z55" s="103"/>
      <c r="AA55" s="103"/>
      <c r="AB55" s="103"/>
      <c r="AC55" s="103"/>
      <c r="AD55" s="104"/>
      <c r="AE55" s="102">
        <f>データ!CA7</f>
        <v>23472</v>
      </c>
      <c r="AF55" s="103"/>
      <c r="AG55" s="103"/>
      <c r="AH55" s="103"/>
      <c r="AI55" s="103"/>
      <c r="AJ55" s="103"/>
      <c r="AK55" s="103"/>
      <c r="AL55" s="103"/>
      <c r="AM55" s="103"/>
      <c r="AN55" s="103"/>
      <c r="AO55" s="103"/>
      <c r="AP55" s="103"/>
      <c r="AQ55" s="103"/>
      <c r="AR55" s="103"/>
      <c r="AS55" s="104"/>
      <c r="AT55" s="102">
        <f>データ!CB7</f>
        <v>20925</v>
      </c>
      <c r="AU55" s="103"/>
      <c r="AV55" s="103"/>
      <c r="AW55" s="103"/>
      <c r="AX55" s="103"/>
      <c r="AY55" s="103"/>
      <c r="AZ55" s="103"/>
      <c r="BA55" s="103"/>
      <c r="BB55" s="103"/>
      <c r="BC55" s="103"/>
      <c r="BD55" s="103"/>
      <c r="BE55" s="103"/>
      <c r="BF55" s="103"/>
      <c r="BG55" s="103"/>
      <c r="BH55" s="104"/>
      <c r="BI55" s="102">
        <f>データ!CC7</f>
        <v>20035</v>
      </c>
      <c r="BJ55" s="103"/>
      <c r="BK55" s="103"/>
      <c r="BL55" s="103"/>
      <c r="BM55" s="103"/>
      <c r="BN55" s="103"/>
      <c r="BO55" s="103"/>
      <c r="BP55" s="103"/>
      <c r="BQ55" s="103"/>
      <c r="BR55" s="103"/>
      <c r="BS55" s="103"/>
      <c r="BT55" s="103"/>
      <c r="BU55" s="103"/>
      <c r="BV55" s="103"/>
      <c r="BW55" s="104"/>
      <c r="BX55" s="102">
        <f>データ!CD7</f>
        <v>20986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6301</v>
      </c>
      <c r="DE55" s="103"/>
      <c r="DF55" s="103"/>
      <c r="DG55" s="103"/>
      <c r="DH55" s="103"/>
      <c r="DI55" s="103"/>
      <c r="DJ55" s="103"/>
      <c r="DK55" s="103"/>
      <c r="DL55" s="103"/>
      <c r="DM55" s="103"/>
      <c r="DN55" s="103"/>
      <c r="DO55" s="103"/>
      <c r="DP55" s="103"/>
      <c r="DQ55" s="103"/>
      <c r="DR55" s="104"/>
      <c r="DS55" s="102">
        <f>データ!CL7</f>
        <v>6288</v>
      </c>
      <c r="DT55" s="103"/>
      <c r="DU55" s="103"/>
      <c r="DV55" s="103"/>
      <c r="DW55" s="103"/>
      <c r="DX55" s="103"/>
      <c r="DY55" s="103"/>
      <c r="DZ55" s="103"/>
      <c r="EA55" s="103"/>
      <c r="EB55" s="103"/>
      <c r="EC55" s="103"/>
      <c r="ED55" s="103"/>
      <c r="EE55" s="103"/>
      <c r="EF55" s="103"/>
      <c r="EG55" s="104"/>
      <c r="EH55" s="102">
        <f>データ!CM7</f>
        <v>6621</v>
      </c>
      <c r="EI55" s="103"/>
      <c r="EJ55" s="103"/>
      <c r="EK55" s="103"/>
      <c r="EL55" s="103"/>
      <c r="EM55" s="103"/>
      <c r="EN55" s="103"/>
      <c r="EO55" s="103"/>
      <c r="EP55" s="103"/>
      <c r="EQ55" s="103"/>
      <c r="ER55" s="103"/>
      <c r="ES55" s="103"/>
      <c r="ET55" s="103"/>
      <c r="EU55" s="103"/>
      <c r="EV55" s="104"/>
      <c r="EW55" s="102">
        <f>データ!CN7</f>
        <v>5978</v>
      </c>
      <c r="EX55" s="103"/>
      <c r="EY55" s="103"/>
      <c r="EZ55" s="103"/>
      <c r="FA55" s="103"/>
      <c r="FB55" s="103"/>
      <c r="FC55" s="103"/>
      <c r="FD55" s="103"/>
      <c r="FE55" s="103"/>
      <c r="FF55" s="103"/>
      <c r="FG55" s="103"/>
      <c r="FH55" s="103"/>
      <c r="FI55" s="103"/>
      <c r="FJ55" s="103"/>
      <c r="FK55" s="104"/>
      <c r="FL55" s="102">
        <f>データ!CO7</f>
        <v>5987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49.4</v>
      </c>
      <c r="GS55" s="100"/>
      <c r="GT55" s="100"/>
      <c r="GU55" s="100"/>
      <c r="GV55" s="100"/>
      <c r="GW55" s="100"/>
      <c r="GX55" s="100"/>
      <c r="GY55" s="100"/>
      <c r="GZ55" s="100"/>
      <c r="HA55" s="100"/>
      <c r="HB55" s="100"/>
      <c r="HC55" s="100"/>
      <c r="HD55" s="100"/>
      <c r="HE55" s="100"/>
      <c r="HF55" s="101"/>
      <c r="HG55" s="99">
        <f>データ!CW7</f>
        <v>57.1</v>
      </c>
      <c r="HH55" s="100"/>
      <c r="HI55" s="100"/>
      <c r="HJ55" s="100"/>
      <c r="HK55" s="100"/>
      <c r="HL55" s="100"/>
      <c r="HM55" s="100"/>
      <c r="HN55" s="100"/>
      <c r="HO55" s="100"/>
      <c r="HP55" s="100"/>
      <c r="HQ55" s="100"/>
      <c r="HR55" s="100"/>
      <c r="HS55" s="100"/>
      <c r="HT55" s="100"/>
      <c r="HU55" s="101"/>
      <c r="HV55" s="99">
        <f>データ!CX7</f>
        <v>57.8</v>
      </c>
      <c r="HW55" s="100"/>
      <c r="HX55" s="100"/>
      <c r="HY55" s="100"/>
      <c r="HZ55" s="100"/>
      <c r="IA55" s="100"/>
      <c r="IB55" s="100"/>
      <c r="IC55" s="100"/>
      <c r="ID55" s="100"/>
      <c r="IE55" s="100"/>
      <c r="IF55" s="100"/>
      <c r="IG55" s="100"/>
      <c r="IH55" s="100"/>
      <c r="II55" s="100"/>
      <c r="IJ55" s="101"/>
      <c r="IK55" s="99">
        <f>データ!CY7</f>
        <v>57.4</v>
      </c>
      <c r="IL55" s="100"/>
      <c r="IM55" s="100"/>
      <c r="IN55" s="100"/>
      <c r="IO55" s="100"/>
      <c r="IP55" s="100"/>
      <c r="IQ55" s="100"/>
      <c r="IR55" s="100"/>
      <c r="IS55" s="100"/>
      <c r="IT55" s="100"/>
      <c r="IU55" s="100"/>
      <c r="IV55" s="100"/>
      <c r="IW55" s="100"/>
      <c r="IX55" s="100"/>
      <c r="IY55" s="101"/>
      <c r="IZ55" s="99">
        <f>データ!CZ7</f>
        <v>56.5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11.5</v>
      </c>
      <c r="KG55" s="100"/>
      <c r="KH55" s="100"/>
      <c r="KI55" s="100"/>
      <c r="KJ55" s="100"/>
      <c r="KK55" s="100"/>
      <c r="KL55" s="100"/>
      <c r="KM55" s="100"/>
      <c r="KN55" s="100"/>
      <c r="KO55" s="100"/>
      <c r="KP55" s="100"/>
      <c r="KQ55" s="100"/>
      <c r="KR55" s="100"/>
      <c r="KS55" s="100"/>
      <c r="KT55" s="101"/>
      <c r="KU55" s="99">
        <f>データ!DH7</f>
        <v>13.3</v>
      </c>
      <c r="KV55" s="100"/>
      <c r="KW55" s="100"/>
      <c r="KX55" s="100"/>
      <c r="KY55" s="100"/>
      <c r="KZ55" s="100"/>
      <c r="LA55" s="100"/>
      <c r="LB55" s="100"/>
      <c r="LC55" s="100"/>
      <c r="LD55" s="100"/>
      <c r="LE55" s="100"/>
      <c r="LF55" s="100"/>
      <c r="LG55" s="100"/>
      <c r="LH55" s="100"/>
      <c r="LI55" s="101"/>
      <c r="LJ55" s="99">
        <f>データ!DI7</f>
        <v>12.6</v>
      </c>
      <c r="LK55" s="100"/>
      <c r="LL55" s="100"/>
      <c r="LM55" s="100"/>
      <c r="LN55" s="100"/>
      <c r="LO55" s="100"/>
      <c r="LP55" s="100"/>
      <c r="LQ55" s="100"/>
      <c r="LR55" s="100"/>
      <c r="LS55" s="100"/>
      <c r="LT55" s="100"/>
      <c r="LU55" s="100"/>
      <c r="LV55" s="100"/>
      <c r="LW55" s="100"/>
      <c r="LX55" s="101"/>
      <c r="LY55" s="99">
        <f>データ!DJ7</f>
        <v>10.8</v>
      </c>
      <c r="LZ55" s="100"/>
      <c r="MA55" s="100"/>
      <c r="MB55" s="100"/>
      <c r="MC55" s="100"/>
      <c r="MD55" s="100"/>
      <c r="ME55" s="100"/>
      <c r="MF55" s="100"/>
      <c r="MG55" s="100"/>
      <c r="MH55" s="100"/>
      <c r="MI55" s="100"/>
      <c r="MJ55" s="100"/>
      <c r="MK55" s="100"/>
      <c r="ML55" s="100"/>
      <c r="MM55" s="101"/>
      <c r="MN55" s="99">
        <f>データ!DK7</f>
        <v>12.3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41.5</v>
      </c>
      <c r="V79" s="82"/>
      <c r="W79" s="82"/>
      <c r="X79" s="82"/>
      <c r="Y79" s="82"/>
      <c r="Z79" s="82"/>
      <c r="AA79" s="82"/>
      <c r="AB79" s="82"/>
      <c r="AC79" s="82"/>
      <c r="AD79" s="82"/>
      <c r="AE79" s="82"/>
      <c r="AF79" s="82"/>
      <c r="AG79" s="82"/>
      <c r="AH79" s="82"/>
      <c r="AI79" s="82"/>
      <c r="AJ79" s="82"/>
      <c r="AK79" s="82"/>
      <c r="AL79" s="82"/>
      <c r="AM79" s="82"/>
      <c r="AN79" s="82">
        <f>データ!DS7</f>
        <v>44.5</v>
      </c>
      <c r="AO79" s="82"/>
      <c r="AP79" s="82"/>
      <c r="AQ79" s="82"/>
      <c r="AR79" s="82"/>
      <c r="AS79" s="82"/>
      <c r="AT79" s="82"/>
      <c r="AU79" s="82"/>
      <c r="AV79" s="82"/>
      <c r="AW79" s="82"/>
      <c r="AX79" s="82"/>
      <c r="AY79" s="82"/>
      <c r="AZ79" s="82"/>
      <c r="BA79" s="82"/>
      <c r="BB79" s="82"/>
      <c r="BC79" s="82"/>
      <c r="BD79" s="82"/>
      <c r="BE79" s="82"/>
      <c r="BF79" s="82"/>
      <c r="BG79" s="82">
        <f>データ!DT7</f>
        <v>47</v>
      </c>
      <c r="BH79" s="82"/>
      <c r="BI79" s="82"/>
      <c r="BJ79" s="82"/>
      <c r="BK79" s="82"/>
      <c r="BL79" s="82"/>
      <c r="BM79" s="82"/>
      <c r="BN79" s="82"/>
      <c r="BO79" s="82"/>
      <c r="BP79" s="82"/>
      <c r="BQ79" s="82"/>
      <c r="BR79" s="82"/>
      <c r="BS79" s="82"/>
      <c r="BT79" s="82"/>
      <c r="BU79" s="82"/>
      <c r="BV79" s="82"/>
      <c r="BW79" s="82"/>
      <c r="BX79" s="82"/>
      <c r="BY79" s="82"/>
      <c r="BZ79" s="82">
        <f>データ!DU7</f>
        <v>48.8</v>
      </c>
      <c r="CA79" s="82"/>
      <c r="CB79" s="82"/>
      <c r="CC79" s="82"/>
      <c r="CD79" s="82"/>
      <c r="CE79" s="82"/>
      <c r="CF79" s="82"/>
      <c r="CG79" s="82"/>
      <c r="CH79" s="82"/>
      <c r="CI79" s="82"/>
      <c r="CJ79" s="82"/>
      <c r="CK79" s="82"/>
      <c r="CL79" s="82"/>
      <c r="CM79" s="82"/>
      <c r="CN79" s="82"/>
      <c r="CO79" s="82"/>
      <c r="CP79" s="82"/>
      <c r="CQ79" s="82"/>
      <c r="CR79" s="82"/>
      <c r="CS79" s="82">
        <f>データ!DV7</f>
        <v>51.1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73.3</v>
      </c>
      <c r="EP79" s="82"/>
      <c r="EQ79" s="82"/>
      <c r="ER79" s="82"/>
      <c r="ES79" s="82"/>
      <c r="ET79" s="82"/>
      <c r="EU79" s="82"/>
      <c r="EV79" s="82"/>
      <c r="EW79" s="82"/>
      <c r="EX79" s="82"/>
      <c r="EY79" s="82"/>
      <c r="EZ79" s="82"/>
      <c r="FA79" s="82"/>
      <c r="FB79" s="82"/>
      <c r="FC79" s="82"/>
      <c r="FD79" s="82"/>
      <c r="FE79" s="82"/>
      <c r="FF79" s="82"/>
      <c r="FG79" s="82"/>
      <c r="FH79" s="82">
        <f>データ!ED7</f>
        <v>77.5</v>
      </c>
      <c r="FI79" s="82"/>
      <c r="FJ79" s="82"/>
      <c r="FK79" s="82"/>
      <c r="FL79" s="82"/>
      <c r="FM79" s="82"/>
      <c r="FN79" s="82"/>
      <c r="FO79" s="82"/>
      <c r="FP79" s="82"/>
      <c r="FQ79" s="82"/>
      <c r="FR79" s="82"/>
      <c r="FS79" s="82"/>
      <c r="FT79" s="82"/>
      <c r="FU79" s="82"/>
      <c r="FV79" s="82"/>
      <c r="FW79" s="82"/>
      <c r="FX79" s="82"/>
      <c r="FY79" s="82"/>
      <c r="FZ79" s="82"/>
      <c r="GA79" s="82">
        <f>データ!EE7</f>
        <v>79.400000000000006</v>
      </c>
      <c r="GB79" s="82"/>
      <c r="GC79" s="82"/>
      <c r="GD79" s="82"/>
      <c r="GE79" s="82"/>
      <c r="GF79" s="82"/>
      <c r="GG79" s="82"/>
      <c r="GH79" s="82"/>
      <c r="GI79" s="82"/>
      <c r="GJ79" s="82"/>
      <c r="GK79" s="82"/>
      <c r="GL79" s="82"/>
      <c r="GM79" s="82"/>
      <c r="GN79" s="82"/>
      <c r="GO79" s="82"/>
      <c r="GP79" s="82"/>
      <c r="GQ79" s="82"/>
      <c r="GR79" s="82"/>
      <c r="GS79" s="82"/>
      <c r="GT79" s="82">
        <f>データ!EF7</f>
        <v>81.3</v>
      </c>
      <c r="GU79" s="82"/>
      <c r="GV79" s="82"/>
      <c r="GW79" s="82"/>
      <c r="GX79" s="82"/>
      <c r="GY79" s="82"/>
      <c r="GZ79" s="82"/>
      <c r="HA79" s="82"/>
      <c r="HB79" s="82"/>
      <c r="HC79" s="82"/>
      <c r="HD79" s="82"/>
      <c r="HE79" s="82"/>
      <c r="HF79" s="82"/>
      <c r="HG79" s="82"/>
      <c r="HH79" s="82"/>
      <c r="HI79" s="82"/>
      <c r="HJ79" s="82"/>
      <c r="HK79" s="82"/>
      <c r="HL79" s="82"/>
      <c r="HM79" s="82">
        <f>データ!EG7</f>
        <v>83.5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45771589</v>
      </c>
      <c r="JK79" s="78"/>
      <c r="JL79" s="78"/>
      <c r="JM79" s="78"/>
      <c r="JN79" s="78"/>
      <c r="JO79" s="78"/>
      <c r="JP79" s="78"/>
      <c r="JQ79" s="78"/>
      <c r="JR79" s="78"/>
      <c r="JS79" s="78"/>
      <c r="JT79" s="78"/>
      <c r="JU79" s="78"/>
      <c r="JV79" s="78"/>
      <c r="JW79" s="78"/>
      <c r="JX79" s="78"/>
      <c r="JY79" s="78"/>
      <c r="JZ79" s="78"/>
      <c r="KA79" s="78"/>
      <c r="KB79" s="78"/>
      <c r="KC79" s="78">
        <f>データ!EO7</f>
        <v>44521446</v>
      </c>
      <c r="KD79" s="78"/>
      <c r="KE79" s="78"/>
      <c r="KF79" s="78"/>
      <c r="KG79" s="78"/>
      <c r="KH79" s="78"/>
      <c r="KI79" s="78"/>
      <c r="KJ79" s="78"/>
      <c r="KK79" s="78"/>
      <c r="KL79" s="78"/>
      <c r="KM79" s="78"/>
      <c r="KN79" s="78"/>
      <c r="KO79" s="78"/>
      <c r="KP79" s="78"/>
      <c r="KQ79" s="78"/>
      <c r="KR79" s="78"/>
      <c r="KS79" s="78"/>
      <c r="KT79" s="78"/>
      <c r="KU79" s="78"/>
      <c r="KV79" s="78">
        <f>データ!EP7</f>
        <v>44877696</v>
      </c>
      <c r="KW79" s="78"/>
      <c r="KX79" s="78"/>
      <c r="KY79" s="78"/>
      <c r="KZ79" s="78"/>
      <c r="LA79" s="78"/>
      <c r="LB79" s="78"/>
      <c r="LC79" s="78"/>
      <c r="LD79" s="78"/>
      <c r="LE79" s="78"/>
      <c r="LF79" s="78"/>
      <c r="LG79" s="78"/>
      <c r="LH79" s="78"/>
      <c r="LI79" s="78"/>
      <c r="LJ79" s="78"/>
      <c r="LK79" s="78"/>
      <c r="LL79" s="78"/>
      <c r="LM79" s="78"/>
      <c r="LN79" s="78"/>
      <c r="LO79" s="78">
        <f>データ!EQ7</f>
        <v>44280589</v>
      </c>
      <c r="LP79" s="78"/>
      <c r="LQ79" s="78"/>
      <c r="LR79" s="78"/>
      <c r="LS79" s="78"/>
      <c r="LT79" s="78"/>
      <c r="LU79" s="78"/>
      <c r="LV79" s="78"/>
      <c r="LW79" s="78"/>
      <c r="LX79" s="78"/>
      <c r="LY79" s="78"/>
      <c r="LZ79" s="78"/>
      <c r="MA79" s="78"/>
      <c r="MB79" s="78"/>
      <c r="MC79" s="78"/>
      <c r="MD79" s="78"/>
      <c r="ME79" s="78"/>
      <c r="MF79" s="78"/>
      <c r="MG79" s="78"/>
      <c r="MH79" s="78">
        <f>データ!ER7</f>
        <v>44353821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JAtQeKc5nQfAuRHKlAmlfXmxagtf5iUg209lLfcOoGxx6rg1zF1Y++asZnCfS4Mp3jFMDueaMUXitC+3R0bCg==" saltValue="MoKIJWHgngOpi8dEAfmDv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120</v>
      </c>
      <c r="BE5" s="61" t="s">
        <v>110</v>
      </c>
      <c r="BF5" s="61" t="s">
        <v>111</v>
      </c>
      <c r="BG5" s="61" t="s">
        <v>112</v>
      </c>
      <c r="BH5" s="61" t="s">
        <v>113</v>
      </c>
      <c r="BI5" s="61" t="s">
        <v>114</v>
      </c>
      <c r="BJ5" s="61" t="s">
        <v>115</v>
      </c>
      <c r="BK5" s="61" t="s">
        <v>116</v>
      </c>
      <c r="BL5" s="61" t="s">
        <v>117</v>
      </c>
      <c r="BM5" s="61" t="s">
        <v>118</v>
      </c>
      <c r="BN5" s="61" t="s">
        <v>119</v>
      </c>
      <c r="BO5" s="61" t="s">
        <v>120</v>
      </c>
      <c r="BP5" s="61" t="s">
        <v>110</v>
      </c>
      <c r="BQ5" s="61" t="s">
        <v>111</v>
      </c>
      <c r="BR5" s="61" t="s">
        <v>112</v>
      </c>
      <c r="BS5" s="61" t="s">
        <v>113</v>
      </c>
      <c r="BT5" s="61" t="s">
        <v>114</v>
      </c>
      <c r="BU5" s="61" t="s">
        <v>115</v>
      </c>
      <c r="BV5" s="61" t="s">
        <v>116</v>
      </c>
      <c r="BW5" s="61" t="s">
        <v>117</v>
      </c>
      <c r="BX5" s="61" t="s">
        <v>118</v>
      </c>
      <c r="BY5" s="61" t="s">
        <v>119</v>
      </c>
      <c r="BZ5" s="61" t="s">
        <v>120</v>
      </c>
      <c r="CA5" s="61" t="s">
        <v>110</v>
      </c>
      <c r="CB5" s="61" t="s">
        <v>111</v>
      </c>
      <c r="CC5" s="61" t="s">
        <v>112</v>
      </c>
      <c r="CD5" s="61" t="s">
        <v>113</v>
      </c>
      <c r="CE5" s="61" t="s">
        <v>114</v>
      </c>
      <c r="CF5" s="61" t="s">
        <v>115</v>
      </c>
      <c r="CG5" s="61" t="s">
        <v>116</v>
      </c>
      <c r="CH5" s="61" t="s">
        <v>117</v>
      </c>
      <c r="CI5" s="61" t="s">
        <v>118</v>
      </c>
      <c r="CJ5" s="61" t="s">
        <v>119</v>
      </c>
      <c r="CK5" s="61" t="s">
        <v>120</v>
      </c>
      <c r="CL5" s="61" t="s">
        <v>110</v>
      </c>
      <c r="CM5" s="61" t="s">
        <v>111</v>
      </c>
      <c r="CN5" s="61" t="s">
        <v>112</v>
      </c>
      <c r="CO5" s="61" t="s">
        <v>113</v>
      </c>
      <c r="CP5" s="61" t="s">
        <v>114</v>
      </c>
      <c r="CQ5" s="61" t="s">
        <v>115</v>
      </c>
      <c r="CR5" s="61" t="s">
        <v>116</v>
      </c>
      <c r="CS5" s="61" t="s">
        <v>117</v>
      </c>
      <c r="CT5" s="61" t="s">
        <v>118</v>
      </c>
      <c r="CU5" s="61" t="s">
        <v>119</v>
      </c>
      <c r="CV5" s="61" t="s">
        <v>120</v>
      </c>
      <c r="CW5" s="61" t="s">
        <v>110</v>
      </c>
      <c r="CX5" s="61" t="s">
        <v>111</v>
      </c>
      <c r="CY5" s="61" t="s">
        <v>112</v>
      </c>
      <c r="CZ5" s="61" t="s">
        <v>113</v>
      </c>
      <c r="DA5" s="61" t="s">
        <v>114</v>
      </c>
      <c r="DB5" s="61" t="s">
        <v>115</v>
      </c>
      <c r="DC5" s="61" t="s">
        <v>116</v>
      </c>
      <c r="DD5" s="61" t="s">
        <v>117</v>
      </c>
      <c r="DE5" s="61" t="s">
        <v>118</v>
      </c>
      <c r="DF5" s="61" t="s">
        <v>119</v>
      </c>
      <c r="DG5" s="61" t="s">
        <v>120</v>
      </c>
      <c r="DH5" s="61" t="s">
        <v>110</v>
      </c>
      <c r="DI5" s="61" t="s">
        <v>121</v>
      </c>
      <c r="DJ5" s="61" t="s">
        <v>112</v>
      </c>
      <c r="DK5" s="61" t="s">
        <v>113</v>
      </c>
      <c r="DL5" s="61" t="s">
        <v>114</v>
      </c>
      <c r="DM5" s="61" t="s">
        <v>115</v>
      </c>
      <c r="DN5" s="61" t="s">
        <v>116</v>
      </c>
      <c r="DO5" s="61" t="s">
        <v>117</v>
      </c>
      <c r="DP5" s="61" t="s">
        <v>118</v>
      </c>
      <c r="DQ5" s="61" t="s">
        <v>119</v>
      </c>
      <c r="DR5" s="61" t="s">
        <v>120</v>
      </c>
      <c r="DS5" s="61" t="s">
        <v>110</v>
      </c>
      <c r="DT5" s="61" t="s">
        <v>111</v>
      </c>
      <c r="DU5" s="61" t="s">
        <v>112</v>
      </c>
      <c r="DV5" s="61" t="s">
        <v>113</v>
      </c>
      <c r="DW5" s="61" t="s">
        <v>114</v>
      </c>
      <c r="DX5" s="61" t="s">
        <v>115</v>
      </c>
      <c r="DY5" s="61" t="s">
        <v>116</v>
      </c>
      <c r="DZ5" s="61" t="s">
        <v>117</v>
      </c>
      <c r="EA5" s="61" t="s">
        <v>118</v>
      </c>
      <c r="EB5" s="61" t="s">
        <v>119</v>
      </c>
      <c r="EC5" s="61" t="s">
        <v>120</v>
      </c>
      <c r="ED5" s="61" t="s">
        <v>110</v>
      </c>
      <c r="EE5" s="61" t="s">
        <v>111</v>
      </c>
      <c r="EF5" s="61" t="s">
        <v>112</v>
      </c>
      <c r="EG5" s="61" t="s">
        <v>113</v>
      </c>
      <c r="EH5" s="61" t="s">
        <v>114</v>
      </c>
      <c r="EI5" s="61" t="s">
        <v>115</v>
      </c>
      <c r="EJ5" s="61" t="s">
        <v>116</v>
      </c>
      <c r="EK5" s="61" t="s">
        <v>117</v>
      </c>
      <c r="EL5" s="61" t="s">
        <v>118</v>
      </c>
      <c r="EM5" s="61" t="s">
        <v>122</v>
      </c>
      <c r="EN5" s="61" t="s">
        <v>120</v>
      </c>
      <c r="EO5" s="61" t="s">
        <v>110</v>
      </c>
      <c r="EP5" s="61" t="s">
        <v>121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453617</v>
      </c>
      <c r="D6" s="62">
        <f t="shared" si="2"/>
        <v>46</v>
      </c>
      <c r="E6" s="62">
        <f t="shared" si="2"/>
        <v>6</v>
      </c>
      <c r="F6" s="62">
        <f t="shared" si="2"/>
        <v>0</v>
      </c>
      <c r="G6" s="62">
        <f t="shared" si="2"/>
        <v>1</v>
      </c>
      <c r="H6" s="150" t="str">
        <f>IF(H8&lt;&gt;I8,H8,"")&amp;IF(I8&lt;&gt;J8,I8,"")&amp;"　"&amp;J8</f>
        <v>宮崎県高原町　国保高原病院</v>
      </c>
      <c r="I6" s="151"/>
      <c r="J6" s="152"/>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3</v>
      </c>
      <c r="R6" s="62" t="str">
        <f t="shared" si="3"/>
        <v>-</v>
      </c>
      <c r="S6" s="62" t="str">
        <f t="shared" si="3"/>
        <v>ド 訓</v>
      </c>
      <c r="T6" s="62" t="str">
        <f t="shared" si="3"/>
        <v>救</v>
      </c>
      <c r="U6" s="63">
        <f>U8</f>
        <v>9544</v>
      </c>
      <c r="V6" s="63">
        <f>V8</f>
        <v>4051</v>
      </c>
      <c r="W6" s="62" t="str">
        <f>W8</f>
        <v>第２種該当</v>
      </c>
      <c r="X6" s="62" t="str">
        <f t="shared" si="3"/>
        <v>１５：１</v>
      </c>
      <c r="Y6" s="63">
        <f t="shared" si="3"/>
        <v>56</v>
      </c>
      <c r="Z6" s="63" t="str">
        <f t="shared" si="3"/>
        <v>-</v>
      </c>
      <c r="AA6" s="63" t="str">
        <f t="shared" si="3"/>
        <v>-</v>
      </c>
      <c r="AB6" s="63" t="str">
        <f t="shared" si="3"/>
        <v>-</v>
      </c>
      <c r="AC6" s="63" t="str">
        <f t="shared" si="3"/>
        <v>-</v>
      </c>
      <c r="AD6" s="63">
        <f t="shared" si="3"/>
        <v>56</v>
      </c>
      <c r="AE6" s="63">
        <f t="shared" si="3"/>
        <v>56</v>
      </c>
      <c r="AF6" s="63" t="str">
        <f t="shared" si="3"/>
        <v>-</v>
      </c>
      <c r="AG6" s="63">
        <f t="shared" si="3"/>
        <v>56</v>
      </c>
      <c r="AH6" s="64">
        <f>IF(AH8="-",NA(),AH8)</f>
        <v>96.2</v>
      </c>
      <c r="AI6" s="64">
        <f t="shared" ref="AI6:AQ6" si="4">IF(AI8="-",NA(),AI8)</f>
        <v>88.9</v>
      </c>
      <c r="AJ6" s="64">
        <f t="shared" si="4"/>
        <v>115.8</v>
      </c>
      <c r="AK6" s="64">
        <f t="shared" si="4"/>
        <v>99.9</v>
      </c>
      <c r="AL6" s="64">
        <f t="shared" si="4"/>
        <v>96.7</v>
      </c>
      <c r="AM6" s="64">
        <f t="shared" si="4"/>
        <v>97.7</v>
      </c>
      <c r="AN6" s="64">
        <f t="shared" si="4"/>
        <v>98.5</v>
      </c>
      <c r="AO6" s="64">
        <f t="shared" si="4"/>
        <v>98</v>
      </c>
      <c r="AP6" s="64">
        <f t="shared" si="4"/>
        <v>98.4</v>
      </c>
      <c r="AQ6" s="64">
        <f t="shared" si="4"/>
        <v>98.2</v>
      </c>
      <c r="AR6" s="64" t="str">
        <f>IF(AR8="-","【-】","【"&amp;SUBSTITUTE(TEXT(AR8,"#,##0.0"),"-","△")&amp;"】")</f>
        <v>【98.5】</v>
      </c>
      <c r="AS6" s="64">
        <f>IF(AS8="-",NA(),AS8)</f>
        <v>88.2</v>
      </c>
      <c r="AT6" s="64">
        <f t="shared" ref="AT6:BB6" si="5">IF(AT8="-",NA(),AT8)</f>
        <v>77.400000000000006</v>
      </c>
      <c r="AU6" s="64">
        <f t="shared" si="5"/>
        <v>77.900000000000006</v>
      </c>
      <c r="AV6" s="64">
        <f t="shared" si="5"/>
        <v>75.7</v>
      </c>
      <c r="AW6" s="64">
        <f t="shared" si="5"/>
        <v>75.900000000000006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49.8</v>
      </c>
      <c r="BE6" s="64">
        <f t="shared" ref="BE6:BM6" si="6">IF(BE8="-",NA(),BE8)</f>
        <v>25</v>
      </c>
      <c r="BF6" s="64">
        <f t="shared" si="6"/>
        <v>0</v>
      </c>
      <c r="BG6" s="64">
        <f t="shared" si="6"/>
        <v>2.4</v>
      </c>
      <c r="BH6" s="64">
        <f t="shared" si="6"/>
        <v>1.7</v>
      </c>
      <c r="BI6" s="64">
        <f t="shared" si="6"/>
        <v>91.2</v>
      </c>
      <c r="BJ6" s="64">
        <f t="shared" si="6"/>
        <v>94.9</v>
      </c>
      <c r="BK6" s="64">
        <f t="shared" si="6"/>
        <v>101.2</v>
      </c>
      <c r="BL6" s="64">
        <f t="shared" si="6"/>
        <v>107.2</v>
      </c>
      <c r="BM6" s="64">
        <f t="shared" si="6"/>
        <v>114.4</v>
      </c>
      <c r="BN6" s="64" t="str">
        <f>IF(BN8="-","【-】","【"&amp;SUBSTITUTE(TEXT(BN8,"#,##0.0"),"-","△")&amp;"】")</f>
        <v>【64.7】</v>
      </c>
      <c r="BO6" s="64">
        <f>IF(BO8="-",NA(),BO8)</f>
        <v>73.8</v>
      </c>
      <c r="BP6" s="64">
        <f t="shared" ref="BP6:BX6" si="7">IF(BP8="-",NA(),BP8)</f>
        <v>69.7</v>
      </c>
      <c r="BQ6" s="64">
        <f t="shared" si="7"/>
        <v>73.8</v>
      </c>
      <c r="BR6" s="64">
        <f t="shared" si="7"/>
        <v>76</v>
      </c>
      <c r="BS6" s="64">
        <f t="shared" si="7"/>
        <v>80.400000000000006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26349</v>
      </c>
      <c r="CA6" s="65">
        <f t="shared" ref="CA6:CI6" si="8">IF(CA8="-",NA(),CA8)</f>
        <v>23472</v>
      </c>
      <c r="CB6" s="65">
        <f t="shared" si="8"/>
        <v>20925</v>
      </c>
      <c r="CC6" s="65">
        <f t="shared" si="8"/>
        <v>20035</v>
      </c>
      <c r="CD6" s="65">
        <f t="shared" si="8"/>
        <v>20986</v>
      </c>
      <c r="CE6" s="65">
        <f t="shared" si="8"/>
        <v>23475</v>
      </c>
      <c r="CF6" s="65">
        <f t="shared" si="8"/>
        <v>23857</v>
      </c>
      <c r="CG6" s="65">
        <f t="shared" si="8"/>
        <v>24371</v>
      </c>
      <c r="CH6" s="65">
        <f t="shared" si="8"/>
        <v>24882</v>
      </c>
      <c r="CI6" s="65">
        <f t="shared" si="8"/>
        <v>25249</v>
      </c>
      <c r="CJ6" s="64" t="str">
        <f>IF(CJ8="-","【-】","【"&amp;SUBSTITUTE(TEXT(CJ8,"#,##0"),"-","△")&amp;"】")</f>
        <v>【50,718】</v>
      </c>
      <c r="CK6" s="65">
        <f>IF(CK8="-",NA(),CK8)</f>
        <v>6301</v>
      </c>
      <c r="CL6" s="65">
        <f t="shared" ref="CL6:CT6" si="9">IF(CL8="-",NA(),CL8)</f>
        <v>6288</v>
      </c>
      <c r="CM6" s="65">
        <f t="shared" si="9"/>
        <v>6621</v>
      </c>
      <c r="CN6" s="65">
        <f t="shared" si="9"/>
        <v>5978</v>
      </c>
      <c r="CO6" s="65">
        <f t="shared" si="9"/>
        <v>5987</v>
      </c>
      <c r="CP6" s="65">
        <f t="shared" si="9"/>
        <v>8603</v>
      </c>
      <c r="CQ6" s="65">
        <f t="shared" si="9"/>
        <v>8471</v>
      </c>
      <c r="CR6" s="65">
        <f t="shared" si="9"/>
        <v>8736</v>
      </c>
      <c r="CS6" s="65">
        <f t="shared" si="9"/>
        <v>8797</v>
      </c>
      <c r="CT6" s="65">
        <f t="shared" si="9"/>
        <v>8852</v>
      </c>
      <c r="CU6" s="64" t="str">
        <f>IF(CU8="-","【-】","【"&amp;SUBSTITUTE(TEXT(CU8,"#,##0"),"-","△")&amp;"】")</f>
        <v>【14,202】</v>
      </c>
      <c r="CV6" s="64">
        <f>IF(CV8="-",NA(),CV8)</f>
        <v>49.4</v>
      </c>
      <c r="CW6" s="64">
        <f t="shared" ref="CW6:DE6" si="10">IF(CW8="-",NA(),CW8)</f>
        <v>57.1</v>
      </c>
      <c r="CX6" s="64">
        <f t="shared" si="10"/>
        <v>57.8</v>
      </c>
      <c r="CY6" s="64">
        <f t="shared" si="10"/>
        <v>57.4</v>
      </c>
      <c r="CZ6" s="64">
        <f t="shared" si="10"/>
        <v>56.5</v>
      </c>
      <c r="DA6" s="64">
        <f t="shared" si="10"/>
        <v>65</v>
      </c>
      <c r="DB6" s="64">
        <f t="shared" si="10"/>
        <v>67.5</v>
      </c>
      <c r="DC6" s="64">
        <f t="shared" si="10"/>
        <v>67.5</v>
      </c>
      <c r="DD6" s="64">
        <f t="shared" si="10"/>
        <v>69.5</v>
      </c>
      <c r="DE6" s="64">
        <f t="shared" si="10"/>
        <v>70.3</v>
      </c>
      <c r="DF6" s="64" t="str">
        <f>IF(DF8="-","【-】","【"&amp;SUBSTITUTE(TEXT(DF8,"#,##0.0"),"-","△")&amp;"】")</f>
        <v>【55.0】</v>
      </c>
      <c r="DG6" s="64">
        <f>IF(DG8="-",NA(),DG8)</f>
        <v>11.5</v>
      </c>
      <c r="DH6" s="64">
        <f t="shared" ref="DH6:DP6" si="11">IF(DH8="-",NA(),DH8)</f>
        <v>13.3</v>
      </c>
      <c r="DI6" s="64">
        <f t="shared" si="11"/>
        <v>12.6</v>
      </c>
      <c r="DJ6" s="64">
        <f t="shared" si="11"/>
        <v>10.8</v>
      </c>
      <c r="DK6" s="64">
        <f t="shared" si="11"/>
        <v>12.3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41.5</v>
      </c>
      <c r="DS6" s="64">
        <f t="shared" ref="DS6:EA6" si="12">IF(DS8="-",NA(),DS8)</f>
        <v>44.5</v>
      </c>
      <c r="DT6" s="64">
        <f t="shared" si="12"/>
        <v>47</v>
      </c>
      <c r="DU6" s="64">
        <f t="shared" si="12"/>
        <v>48.8</v>
      </c>
      <c r="DV6" s="64">
        <f t="shared" si="12"/>
        <v>51.1</v>
      </c>
      <c r="DW6" s="64">
        <f t="shared" si="12"/>
        <v>43.9</v>
      </c>
      <c r="DX6" s="64">
        <f t="shared" si="12"/>
        <v>52.4</v>
      </c>
      <c r="DY6" s="64">
        <f t="shared" si="12"/>
        <v>52.6</v>
      </c>
      <c r="DZ6" s="64">
        <f t="shared" si="12"/>
        <v>54.2</v>
      </c>
      <c r="EA6" s="64">
        <f t="shared" si="12"/>
        <v>53.8</v>
      </c>
      <c r="EB6" s="64" t="str">
        <f>IF(EB8="-","【-】","【"&amp;SUBSTITUTE(TEXT(EB8,"#,##0.0"),"-","△")&amp;"】")</f>
        <v>【51.6】</v>
      </c>
      <c r="EC6" s="64">
        <f>IF(EC8="-",NA(),EC8)</f>
        <v>73.3</v>
      </c>
      <c r="ED6" s="64">
        <f t="shared" ref="ED6:EL6" si="13">IF(ED8="-",NA(),ED8)</f>
        <v>77.5</v>
      </c>
      <c r="EE6" s="64">
        <f t="shared" si="13"/>
        <v>79.400000000000006</v>
      </c>
      <c r="EF6" s="64">
        <f t="shared" si="13"/>
        <v>81.3</v>
      </c>
      <c r="EG6" s="64">
        <f t="shared" si="13"/>
        <v>83.5</v>
      </c>
      <c r="EH6" s="64">
        <f t="shared" si="13"/>
        <v>59.1</v>
      </c>
      <c r="EI6" s="64">
        <f t="shared" si="13"/>
        <v>68.900000000000006</v>
      </c>
      <c r="EJ6" s="64">
        <f t="shared" si="13"/>
        <v>68</v>
      </c>
      <c r="EK6" s="64">
        <f t="shared" si="13"/>
        <v>70</v>
      </c>
      <c r="EL6" s="64">
        <f t="shared" si="13"/>
        <v>71</v>
      </c>
      <c r="EM6" s="64" t="str">
        <f>IF(EM8="-","【-】","【"&amp;SUBSTITUTE(TEXT(EM8,"#,##0.0"),"-","△")&amp;"】")</f>
        <v>【67.6】</v>
      </c>
      <c r="EN6" s="65">
        <f>IF(EN8="-",NA(),EN8)</f>
        <v>45771589</v>
      </c>
      <c r="EO6" s="65">
        <f t="shared" ref="EO6:EW6" si="14">IF(EO8="-",NA(),EO8)</f>
        <v>44521446</v>
      </c>
      <c r="EP6" s="65">
        <f t="shared" si="14"/>
        <v>44877696</v>
      </c>
      <c r="EQ6" s="65">
        <f t="shared" si="14"/>
        <v>44280589</v>
      </c>
      <c r="ER6" s="65">
        <f t="shared" si="14"/>
        <v>44353821</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124</v>
      </c>
      <c r="B7" s="62">
        <f t="shared" ref="B7:AG7" si="15">B8</f>
        <v>2017</v>
      </c>
      <c r="C7" s="62">
        <f t="shared" si="15"/>
        <v>453617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3</v>
      </c>
      <c r="R7" s="62" t="str">
        <f t="shared" si="15"/>
        <v>-</v>
      </c>
      <c r="S7" s="62" t="str">
        <f t="shared" si="15"/>
        <v>ド 訓</v>
      </c>
      <c r="T7" s="62" t="str">
        <f t="shared" si="15"/>
        <v>救</v>
      </c>
      <c r="U7" s="63">
        <f>U8</f>
        <v>9544</v>
      </c>
      <c r="V7" s="63">
        <f>V8</f>
        <v>4051</v>
      </c>
      <c r="W7" s="62" t="str">
        <f>W8</f>
        <v>第２種該当</v>
      </c>
      <c r="X7" s="62" t="str">
        <f t="shared" si="15"/>
        <v>１５：１</v>
      </c>
      <c r="Y7" s="63">
        <f t="shared" si="15"/>
        <v>56</v>
      </c>
      <c r="Z7" s="63" t="str">
        <f t="shared" si="15"/>
        <v>-</v>
      </c>
      <c r="AA7" s="63" t="str">
        <f t="shared" si="15"/>
        <v>-</v>
      </c>
      <c r="AB7" s="63" t="str">
        <f t="shared" si="15"/>
        <v>-</v>
      </c>
      <c r="AC7" s="63" t="str">
        <f t="shared" si="15"/>
        <v>-</v>
      </c>
      <c r="AD7" s="63">
        <f t="shared" si="15"/>
        <v>56</v>
      </c>
      <c r="AE7" s="63">
        <f t="shared" si="15"/>
        <v>56</v>
      </c>
      <c r="AF7" s="63" t="str">
        <f t="shared" si="15"/>
        <v>-</v>
      </c>
      <c r="AG7" s="63">
        <f t="shared" si="15"/>
        <v>56</v>
      </c>
      <c r="AH7" s="64">
        <f>AH8</f>
        <v>96.2</v>
      </c>
      <c r="AI7" s="64">
        <f t="shared" ref="AI7:AQ7" si="16">AI8</f>
        <v>88.9</v>
      </c>
      <c r="AJ7" s="64">
        <f t="shared" si="16"/>
        <v>115.8</v>
      </c>
      <c r="AK7" s="64">
        <f t="shared" si="16"/>
        <v>99.9</v>
      </c>
      <c r="AL7" s="64">
        <f t="shared" si="16"/>
        <v>96.7</v>
      </c>
      <c r="AM7" s="64">
        <f t="shared" si="16"/>
        <v>97.7</v>
      </c>
      <c r="AN7" s="64">
        <f t="shared" si="16"/>
        <v>98.5</v>
      </c>
      <c r="AO7" s="64">
        <f t="shared" si="16"/>
        <v>98</v>
      </c>
      <c r="AP7" s="64">
        <f t="shared" si="16"/>
        <v>98.4</v>
      </c>
      <c r="AQ7" s="64">
        <f t="shared" si="16"/>
        <v>98.2</v>
      </c>
      <c r="AR7" s="64"/>
      <c r="AS7" s="64">
        <f>AS8</f>
        <v>88.2</v>
      </c>
      <c r="AT7" s="64">
        <f t="shared" ref="AT7:BB7" si="17">AT8</f>
        <v>77.400000000000006</v>
      </c>
      <c r="AU7" s="64">
        <f t="shared" si="17"/>
        <v>77.900000000000006</v>
      </c>
      <c r="AV7" s="64">
        <f t="shared" si="17"/>
        <v>75.7</v>
      </c>
      <c r="AW7" s="64">
        <f t="shared" si="17"/>
        <v>75.900000000000006</v>
      </c>
      <c r="AX7" s="64">
        <f t="shared" si="17"/>
        <v>82.5</v>
      </c>
      <c r="AY7" s="64">
        <f t="shared" si="17"/>
        <v>79.7</v>
      </c>
      <c r="AZ7" s="64">
        <f t="shared" si="17"/>
        <v>79.599999999999994</v>
      </c>
      <c r="BA7" s="64">
        <f t="shared" si="17"/>
        <v>77.900000000000006</v>
      </c>
      <c r="BB7" s="64">
        <f t="shared" si="17"/>
        <v>78.099999999999994</v>
      </c>
      <c r="BC7" s="64"/>
      <c r="BD7" s="64">
        <f>BD8</f>
        <v>49.8</v>
      </c>
      <c r="BE7" s="64">
        <f t="shared" ref="BE7:BM7" si="18">BE8</f>
        <v>25</v>
      </c>
      <c r="BF7" s="64">
        <f t="shared" si="18"/>
        <v>0</v>
      </c>
      <c r="BG7" s="64">
        <f t="shared" si="18"/>
        <v>2.4</v>
      </c>
      <c r="BH7" s="64">
        <f t="shared" si="18"/>
        <v>1.7</v>
      </c>
      <c r="BI7" s="64">
        <f t="shared" si="18"/>
        <v>91.2</v>
      </c>
      <c r="BJ7" s="64">
        <f t="shared" si="18"/>
        <v>94.9</v>
      </c>
      <c r="BK7" s="64">
        <f t="shared" si="18"/>
        <v>101.2</v>
      </c>
      <c r="BL7" s="64">
        <f t="shared" si="18"/>
        <v>107.2</v>
      </c>
      <c r="BM7" s="64">
        <f t="shared" si="18"/>
        <v>114.4</v>
      </c>
      <c r="BN7" s="64"/>
      <c r="BO7" s="64">
        <f>BO8</f>
        <v>73.8</v>
      </c>
      <c r="BP7" s="64">
        <f t="shared" ref="BP7:BX7" si="19">BP8</f>
        <v>69.7</v>
      </c>
      <c r="BQ7" s="64">
        <f t="shared" si="19"/>
        <v>73.8</v>
      </c>
      <c r="BR7" s="64">
        <f t="shared" si="19"/>
        <v>76</v>
      </c>
      <c r="BS7" s="64">
        <f t="shared" si="19"/>
        <v>80.400000000000006</v>
      </c>
      <c r="BT7" s="64">
        <f t="shared" si="19"/>
        <v>68.599999999999994</v>
      </c>
      <c r="BU7" s="64">
        <f t="shared" si="19"/>
        <v>67.400000000000006</v>
      </c>
      <c r="BV7" s="64">
        <f t="shared" si="19"/>
        <v>66.599999999999994</v>
      </c>
      <c r="BW7" s="64">
        <f t="shared" si="19"/>
        <v>66.8</v>
      </c>
      <c r="BX7" s="64">
        <f t="shared" si="19"/>
        <v>67.900000000000006</v>
      </c>
      <c r="BY7" s="64"/>
      <c r="BZ7" s="65">
        <f>BZ8</f>
        <v>26349</v>
      </c>
      <c r="CA7" s="65">
        <f t="shared" ref="CA7:CI7" si="20">CA8</f>
        <v>23472</v>
      </c>
      <c r="CB7" s="65">
        <f t="shared" si="20"/>
        <v>20925</v>
      </c>
      <c r="CC7" s="65">
        <f t="shared" si="20"/>
        <v>20035</v>
      </c>
      <c r="CD7" s="65">
        <f t="shared" si="20"/>
        <v>20986</v>
      </c>
      <c r="CE7" s="65">
        <f t="shared" si="20"/>
        <v>23475</v>
      </c>
      <c r="CF7" s="65">
        <f t="shared" si="20"/>
        <v>23857</v>
      </c>
      <c r="CG7" s="65">
        <f t="shared" si="20"/>
        <v>24371</v>
      </c>
      <c r="CH7" s="65">
        <f t="shared" si="20"/>
        <v>24882</v>
      </c>
      <c r="CI7" s="65">
        <f t="shared" si="20"/>
        <v>25249</v>
      </c>
      <c r="CJ7" s="64"/>
      <c r="CK7" s="65">
        <f>CK8</f>
        <v>6301</v>
      </c>
      <c r="CL7" s="65">
        <f t="shared" ref="CL7:CT7" si="21">CL8</f>
        <v>6288</v>
      </c>
      <c r="CM7" s="65">
        <f t="shared" si="21"/>
        <v>6621</v>
      </c>
      <c r="CN7" s="65">
        <f t="shared" si="21"/>
        <v>5978</v>
      </c>
      <c r="CO7" s="65">
        <f t="shared" si="21"/>
        <v>5987</v>
      </c>
      <c r="CP7" s="65">
        <f t="shared" si="21"/>
        <v>8603</v>
      </c>
      <c r="CQ7" s="65">
        <f t="shared" si="21"/>
        <v>8471</v>
      </c>
      <c r="CR7" s="65">
        <f t="shared" si="21"/>
        <v>8736</v>
      </c>
      <c r="CS7" s="65">
        <f t="shared" si="21"/>
        <v>8797</v>
      </c>
      <c r="CT7" s="65">
        <f t="shared" si="21"/>
        <v>8852</v>
      </c>
      <c r="CU7" s="64"/>
      <c r="CV7" s="64">
        <f>CV8</f>
        <v>49.4</v>
      </c>
      <c r="CW7" s="64">
        <f t="shared" ref="CW7:DE7" si="22">CW8</f>
        <v>57.1</v>
      </c>
      <c r="CX7" s="64">
        <f t="shared" si="22"/>
        <v>57.8</v>
      </c>
      <c r="CY7" s="64">
        <f t="shared" si="22"/>
        <v>57.4</v>
      </c>
      <c r="CZ7" s="64">
        <f t="shared" si="22"/>
        <v>56.5</v>
      </c>
      <c r="DA7" s="64">
        <f t="shared" si="22"/>
        <v>65</v>
      </c>
      <c r="DB7" s="64">
        <f t="shared" si="22"/>
        <v>67.5</v>
      </c>
      <c r="DC7" s="64">
        <f t="shared" si="22"/>
        <v>67.5</v>
      </c>
      <c r="DD7" s="64">
        <f t="shared" si="22"/>
        <v>69.5</v>
      </c>
      <c r="DE7" s="64">
        <f t="shared" si="22"/>
        <v>70.3</v>
      </c>
      <c r="DF7" s="64"/>
      <c r="DG7" s="64">
        <f>DG8</f>
        <v>11.5</v>
      </c>
      <c r="DH7" s="64">
        <f t="shared" ref="DH7:DP7" si="23">DH8</f>
        <v>13.3</v>
      </c>
      <c r="DI7" s="64">
        <f t="shared" si="23"/>
        <v>12.6</v>
      </c>
      <c r="DJ7" s="64">
        <f t="shared" si="23"/>
        <v>10.8</v>
      </c>
      <c r="DK7" s="64">
        <f t="shared" si="23"/>
        <v>12.3</v>
      </c>
      <c r="DL7" s="64">
        <f t="shared" si="23"/>
        <v>19</v>
      </c>
      <c r="DM7" s="64">
        <f t="shared" si="23"/>
        <v>17.899999999999999</v>
      </c>
      <c r="DN7" s="64">
        <f t="shared" si="23"/>
        <v>17.899999999999999</v>
      </c>
      <c r="DO7" s="64">
        <f t="shared" si="23"/>
        <v>17.399999999999999</v>
      </c>
      <c r="DP7" s="64">
        <f t="shared" si="23"/>
        <v>17</v>
      </c>
      <c r="DQ7" s="64"/>
      <c r="DR7" s="64">
        <f>DR8</f>
        <v>41.5</v>
      </c>
      <c r="DS7" s="64">
        <f t="shared" ref="DS7:EA7" si="24">DS8</f>
        <v>44.5</v>
      </c>
      <c r="DT7" s="64">
        <f t="shared" si="24"/>
        <v>47</v>
      </c>
      <c r="DU7" s="64">
        <f t="shared" si="24"/>
        <v>48.8</v>
      </c>
      <c r="DV7" s="64">
        <f t="shared" si="24"/>
        <v>51.1</v>
      </c>
      <c r="DW7" s="64">
        <f t="shared" si="24"/>
        <v>43.9</v>
      </c>
      <c r="DX7" s="64">
        <f t="shared" si="24"/>
        <v>52.4</v>
      </c>
      <c r="DY7" s="64">
        <f t="shared" si="24"/>
        <v>52.6</v>
      </c>
      <c r="DZ7" s="64">
        <f t="shared" si="24"/>
        <v>54.2</v>
      </c>
      <c r="EA7" s="64">
        <f t="shared" si="24"/>
        <v>53.8</v>
      </c>
      <c r="EB7" s="64"/>
      <c r="EC7" s="64">
        <f>EC8</f>
        <v>73.3</v>
      </c>
      <c r="ED7" s="64">
        <f t="shared" ref="ED7:EL7" si="25">ED8</f>
        <v>77.5</v>
      </c>
      <c r="EE7" s="64">
        <f t="shared" si="25"/>
        <v>79.400000000000006</v>
      </c>
      <c r="EF7" s="64">
        <f t="shared" si="25"/>
        <v>81.3</v>
      </c>
      <c r="EG7" s="64">
        <f t="shared" si="25"/>
        <v>83.5</v>
      </c>
      <c r="EH7" s="64">
        <f t="shared" si="25"/>
        <v>59.1</v>
      </c>
      <c r="EI7" s="64">
        <f t="shared" si="25"/>
        <v>68.900000000000006</v>
      </c>
      <c r="EJ7" s="64">
        <f t="shared" si="25"/>
        <v>68</v>
      </c>
      <c r="EK7" s="64">
        <f t="shared" si="25"/>
        <v>70</v>
      </c>
      <c r="EL7" s="64">
        <f t="shared" si="25"/>
        <v>71</v>
      </c>
      <c r="EM7" s="64"/>
      <c r="EN7" s="65">
        <f>EN8</f>
        <v>45771589</v>
      </c>
      <c r="EO7" s="65">
        <f t="shared" ref="EO7:EW7" si="26">EO8</f>
        <v>44521446</v>
      </c>
      <c r="EP7" s="65">
        <f t="shared" si="26"/>
        <v>44877696</v>
      </c>
      <c r="EQ7" s="65">
        <f t="shared" si="26"/>
        <v>44280589</v>
      </c>
      <c r="ER7" s="65">
        <f t="shared" si="26"/>
        <v>44353821</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453617</v>
      </c>
      <c r="D8" s="67">
        <v>46</v>
      </c>
      <c r="E8" s="67">
        <v>6</v>
      </c>
      <c r="F8" s="67">
        <v>0</v>
      </c>
      <c r="G8" s="67">
        <v>1</v>
      </c>
      <c r="H8" s="67" t="s">
        <v>125</v>
      </c>
      <c r="I8" s="67" t="s">
        <v>126</v>
      </c>
      <c r="J8" s="67" t="s">
        <v>127</v>
      </c>
      <c r="K8" s="67" t="s">
        <v>128</v>
      </c>
      <c r="L8" s="67" t="s">
        <v>129</v>
      </c>
      <c r="M8" s="67" t="s">
        <v>130</v>
      </c>
      <c r="N8" s="67" t="s">
        <v>131</v>
      </c>
      <c r="O8" s="67" t="s">
        <v>132</v>
      </c>
      <c r="P8" s="67" t="s">
        <v>133</v>
      </c>
      <c r="Q8" s="68">
        <v>3</v>
      </c>
      <c r="R8" s="67" t="s">
        <v>134</v>
      </c>
      <c r="S8" s="67" t="s">
        <v>135</v>
      </c>
      <c r="T8" s="67" t="s">
        <v>136</v>
      </c>
      <c r="U8" s="68">
        <v>9544</v>
      </c>
      <c r="V8" s="68">
        <v>4051</v>
      </c>
      <c r="W8" s="67" t="s">
        <v>137</v>
      </c>
      <c r="X8" s="69" t="s">
        <v>138</v>
      </c>
      <c r="Y8" s="68">
        <v>56</v>
      </c>
      <c r="Z8" s="68" t="s">
        <v>134</v>
      </c>
      <c r="AA8" s="68" t="s">
        <v>134</v>
      </c>
      <c r="AB8" s="68" t="s">
        <v>134</v>
      </c>
      <c r="AC8" s="68" t="s">
        <v>134</v>
      </c>
      <c r="AD8" s="68">
        <v>56</v>
      </c>
      <c r="AE8" s="68">
        <v>56</v>
      </c>
      <c r="AF8" s="68" t="s">
        <v>134</v>
      </c>
      <c r="AG8" s="68">
        <v>56</v>
      </c>
      <c r="AH8" s="70">
        <v>96.2</v>
      </c>
      <c r="AI8" s="70">
        <v>88.9</v>
      </c>
      <c r="AJ8" s="70">
        <v>115.8</v>
      </c>
      <c r="AK8" s="70">
        <v>99.9</v>
      </c>
      <c r="AL8" s="70">
        <v>96.7</v>
      </c>
      <c r="AM8" s="70">
        <v>97.7</v>
      </c>
      <c r="AN8" s="70">
        <v>98.5</v>
      </c>
      <c r="AO8" s="70">
        <v>98</v>
      </c>
      <c r="AP8" s="70">
        <v>98.4</v>
      </c>
      <c r="AQ8" s="70">
        <v>98.2</v>
      </c>
      <c r="AR8" s="70">
        <v>98.5</v>
      </c>
      <c r="AS8" s="70">
        <v>88.2</v>
      </c>
      <c r="AT8" s="70">
        <v>77.400000000000006</v>
      </c>
      <c r="AU8" s="70">
        <v>77.900000000000006</v>
      </c>
      <c r="AV8" s="70">
        <v>75.7</v>
      </c>
      <c r="AW8" s="70">
        <v>75.900000000000006</v>
      </c>
      <c r="AX8" s="70">
        <v>82.5</v>
      </c>
      <c r="AY8" s="70">
        <v>79.7</v>
      </c>
      <c r="AZ8" s="70">
        <v>79.599999999999994</v>
      </c>
      <c r="BA8" s="70">
        <v>77.900000000000006</v>
      </c>
      <c r="BB8" s="70">
        <v>78.099999999999994</v>
      </c>
      <c r="BC8" s="70">
        <v>89.7</v>
      </c>
      <c r="BD8" s="71">
        <v>49.8</v>
      </c>
      <c r="BE8" s="71">
        <v>25</v>
      </c>
      <c r="BF8" s="71">
        <v>0</v>
      </c>
      <c r="BG8" s="71">
        <v>2.4</v>
      </c>
      <c r="BH8" s="71">
        <v>1.7</v>
      </c>
      <c r="BI8" s="71">
        <v>91.2</v>
      </c>
      <c r="BJ8" s="71">
        <v>94.9</v>
      </c>
      <c r="BK8" s="71">
        <v>101.2</v>
      </c>
      <c r="BL8" s="71">
        <v>107.2</v>
      </c>
      <c r="BM8" s="71">
        <v>114.4</v>
      </c>
      <c r="BN8" s="71">
        <v>64.7</v>
      </c>
      <c r="BO8" s="70">
        <v>73.8</v>
      </c>
      <c r="BP8" s="70">
        <v>69.7</v>
      </c>
      <c r="BQ8" s="70">
        <v>73.8</v>
      </c>
      <c r="BR8" s="70">
        <v>76</v>
      </c>
      <c r="BS8" s="70">
        <v>80.400000000000006</v>
      </c>
      <c r="BT8" s="70">
        <v>68.599999999999994</v>
      </c>
      <c r="BU8" s="70">
        <v>67.400000000000006</v>
      </c>
      <c r="BV8" s="70">
        <v>66.599999999999994</v>
      </c>
      <c r="BW8" s="70">
        <v>66.8</v>
      </c>
      <c r="BX8" s="70">
        <v>67.900000000000006</v>
      </c>
      <c r="BY8" s="70">
        <v>74.8</v>
      </c>
      <c r="BZ8" s="71">
        <v>26349</v>
      </c>
      <c r="CA8" s="71">
        <v>23472</v>
      </c>
      <c r="CB8" s="71">
        <v>20925</v>
      </c>
      <c r="CC8" s="71">
        <v>20035</v>
      </c>
      <c r="CD8" s="71">
        <v>20986</v>
      </c>
      <c r="CE8" s="71">
        <v>23475</v>
      </c>
      <c r="CF8" s="71">
        <v>23857</v>
      </c>
      <c r="CG8" s="71">
        <v>24371</v>
      </c>
      <c r="CH8" s="71">
        <v>24882</v>
      </c>
      <c r="CI8" s="71">
        <v>25249</v>
      </c>
      <c r="CJ8" s="70">
        <v>50718</v>
      </c>
      <c r="CK8" s="71">
        <v>6301</v>
      </c>
      <c r="CL8" s="71">
        <v>6288</v>
      </c>
      <c r="CM8" s="71">
        <v>6621</v>
      </c>
      <c r="CN8" s="71">
        <v>5978</v>
      </c>
      <c r="CO8" s="71">
        <v>5987</v>
      </c>
      <c r="CP8" s="71">
        <v>8603</v>
      </c>
      <c r="CQ8" s="71">
        <v>8471</v>
      </c>
      <c r="CR8" s="71">
        <v>8736</v>
      </c>
      <c r="CS8" s="71">
        <v>8797</v>
      </c>
      <c r="CT8" s="71">
        <v>8852</v>
      </c>
      <c r="CU8" s="70">
        <v>14202</v>
      </c>
      <c r="CV8" s="71">
        <v>49.4</v>
      </c>
      <c r="CW8" s="71">
        <v>57.1</v>
      </c>
      <c r="CX8" s="71">
        <v>57.8</v>
      </c>
      <c r="CY8" s="71">
        <v>57.4</v>
      </c>
      <c r="CZ8" s="71">
        <v>56.5</v>
      </c>
      <c r="DA8" s="71">
        <v>65</v>
      </c>
      <c r="DB8" s="71">
        <v>67.5</v>
      </c>
      <c r="DC8" s="71">
        <v>67.5</v>
      </c>
      <c r="DD8" s="71">
        <v>69.5</v>
      </c>
      <c r="DE8" s="71">
        <v>70.3</v>
      </c>
      <c r="DF8" s="71">
        <v>55</v>
      </c>
      <c r="DG8" s="71">
        <v>11.5</v>
      </c>
      <c r="DH8" s="71">
        <v>13.3</v>
      </c>
      <c r="DI8" s="71">
        <v>12.6</v>
      </c>
      <c r="DJ8" s="71">
        <v>10.8</v>
      </c>
      <c r="DK8" s="71">
        <v>12.3</v>
      </c>
      <c r="DL8" s="71">
        <v>19</v>
      </c>
      <c r="DM8" s="71">
        <v>17.899999999999999</v>
      </c>
      <c r="DN8" s="71">
        <v>17.899999999999999</v>
      </c>
      <c r="DO8" s="71">
        <v>17.399999999999999</v>
      </c>
      <c r="DP8" s="71">
        <v>17</v>
      </c>
      <c r="DQ8" s="71">
        <v>24.3</v>
      </c>
      <c r="DR8" s="70">
        <v>41.5</v>
      </c>
      <c r="DS8" s="70">
        <v>44.5</v>
      </c>
      <c r="DT8" s="70">
        <v>47</v>
      </c>
      <c r="DU8" s="70">
        <v>48.8</v>
      </c>
      <c r="DV8" s="70">
        <v>51.1</v>
      </c>
      <c r="DW8" s="70">
        <v>43.9</v>
      </c>
      <c r="DX8" s="70">
        <v>52.4</v>
      </c>
      <c r="DY8" s="70">
        <v>52.6</v>
      </c>
      <c r="DZ8" s="70">
        <v>54.2</v>
      </c>
      <c r="EA8" s="70">
        <v>53.8</v>
      </c>
      <c r="EB8" s="70">
        <v>51.6</v>
      </c>
      <c r="EC8" s="70">
        <v>73.3</v>
      </c>
      <c r="ED8" s="70">
        <v>77.5</v>
      </c>
      <c r="EE8" s="70">
        <v>79.400000000000006</v>
      </c>
      <c r="EF8" s="70">
        <v>81.3</v>
      </c>
      <c r="EG8" s="70">
        <v>83.5</v>
      </c>
      <c r="EH8" s="70">
        <v>59.1</v>
      </c>
      <c r="EI8" s="70">
        <v>68.900000000000006</v>
      </c>
      <c r="EJ8" s="70">
        <v>68</v>
      </c>
      <c r="EK8" s="70">
        <v>70</v>
      </c>
      <c r="EL8" s="70">
        <v>71</v>
      </c>
      <c r="EM8" s="70">
        <v>67.599999999999994</v>
      </c>
      <c r="EN8" s="71">
        <v>45771589</v>
      </c>
      <c r="EO8" s="71">
        <v>44521446</v>
      </c>
      <c r="EP8" s="71">
        <v>44877696</v>
      </c>
      <c r="EQ8" s="71">
        <v>44280589</v>
      </c>
      <c r="ER8" s="71">
        <v>44353821</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2019-01-24T09:32:38Z</cp:lastPrinted>
  <dcterms:created xsi:type="dcterms:W3CDTF">2018-12-07T10:50:41Z</dcterms:created>
  <dcterms:modified xsi:type="dcterms:W3CDTF">2019-02-25T06:11:04Z</dcterms:modified>
</cp:coreProperties>
</file>