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B06FCB01-08C7-4D88-89F1-9DC610CF755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C37" i="10"/>
  <c r="BE36" i="10"/>
  <c r="AM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 r="BE35" i="10" l="1"/>
  <c r="BW34" i="10" s="1"/>
  <c r="BW35" i="10" s="1"/>
  <c r="BW36" i="10" s="1"/>
  <c r="BW37" i="10" s="1"/>
  <c r="BW38" i="10" s="1"/>
  <c r="BW39" i="10" s="1"/>
  <c r="BW40" i="10" s="1"/>
  <c r="CO34" i="10"/>
  <c r="CO35" i="10" s="1"/>
  <c r="CO36" i="10" s="1"/>
  <c r="CO37" i="10" s="1"/>
  <c r="CO38" i="10" s="1"/>
</calcChain>
</file>

<file path=xl/sharedStrings.xml><?xml version="1.0" encoding="utf-8"?>
<sst xmlns="http://schemas.openxmlformats.org/spreadsheetml/2006/main" count="1134" uniqueCount="642">
  <si>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</si>
  <si>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</si>
  <si>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</si>
  <si>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</si>
  <si>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</si>
  <si>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</si>
  <si>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</si>
  <si>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</si>
  <si>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</si>
  <si>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</si>
  <si>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</si>
  <si>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</si>
  <si>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</si>
  <si>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</si>
  <si>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</si>
  <si>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</si>
  <si>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</si>
  <si>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</si>
  <si>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</si>
  <si>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</si>
  <si>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</si>
  <si>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</si>
  <si>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</si>
  <si>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</si>
  <si>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</si>
  <si>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</si>
  <si>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</si>
  <si>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</si>
  <si>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</si>
  <si>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</si>
  <si>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</si>
  <si>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</si>
  <si>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</si>
  <si>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</si>
  <si>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</si>
  <si>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</si>
  <si>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</si>
  <si>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</si>
  <si>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</si>
  <si>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</si>
  <si>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</si>
  <si>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</si>
  <si>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</si>
  <si>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</si>
  <si>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</si>
  <si>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</si>
  <si>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</si>
  <si>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</si>
  <si>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</si>
  <si>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</si>
  <si>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</si>
  <si>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</si>
  <si>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</si>
  <si>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</si>
  <si>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</si>
  <si>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</si>
  <si>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</si>
  <si>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</si>
  <si>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</si>
  <si>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</si>
  <si>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</si>
  <si>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</si>
  <si>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</si>
  <si>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</si>
  <si>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</si>
  <si>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</si>
  <si>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</si>
  <si>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</si>
  <si>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</si>
  <si>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</si>
  <si>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</si>
  <si>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</si>
  <si>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</si>
  <si>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</si>
  <si>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</si>
  <si>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</si>
  <si>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</si>
  <si>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</si>
  <si>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</si>
  <si>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</si>
  <si>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</si>
  <si>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</si>
  <si>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</si>
  <si>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</si>
  <si>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</si>
  <si>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Ⅰ－１</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</si>
  <si>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</si>
  <si>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</si>
  <si>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</si>
  <si>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</si>
  <si>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</si>
  <si>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</si>
  <si>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</si>
  <si>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</si>
  <si>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</si>
  <si>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</si>
  <si>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</si>
  <si>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</si>
  <si>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小林市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</si>
  <si>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</si>
  <si>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</si>
  <si>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</si>
  <si>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</si>
  <si>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</si>
  <si>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</si>
  <si>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</si>
  <si>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</si>
  <si>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</si>
  <si>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</si>
  <si>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</si>
  <si>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</si>
  <si>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</si>
  <si>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</si>
  <si>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</si>
  <si>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</si>
  <si>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</si>
  <si>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</si>
  <si>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</si>
  <si>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</si>
  <si>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</si>
  <si>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</si>
  <si>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</si>
  <si>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</si>
  <si>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</si>
  <si>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-4.2</t>
    <phoneticPr fontId="6"/>
  </si>
  <si>
    <t>山振</t>
    <rPh sb="0" eb="1">
      <t>ヤマ</t>
    </rPh>
    <rPh sb="1" eb="2">
      <t>フ</t>
    </rPh>
    <phoneticPr fontId="6"/>
  </si>
  <si>
    <t>○</t>
    <phoneticPr fontId="6"/>
  </si>
  <si>
    <t>繰上償還金</t>
    <phoneticPr fontId="25"/>
  </si>
  <si>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</si>
  <si>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</si>
  <si>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</si>
  <si>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</si>
  <si>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</si>
  <si>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</si>
  <si>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</si>
  <si>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</si>
  <si>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</si>
  <si>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5"/>
  </si>
  <si>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</si>
  <si>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</si>
  <si>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</si>
  <si>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</si>
  <si>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</si>
  <si>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</si>
  <si>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</si>
  <si>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</si>
  <si>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</si>
  <si>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</si>
  <si>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</si>
  <si>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</si>
  <si>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</si>
  <si>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</si>
  <si>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</si>
  <si>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</si>
  <si>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</si>
  <si>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25"/>
  </si>
  <si>
    <t>うち日本人(％)</t>
    <phoneticPr fontId="6"/>
  </si>
  <si>
    <t>-1.2</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</si>
  <si>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</si>
  <si>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</si>
  <si>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</si>
  <si>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</si>
  <si>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</si>
  <si>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</si>
  <si>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</si>
  <si>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</si>
  <si>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</si>
  <si>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</si>
  <si>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</si>
  <si>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</si>
  <si>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</si>
  <si>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</si>
  <si>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</si>
  <si>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</si>
  <si>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</si>
  <si>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</si>
  <si>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</si>
  <si>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</si>
  <si>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</si>
  <si>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</si>
  <si>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</si>
  <si>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</si>
  <si>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</si>
  <si>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</si>
  <si>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</si>
  <si>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</si>
  <si>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</si>
  <si>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</si>
  <si>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</si>
  <si>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</si>
  <si>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</si>
  <si>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</si>
  <si>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</si>
  <si>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</si>
  <si>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</si>
  <si>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</si>
  <si>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</si>
  <si>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</si>
  <si>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</si>
  <si>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</si>
  <si>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</si>
  <si>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</si>
  <si>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</si>
  <si>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</si>
  <si>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</si>
  <si>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</si>
  <si>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</si>
  <si>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</si>
  <si>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</si>
  <si>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</si>
  <si>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</si>
  <si>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</si>
  <si>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</si>
  <si>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</si>
  <si>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</si>
  <si>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</si>
  <si>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</si>
  <si>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</si>
  <si>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</si>
  <si>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</si>
  <si>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</si>
  <si>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宮崎県小林市</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</si>
  <si>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</si>
  <si>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</si>
  <si>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</si>
  <si>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</si>
  <si>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</si>
  <si>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</si>
  <si>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</si>
  <si>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</si>
  <si>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</si>
  <si>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</si>
  <si>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</si>
  <si>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</si>
  <si>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</si>
  <si>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</si>
  <si>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</si>
  <si>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</si>
  <si>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</si>
  <si>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</si>
  <si>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</si>
  <si>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</si>
  <si>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</si>
  <si>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</si>
  <si>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</si>
  <si>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</si>
  <si>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</si>
  <si>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</si>
  <si>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</si>
  <si>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t>
    <phoneticPr fontId="6"/>
  </si>
  <si>
    <t>衛生費</t>
  </si>
  <si>
    <t>分離課税所得割交付金</t>
    <phoneticPr fontId="25"/>
  </si>
  <si>
    <t>　　　法人均等割</t>
    <phoneticPr fontId="6"/>
  </si>
  <si>
    <t>労働費</t>
  </si>
  <si>
    <t>-</t>
    <phoneticPr fontId="6"/>
  </si>
  <si>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</si>
  <si>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</si>
  <si>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</si>
  <si>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</si>
  <si>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</si>
  <si>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</si>
  <si>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</si>
  <si>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</si>
  <si>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</si>
  <si>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</si>
  <si>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</si>
  <si>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</si>
  <si>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</si>
  <si>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</si>
  <si>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</si>
  <si>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</si>
  <si>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</si>
  <si>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</si>
  <si>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</si>
  <si>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</si>
  <si>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</si>
  <si>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</si>
  <si>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</si>
  <si>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</si>
  <si>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</si>
  <si>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</si>
  <si>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</si>
  <si>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</si>
  <si>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</si>
  <si>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</si>
  <si>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</si>
  <si>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</si>
  <si>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</si>
  <si>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</si>
  <si>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</si>
  <si>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</si>
  <si>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</si>
  <si>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</si>
  <si>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</si>
  <si>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</si>
  <si>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</si>
  <si>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</si>
  <si>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</si>
  <si>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</si>
  <si>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</si>
  <si>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</si>
  <si>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</si>
  <si>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</si>
  <si>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</si>
  <si>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</si>
  <si>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</si>
  <si>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</si>
  <si>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</si>
  <si>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</si>
  <si>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</si>
  <si>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</si>
  <si>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</si>
  <si>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</si>
  <si>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</si>
  <si>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</si>
  <si>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</si>
  <si>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</si>
  <si>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</si>
  <si>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</si>
  <si>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</si>
  <si>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</si>
  <si>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</si>
  <si>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</si>
  <si>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</si>
  <si>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</si>
  <si>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</si>
  <si>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</si>
  <si>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</si>
  <si>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</si>
  <si>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</si>
  <si>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</si>
  <si>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</si>
  <si>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</si>
  <si>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</si>
  <si>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</si>
  <si>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</si>
  <si>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</si>
  <si>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</si>
  <si>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</si>
  <si>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</si>
  <si>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</si>
  <si>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</si>
  <si>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病院</t>
    <phoneticPr fontId="6"/>
  </si>
  <si>
    <t>加入世帯数(世帯)</t>
  </si>
  <si>
    <t>　　うち一部事務組合負担金</t>
    <phoneticPr fontId="6"/>
  </si>
  <si>
    <t>歳入合計</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</si>
  <si>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</si>
  <si>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</si>
  <si>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</si>
  <si>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</si>
  <si>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</si>
  <si>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</si>
  <si>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</si>
  <si>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</si>
  <si>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</si>
  <si>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</si>
  <si>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</si>
  <si>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</si>
  <si>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</si>
  <si>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</si>
  <si>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</si>
  <si>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</si>
  <si>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</si>
  <si>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</si>
  <si>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</si>
  <si>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</si>
  <si>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</si>
  <si>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</si>
  <si>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</si>
  <si>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</si>
  <si>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</si>
  <si>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</si>
  <si>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</si>
  <si>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</si>
  <si>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</si>
  <si>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</si>
  <si>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</si>
  <si>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</si>
  <si>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</si>
  <si>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</si>
  <si>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</si>
  <si>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</si>
  <si>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</si>
  <si>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</si>
  <si>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</si>
  <si>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</si>
  <si>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</si>
  <si>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</si>
  <si>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</si>
  <si>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</si>
  <si>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</si>
  <si>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</si>
  <si>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</si>
  <si>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小林市物品購入特別会計</t>
    <phoneticPr fontId="6"/>
  </si>
  <si>
    <t>-</t>
    <phoneticPr fontId="6"/>
  </si>
  <si>
    <t>西諸地区いじめ問題対策専門家委員会特別会計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</si>
  <si>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</si>
  <si>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</si>
  <si>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</si>
  <si>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</si>
  <si>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</si>
  <si>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</si>
  <si>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</si>
  <si>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</si>
  <si>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</si>
  <si>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</si>
  <si>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</si>
  <si>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</si>
  <si>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</si>
  <si>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</si>
  <si>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小林市国民健康保険事業特別会計</t>
    <phoneticPr fontId="6"/>
  </si>
  <si>
    <t>小林市介護保険事業特別会計</t>
    <phoneticPr fontId="6"/>
  </si>
  <si>
    <t>西諸地域介護認定審査事業特別会計</t>
    <phoneticPr fontId="6"/>
  </si>
  <si>
    <t>小林市後期高齢者医療事業特別会計</t>
    <phoneticPr fontId="6"/>
  </si>
  <si>
    <t>小林市水道事業会計</t>
    <phoneticPr fontId="6"/>
  </si>
  <si>
    <t>法適用企業</t>
    <phoneticPr fontId="6"/>
  </si>
  <si>
    <t>小林市病院事業会計</t>
    <phoneticPr fontId="6"/>
  </si>
  <si>
    <t>法適用企業</t>
    <phoneticPr fontId="6"/>
  </si>
  <si>
    <t>小林市農業集落排水事業特別会計</t>
    <phoneticPr fontId="6"/>
  </si>
  <si>
    <t>法非適用企業</t>
    <phoneticPr fontId="6"/>
  </si>
  <si>
    <t>小林市下水道事業特別会計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</si>
  <si>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</si>
  <si>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</si>
  <si>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</si>
  <si>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</si>
  <si>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</si>
  <si>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</si>
  <si>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</si>
  <si>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</si>
  <si>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</si>
  <si>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</si>
  <si>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</si>
  <si>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</si>
  <si>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</si>
  <si>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</si>
  <si>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</si>
  <si>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</si>
  <si>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</si>
  <si>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</si>
  <si>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</si>
  <si>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</si>
  <si>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</si>
  <si>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</si>
  <si>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</si>
  <si>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</si>
  <si>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</si>
  <si>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</si>
  <si>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</si>
  <si>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</si>
  <si>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</si>
  <si>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</si>
  <si>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</si>
  <si>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</si>
  <si>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6"/>
  </si>
  <si>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</si>
  <si>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</si>
  <si>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</si>
  <si>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</si>
  <si>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</si>
  <si>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</si>
  <si>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</si>
  <si>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</si>
  <si>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</si>
  <si>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</si>
  <si>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</si>
  <si>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</si>
  <si>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</si>
  <si>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</si>
  <si>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</si>
  <si>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</si>
  <si>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</si>
  <si>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</si>
  <si>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</si>
  <si>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</si>
  <si>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</si>
  <si>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</si>
  <si>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</si>
  <si>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</si>
  <si>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</si>
  <si>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</si>
  <si>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</si>
  <si>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小林市下水道事業特別会計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</si>
  <si>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</si>
  <si>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</si>
  <si>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小林市水道事業会計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</si>
  <si>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</si>
  <si>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小林市病院事業会計</t>
    <phoneticPr fontId="6"/>
  </si>
  <si>
    <t>(Ｆ)</t>
    <phoneticPr fontId="6"/>
  </si>
  <si>
    <t>小林市農業集落排水事業特別会計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</si>
  <si>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</si>
  <si>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</si>
  <si>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</si>
  <si>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</si>
  <si>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</si>
  <si>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</si>
  <si>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</si>
  <si>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</si>
  <si>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</si>
  <si>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</si>
  <si>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</si>
  <si>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</si>
  <si>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</si>
  <si>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</si>
  <si>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</si>
  <si>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6"/>
  </si>
  <si>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</si>
  <si>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</si>
  <si>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</si>
  <si>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</si>
  <si>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</si>
  <si>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</si>
  <si>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</si>
  <si>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</si>
  <si>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</si>
  <si>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</si>
  <si>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</si>
  <si>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</si>
  <si>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</si>
  <si>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</si>
  <si>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</si>
  <si>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</si>
  <si>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</si>
  <si>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</si>
  <si>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</si>
  <si>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</si>
  <si>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</si>
  <si>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</si>
  <si>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</si>
  <si>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</si>
  <si>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</si>
  <si>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</si>
  <si>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</si>
  <si>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</si>
  <si>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</si>
  <si>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</si>
  <si>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</si>
  <si>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</si>
  <si>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</si>
  <si>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</si>
  <si>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</si>
  <si>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</si>
  <si>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</si>
  <si>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</si>
  <si>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</si>
  <si>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</si>
  <si>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</si>
  <si>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</si>
  <si>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</si>
  <si>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</si>
  <si>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</si>
  <si>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</si>
  <si>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</si>
  <si>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</si>
  <si>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</si>
  <si>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</si>
  <si>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</si>
  <si>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</si>
  <si>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</si>
  <si>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</si>
  <si>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</si>
  <si>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</si>
  <si>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</si>
  <si>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</si>
  <si>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</si>
  <si>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</si>
  <si>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</si>
  <si>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</si>
  <si>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</si>
  <si>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</si>
  <si>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</si>
  <si>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</si>
  <si>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</si>
  <si>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</si>
  <si>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</si>
  <si>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2.25</t>
  </si>
  <si>
    <t>▲ 2.17</t>
  </si>
  <si>
    <t>▲ 2.23</t>
  </si>
  <si>
    <t>▲ 3.72</t>
  </si>
  <si>
    <t>小林市水道事業会計</t>
  </si>
  <si>
    <t>一般会計</t>
  </si>
  <si>
    <t>小林市国民健康保険事業特別会計</t>
  </si>
  <si>
    <t>小林市介護保険事業特別会計</t>
  </si>
  <si>
    <t>小林市病院事業会計</t>
  </si>
  <si>
    <t>小林市農業集落排水事業特別会計</t>
  </si>
  <si>
    <t>小林市下水道事業特別会計</t>
  </si>
  <si>
    <t>西諸地域介護認定審査事業特別会計</t>
  </si>
  <si>
    <t>その他会計（赤字）</t>
  </si>
  <si>
    <t>その他会計（黒字）</t>
  </si>
  <si>
    <t>H25末</t>
    <phoneticPr fontId="6"/>
  </si>
  <si>
    <t>H26末</t>
    <phoneticPr fontId="6"/>
  </si>
  <si>
    <t>H27末</t>
    <phoneticPr fontId="6"/>
  </si>
  <si>
    <t>H28末</t>
    <phoneticPr fontId="6"/>
  </si>
  <si>
    <t>H29末</t>
    <phoneticPr fontId="6"/>
  </si>
  <si>
    <t>-</t>
    <phoneticPr fontId="3"/>
  </si>
  <si>
    <t>-</t>
    <phoneticPr fontId="3"/>
  </si>
  <si>
    <t>-</t>
    <phoneticPr fontId="3"/>
  </si>
  <si>
    <t>-</t>
    <phoneticPr fontId="3"/>
  </si>
  <si>
    <t>-</t>
    <phoneticPr fontId="3"/>
  </si>
  <si>
    <t>霧島美化センター</t>
    <phoneticPr fontId="3"/>
  </si>
  <si>
    <t>宮崎県後期高齢者医療広域連合　一般会計</t>
    <phoneticPr fontId="3"/>
  </si>
  <si>
    <t>宮崎県後期高齢者医療広域連合　後期高齢者医療特別会計</t>
    <phoneticPr fontId="3"/>
  </si>
  <si>
    <t>-</t>
    <phoneticPr fontId="3"/>
  </si>
  <si>
    <t>-</t>
    <phoneticPr fontId="3"/>
  </si>
  <si>
    <t>-</t>
    <phoneticPr fontId="3"/>
  </si>
  <si>
    <t>-</t>
    <phoneticPr fontId="3"/>
  </si>
  <si>
    <t>宮崎県市町村総合事務組合　市町村交通災害共済事業特別会計</t>
    <phoneticPr fontId="3"/>
  </si>
  <si>
    <t>宮崎県市町村総合事務組合　一般会計</t>
    <rPh sb="13" eb="15">
      <t>イッパン</t>
    </rPh>
    <rPh sb="15" eb="17">
      <t>カイケイ</t>
    </rPh>
    <phoneticPr fontId="3"/>
  </si>
  <si>
    <t>宮崎県市町村総合事務組合　自治会館管理運営特別会計</t>
    <phoneticPr fontId="3"/>
  </si>
  <si>
    <t>-</t>
    <phoneticPr fontId="3"/>
  </si>
  <si>
    <t>-</t>
    <phoneticPr fontId="3"/>
  </si>
  <si>
    <t>西諸広域行政事務組合</t>
    <phoneticPr fontId="3"/>
  </si>
  <si>
    <t>ハーメックのじり</t>
    <phoneticPr fontId="3"/>
  </si>
  <si>
    <t>のじりアグリサービス</t>
    <phoneticPr fontId="3"/>
  </si>
  <si>
    <t>のじり農産加工センター</t>
    <phoneticPr fontId="3"/>
  </si>
  <si>
    <t>小林まちづくり株式会社</t>
    <phoneticPr fontId="3"/>
  </si>
  <si>
    <t>グリーンシティこばやし</t>
    <phoneticPr fontId="3"/>
  </si>
  <si>
    <t>-</t>
    <phoneticPr fontId="3"/>
  </si>
  <si>
    <t>-</t>
    <phoneticPr fontId="3"/>
  </si>
  <si>
    <t>-</t>
    <phoneticPr fontId="3"/>
  </si>
  <si>
    <t>-</t>
    <phoneticPr fontId="3"/>
  </si>
  <si>
    <t>-</t>
    <phoneticPr fontId="3"/>
  </si>
  <si>
    <t>土地改良基金</t>
    <rPh sb="0" eb="2">
      <t>トチ</t>
    </rPh>
    <rPh sb="2" eb="4">
      <t>カイリョウ</t>
    </rPh>
    <rPh sb="4" eb="6">
      <t>キキン</t>
    </rPh>
    <phoneticPr fontId="3"/>
  </si>
  <si>
    <t>未来まち創生基金</t>
    <rPh sb="0" eb="2">
      <t>ミライ</t>
    </rPh>
    <rPh sb="4" eb="6">
      <t>ソウセイ</t>
    </rPh>
    <rPh sb="6" eb="8">
      <t>キキン</t>
    </rPh>
    <phoneticPr fontId="3"/>
  </si>
  <si>
    <t>地域振興基金</t>
    <rPh sb="0" eb="2">
      <t>チイキ</t>
    </rPh>
    <rPh sb="2" eb="4">
      <t>シンコウ</t>
    </rPh>
    <rPh sb="4" eb="6">
      <t>キキン</t>
    </rPh>
    <phoneticPr fontId="3"/>
  </si>
  <si>
    <t>企業立地促進基金</t>
    <rPh sb="0" eb="2">
      <t>キギョウ</t>
    </rPh>
    <rPh sb="2" eb="4">
      <t>リッチ</t>
    </rPh>
    <rPh sb="4" eb="6">
      <t>ソクシン</t>
    </rPh>
    <rPh sb="6" eb="8">
      <t>キキン</t>
    </rPh>
    <phoneticPr fontId="3"/>
  </si>
  <si>
    <t>愛のふるさと福祉基金</t>
    <rPh sb="0" eb="1">
      <t>アイ</t>
    </rPh>
    <rPh sb="6" eb="8">
      <t>フクシ</t>
    </rPh>
    <rPh sb="8" eb="10">
      <t>キキン</t>
    </rPh>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</si>
  <si>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</si>
  <si>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</si>
  <si>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</si>
  <si>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</si>
  <si>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</si>
  <si>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</si>
  <si>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多くの固定資産の老朽化が進んでおり、有形固定資産減価償却率は類似団体と比較してかなり高い数値になっている。将来負担比率も高く、固定資産については建て替えだけではなく、統廃合や長寿命化を検討していく必要がある。</t>
  </si>
  <si>
    <t>(　参考　）</t>
    <rPh sb="2" eb="4">
      <t>サンコウ</t>
    </rPh>
    <phoneticPr fontId="6"/>
  </si>
  <si>
    <t>当該団体値</t>
    <rPh sb="0" eb="2">
      <t>トウガイ</t>
    </rPh>
    <rPh sb="2" eb="4">
      <t>ダンタイ</t>
    </rPh>
    <rPh sb="4" eb="5">
      <t>アタイ</t>
    </rPh>
    <phoneticPr fontId="6"/>
  </si>
  <si>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</si>
  <si>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</si>
  <si>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</si>
  <si>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</si>
  <si>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</si>
  <si>
    <t xml:space="preserve"> </t>
  </si>
  <si>
    <t>　将来負担比率は前年度と比較し3.3％増加したが、これは分母において標準財政規模が減少したこと、また、分子において将来負担額は減少したものの充当可能基金も減少していることが主な要因である。平成30年度については、普通交付税が前年度に比較して減少したが、元利償還金の減少及び事業費補正により基準財政需要額に算入された公債費の増加を受け、単年度の実質公債費率は減少している。今後は、平成27年度から平成29年度までに実施した新庁舎建設事業の財源とした合併特例債（総額約30億円）の元金償還が令和３年度から開始すること、令和２年度に合併算定替の終了を迎えることから実質公債費率は上昇すると予想さ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</si>
</sst>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9" fontId="2"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2" fillId="0" borderId="0">
      <alignment vertical="center"/>
    </xf>
    <xf numFmtId="0" fontId="2" fillId="0" borderId="0">
      <alignment vertical="center"/>
    </xf>
    <xf numFmtId="0" fontId="38" fillId="0" borderId="0">
      <alignment vertical="center"/>
    </xf>
    <xf numFmtId="0" fontId="16" fillId="0" borderId="0"/>
    <xf numFmtId="0" fontId="2" fillId="0" borderId="0">
      <alignment vertical="center"/>
    </xf>
    <xf numFmtId="0" fontId="16" fillId="0" borderId="0">
      <alignment vertical="center"/>
    </xf>
    <xf numFmtId="0" fontId="24" fillId="0" borderId="0"/>
    <xf numFmtId="0" fontId="16" fillId="0" borderId="0"/>
    <xf numFmtId="0" fontId="2" fillId="0" borderId="0">
      <alignment vertical="center"/>
    </xf>
    <xf numFmtId="0" fontId="14" fillId="0" borderId="0">
      <alignment vertical="center"/>
    </xf>
    <xf numFmtId="0" fontId="20" fillId="0" borderId="0">
      <alignment vertical="center"/>
    </xf>
    <xf numFmtId="0" fontId="2" fillId="0" borderId="0">
      <alignment vertical="center"/>
    </xf>
    <xf numFmtId="0" fontId="39" fillId="0" borderId="0">
      <alignment vertical="center"/>
    </xf>
  </cellStyleXfs>
  <cellXfs count="134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0"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6" applyNumberFormat="1" applyAlignment="1">
      <alignment horizontal="center" vertical="center"/>
    </xf>
    <xf numFmtId="0" fontId="40" fillId="0" borderId="0" xfId="42" applyFont="1">
      <alignment vertical="center"/>
    </xf>
    <xf numFmtId="180" fontId="2"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6"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79" fontId="2"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43">
    <cellStyle name="パーセント 2" xfId="21" xr:uid="{00000000-0005-0000-0000-000000000000}"/>
    <cellStyle name="桁区切り 2" xfId="22" xr:uid="{00000000-0005-0000-0000-000001000000}"/>
    <cellStyle name="桁区切り 2 2" xfId="23" xr:uid="{00000000-0005-0000-0000-000002000000}"/>
    <cellStyle name="桁区切り 2 3" xfId="24" xr:uid="{00000000-0005-0000-0000-000003000000}"/>
    <cellStyle name="桁区切り 3" xfId="25" xr:uid="{00000000-0005-0000-0000-000004000000}"/>
    <cellStyle name="桁区切り 4" xfId="26" xr:uid="{00000000-0005-0000-0000-000005000000}"/>
    <cellStyle name="桁区切り 5" xfId="27" xr:uid="{00000000-0005-0000-0000-000006000000}"/>
    <cellStyle name="通貨 2" xfId="28" xr:uid="{00000000-0005-0000-0000-000007000000}"/>
    <cellStyle name="通貨 3" xfId="29"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0" xr:uid="{00000000-0005-0000-0000-00000D000000}"/>
    <cellStyle name="標準 2 4" xfId="40" xr:uid="{00000000-0005-0000-0000-00000E000000}"/>
    <cellStyle name="標準 2_2007AJAHO401600" xfId="31" xr:uid="{00000000-0005-0000-0000-00000F000000}"/>
    <cellStyle name="標準 3" xfId="11" xr:uid="{00000000-0005-0000-0000-000010000000}"/>
    <cellStyle name="標準 3 2" xfId="33" xr:uid="{00000000-0005-0000-0000-000011000000}"/>
    <cellStyle name="標準 3 3" xfId="41" xr:uid="{00000000-0005-0000-0000-000012000000}"/>
    <cellStyle name="標準 3 4" xfId="32" xr:uid="{00000000-0005-0000-0000-000013000000}"/>
    <cellStyle name="標準 3_APAHO401000" xfId="34" xr:uid="{00000000-0005-0000-0000-000014000000}"/>
    <cellStyle name="標準 4" xfId="5" xr:uid="{00000000-0005-0000-0000-000015000000}"/>
    <cellStyle name="標準 4 2" xfId="35" xr:uid="{00000000-0005-0000-0000-000016000000}"/>
    <cellStyle name="標準 4_APAHO401000" xfId="36"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7" xr:uid="{00000000-0005-0000-0000-00001B000000}"/>
    <cellStyle name="標準 6" xfId="8" xr:uid="{00000000-0005-0000-0000-00001C000000}"/>
    <cellStyle name="標準 6 2" xfId="39" xr:uid="{00000000-0005-0000-0000-00001D000000}"/>
    <cellStyle name="標準 6 3" xfId="38"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20" xr:uid="{00000000-0005-0000-0000-000022000000}"/>
    <cellStyle name="標準 7 2" xfId="42" xr:uid="{00000000-0005-0000-0000-000023000000}"/>
    <cellStyle name="標準_【レイアウト】（県）資料３（Ｐ２）　歳出比較分析表" xfId="16" xr:uid="{00000000-0005-0000-0000-000024000000}"/>
    <cellStyle name="標準_【レイアウト】（市）資料３（Ｐ２）　歳出比較分析表" xfId="17" xr:uid="{00000000-0005-0000-0000-000025000000}"/>
    <cellStyle name="標準_APAHO251300" xfId="18" xr:uid="{00000000-0005-0000-0000-000026000000}"/>
    <cellStyle name="標準_APAHO252300" xfId="19" xr:uid="{00000000-0005-0000-0000-000027000000}"/>
    <cellStyle name="標準_Book1" xfId="13" xr:uid="{00000000-0005-0000-0000-000028000000}"/>
    <cellStyle name="標準_O-JJ0722-001-3_決算状況カード(各会計・関係団体)_O-JJ1016-001-3_財政状況資料集(決算状況カード(各会計・関係団体))(Rev2)2" xfId="14" xr:uid="{00000000-0005-0000-0000-000029000000}"/>
    <cellStyle name="標準_O-JJ0722-001-8_連結実質赤字比率に係る赤字・黒字の構成分析" xfId="2" xr:uid="{00000000-0005-0000-0000-00002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1A1-4C5F-B99A-CE30CB4F02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107086</c:v>
                </c:pt>
                <c:pt idx="1">
                  <c:v>82000</c:v>
                </c:pt>
                <c:pt idx="2">
                  <c:v>91419</c:v>
                </c:pt>
                <c:pt idx="3">
                  <c:v>143450</c:v>
                </c:pt>
                <c:pt idx="4">
                  <c:v>73124</c:v>
                </c:pt>
              </c:numCache>
            </c:numRef>
          </c:val>
          <c:smooth val="0"/>
          <c:extLst>
            <c:ext xmlns:c16="http://schemas.microsoft.com/office/drawing/2014/chart" uri="{C3380CC4-5D6E-409C-BE32-E72D297353CC}">
              <c16:uniqueId val="{00000001-B1A1-4C5F-B99A-CE30CB4F0246}"/>
            </c:ext>
          </c:extLst>
        </c:ser>
        <c:dLbls>
          <c:showLegendKey val="0"/>
          <c:showVal val="0"/>
          <c:showCatName val="0"/>
          <c:showSerName val="0"/>
          <c:showPercent val="0"/>
          <c:showBubbleSize val="0"/>
        </c:dLbls>
        <c:marker val="1"/>
        <c:smooth val="0"/>
        <c:axId val="756216592"/>
        <c:axId val="756217376"/>
      </c:lineChart>
      <c:catAx>
        <c:axId val="75621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217376"/>
        <c:crosses val="autoZero"/>
        <c:auto val="1"/>
        <c:lblAlgn val="ctr"/>
        <c:lblOffset val="100"/>
        <c:tickLblSkip val="1"/>
        <c:tickMarkSkip val="1"/>
        <c:noMultiLvlLbl val="0"/>
      </c:catAx>
      <c:valAx>
        <c:axId val="756217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21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5.29</c:v>
                </c:pt>
                <c:pt idx="1">
                  <c:v>6.07</c:v>
                </c:pt>
                <c:pt idx="2">
                  <c:v>3.68</c:v>
                </c:pt>
                <c:pt idx="3">
                  <c:v>3.9</c:v>
                </c:pt>
                <c:pt idx="4">
                  <c:v>3.69</c:v>
                </c:pt>
              </c:numCache>
            </c:numRef>
          </c:val>
          <c:extLst>
            <c:ext xmlns:c16="http://schemas.microsoft.com/office/drawing/2014/chart" uri="{C3380CC4-5D6E-409C-BE32-E72D297353CC}">
              <c16:uniqueId val="{00000000-53EC-4A31-88AF-8B5DEA87AE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12.29</c:v>
                </c:pt>
                <c:pt idx="1">
                  <c:v>12.94</c:v>
                </c:pt>
                <c:pt idx="2">
                  <c:v>13.41</c:v>
                </c:pt>
                <c:pt idx="3">
                  <c:v>11.34</c:v>
                </c:pt>
                <c:pt idx="4">
                  <c:v>7.92</c:v>
                </c:pt>
              </c:numCache>
            </c:numRef>
          </c:val>
          <c:extLst>
            <c:ext xmlns:c16="http://schemas.microsoft.com/office/drawing/2014/chart" uri="{C3380CC4-5D6E-409C-BE32-E72D297353CC}">
              <c16:uniqueId val="{00000001-53EC-4A31-88AF-8B5DEA87AE3B}"/>
            </c:ext>
          </c:extLst>
        </c:ser>
        <c:dLbls>
          <c:showLegendKey val="0"/>
          <c:showVal val="0"/>
          <c:showCatName val="0"/>
          <c:showSerName val="0"/>
          <c:showPercent val="0"/>
          <c:showBubbleSize val="0"/>
        </c:dLbls>
        <c:gapWidth val="250"/>
        <c:overlap val="100"/>
        <c:axId val="759883048"/>
        <c:axId val="75988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c:v>
                </c:pt>
                <c:pt idx="1">
                  <c:v>1.5</c:v>
                </c:pt>
                <c:pt idx="2">
                  <c:v>-2.17</c:v>
                </c:pt>
                <c:pt idx="3">
                  <c:v>-2.23</c:v>
                </c:pt>
                <c:pt idx="4">
                  <c:v>-3.72</c:v>
                </c:pt>
              </c:numCache>
            </c:numRef>
          </c:val>
          <c:smooth val="0"/>
          <c:extLst>
            <c:ext xmlns:c16="http://schemas.microsoft.com/office/drawing/2014/chart" uri="{C3380CC4-5D6E-409C-BE32-E72D297353CC}">
              <c16:uniqueId val="{00000002-53EC-4A31-88AF-8B5DEA87AE3B}"/>
            </c:ext>
          </c:extLst>
        </c:ser>
        <c:dLbls>
          <c:showLegendKey val="0"/>
          <c:showVal val="0"/>
          <c:showCatName val="0"/>
          <c:showSerName val="0"/>
          <c:showPercent val="0"/>
          <c:showBubbleSize val="0"/>
        </c:dLbls>
        <c:marker val="1"/>
        <c:smooth val="0"/>
        <c:axId val="759883048"/>
        <c:axId val="759883440"/>
      </c:lineChart>
      <c:catAx>
        <c:axId val="75988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9883440"/>
        <c:crosses val="autoZero"/>
        <c:auto val="1"/>
        <c:lblAlgn val="ctr"/>
        <c:lblOffset val="100"/>
        <c:tickLblSkip val="1"/>
        <c:tickMarkSkip val="1"/>
        <c:noMultiLvlLbl val="0"/>
      </c:catAx>
      <c:valAx>
        <c:axId val="75988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88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0.2</c:v>
                </c:pt>
                <c:pt idx="4">
                  <c:v>#N/A</c:v>
                </c:pt>
                <c:pt idx="5">
                  <c:v>1.53</c:v>
                </c:pt>
                <c:pt idx="6">
                  <c:v>#N/A</c:v>
                </c:pt>
                <c:pt idx="7">
                  <c:v>0.15</c:v>
                </c:pt>
                <c:pt idx="8">
                  <c:v>#N/A</c:v>
                </c:pt>
                <c:pt idx="9">
                  <c:v>0</c:v>
                </c:pt>
              </c:numCache>
            </c:numRef>
          </c:val>
          <c:extLst>
            <c:ext xmlns:c16="http://schemas.microsoft.com/office/drawing/2014/chart" uri="{C3380CC4-5D6E-409C-BE32-E72D297353CC}">
              <c16:uniqueId val="{00000000-0758-4F5D-A72D-5C22789E09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58-4F5D-A72D-5C22789E0966}"/>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0.05</c:v>
                </c:pt>
                <c:pt idx="8">
                  <c:v>#N/A</c:v>
                </c:pt>
                <c:pt idx="9">
                  <c:v>0.03</c:v>
                </c:pt>
              </c:numCache>
            </c:numRef>
          </c:val>
          <c:extLst>
            <c:ext xmlns:c16="http://schemas.microsoft.com/office/drawing/2014/chart" uri="{C3380CC4-5D6E-409C-BE32-E72D297353CC}">
              <c16:uniqueId val="{00000002-0758-4F5D-A72D-5C22789E0966}"/>
            </c:ext>
          </c:extLst>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0.1</c:v>
                </c:pt>
                <c:pt idx="4">
                  <c:v>#N/A</c:v>
                </c:pt>
                <c:pt idx="5">
                  <c:v>0.25</c:v>
                </c:pt>
                <c:pt idx="6">
                  <c:v>#N/A</c:v>
                </c:pt>
                <c:pt idx="7">
                  <c:v>0.1</c:v>
                </c:pt>
                <c:pt idx="8">
                  <c:v>#N/A</c:v>
                </c:pt>
                <c:pt idx="9">
                  <c:v>7.0000000000000007E-2</c:v>
                </c:pt>
              </c:numCache>
            </c:numRef>
          </c:val>
          <c:extLst>
            <c:ext xmlns:c16="http://schemas.microsoft.com/office/drawing/2014/chart" uri="{C3380CC4-5D6E-409C-BE32-E72D297353CC}">
              <c16:uniqueId val="{00000003-0758-4F5D-A72D-5C22789E0966}"/>
            </c:ext>
          </c:extLst>
        </c:ser>
        <c:ser>
          <c:idx val="4"/>
          <c:order val="4"/>
          <c:tx>
            <c:strRef>
              <c:f>データシート!$A$31</c:f>
              <c:strCache>
                <c:ptCount val="1"/>
                <c:pt idx="0">
                  <c:v>小林市農業集落排水事業特別会計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0758-4F5D-A72D-5C22789E0966}"/>
            </c:ext>
          </c:extLst>
        </c:ser>
        <c:ser>
          <c:idx val="5"/>
          <c:order val="5"/>
          <c:tx>
            <c:strRef>
              <c:f>データシート!$A$32</c:f>
              <c:strCache>
                <c:ptCount val="1"/>
                <c:pt idx="0">
                  <c:v>小林市病院事業会計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2.78</c:v>
                </c:pt>
                <c:pt idx="2">
                  <c:v>#N/A</c:v>
                </c:pt>
                <c:pt idx="3">
                  <c:v>2.42</c:v>
                </c:pt>
                <c:pt idx="4">
                  <c:v>#N/A</c:v>
                </c:pt>
                <c:pt idx="5">
                  <c:v>2.15</c:v>
                </c:pt>
                <c:pt idx="6">
                  <c:v>#N/A</c:v>
                </c:pt>
                <c:pt idx="7">
                  <c:v>1.28</c:v>
                </c:pt>
                <c:pt idx="8">
                  <c:v>#N/A</c:v>
                </c:pt>
                <c:pt idx="9">
                  <c:v>1.35</c:v>
                </c:pt>
              </c:numCache>
            </c:numRef>
          </c:val>
          <c:extLst>
            <c:ext xmlns:c16="http://schemas.microsoft.com/office/drawing/2014/chart" uri="{C3380CC4-5D6E-409C-BE32-E72D297353CC}">
              <c16:uniqueId val="{00000005-0758-4F5D-A72D-5C22789E0966}"/>
            </c:ext>
          </c:extLst>
        </c:ser>
        <c:ser>
          <c:idx val="6"/>
          <c:order val="6"/>
          <c:tx>
            <c:strRef>
              <c:f>データシート!$A$33</c:f>
              <c:strCache>
                <c:ptCount val="1"/>
                <c:pt idx="0">
                  <c:v>小林市介護保険事業特別会計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0.22</c:v>
                </c:pt>
                <c:pt idx="4">
                  <c:v>#N/A</c:v>
                </c:pt>
                <c:pt idx="5">
                  <c:v>1</c:v>
                </c:pt>
                <c:pt idx="6">
                  <c:v>#N/A</c:v>
                </c:pt>
                <c:pt idx="7">
                  <c:v>0.78</c:v>
                </c:pt>
                <c:pt idx="8">
                  <c:v>#N/A</c:v>
                </c:pt>
                <c:pt idx="9">
                  <c:v>1.47</c:v>
                </c:pt>
              </c:numCache>
            </c:numRef>
          </c:val>
          <c:extLst>
            <c:ext xmlns:c16="http://schemas.microsoft.com/office/drawing/2014/chart" uri="{C3380CC4-5D6E-409C-BE32-E72D297353CC}">
              <c16:uniqueId val="{00000006-0758-4F5D-A72D-5C22789E0966}"/>
            </c:ext>
          </c:extLst>
        </c:ser>
        <c:ser>
          <c:idx val="7"/>
          <c:order val="7"/>
          <c:tx>
            <c:strRef>
              <c:f>データシート!$A$34</c:f>
              <c:strCache>
                <c:ptCount val="1"/>
                <c:pt idx="0">
                  <c:v>小林市国民健康保険事業特別会計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1.34</c:v>
                </c:pt>
                <c:pt idx="2">
                  <c:v>#N/A</c:v>
                </c:pt>
                <c:pt idx="3">
                  <c:v>0.43</c:v>
                </c:pt>
                <c:pt idx="4">
                  <c:v>#N/A</c:v>
                </c:pt>
                <c:pt idx="5">
                  <c:v>1.68</c:v>
                </c:pt>
                <c:pt idx="6">
                  <c:v>#N/A</c:v>
                </c:pt>
                <c:pt idx="7">
                  <c:v>2.09</c:v>
                </c:pt>
                <c:pt idx="8">
                  <c:v>#N/A</c:v>
                </c:pt>
                <c:pt idx="9">
                  <c:v>1.59</c:v>
                </c:pt>
              </c:numCache>
            </c:numRef>
          </c:val>
          <c:extLst>
            <c:ext xmlns:c16="http://schemas.microsoft.com/office/drawing/2014/chart" uri="{C3380CC4-5D6E-409C-BE32-E72D297353CC}">
              <c16:uniqueId val="{00000007-0758-4F5D-A72D-5C22789E09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5.29</c:v>
                </c:pt>
                <c:pt idx="2">
                  <c:v>#N/A</c:v>
                </c:pt>
                <c:pt idx="3">
                  <c:v>6.06</c:v>
                </c:pt>
                <c:pt idx="4">
                  <c:v>#N/A</c:v>
                </c:pt>
                <c:pt idx="5">
                  <c:v>3.68</c:v>
                </c:pt>
                <c:pt idx="6">
                  <c:v>#N/A</c:v>
                </c:pt>
                <c:pt idx="7">
                  <c:v>3.89</c:v>
                </c:pt>
                <c:pt idx="8">
                  <c:v>#N/A</c:v>
                </c:pt>
                <c:pt idx="9">
                  <c:v>3.68</c:v>
                </c:pt>
              </c:numCache>
            </c:numRef>
          </c:val>
          <c:extLst>
            <c:ext xmlns:c16="http://schemas.microsoft.com/office/drawing/2014/chart" uri="{C3380CC4-5D6E-409C-BE32-E72D297353CC}">
              <c16:uniqueId val="{00000008-0758-4F5D-A72D-5C22789E0966}"/>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3.34</c:v>
                </c:pt>
                <c:pt idx="2">
                  <c:v>#N/A</c:v>
                </c:pt>
                <c:pt idx="3">
                  <c:v>3.38</c:v>
                </c:pt>
                <c:pt idx="4">
                  <c:v>#N/A</c:v>
                </c:pt>
                <c:pt idx="5">
                  <c:v>2.31</c:v>
                </c:pt>
                <c:pt idx="6">
                  <c:v>#N/A</c:v>
                </c:pt>
                <c:pt idx="7">
                  <c:v>3.23</c:v>
                </c:pt>
                <c:pt idx="8">
                  <c:v>#N/A</c:v>
                </c:pt>
                <c:pt idx="9">
                  <c:v>4.0999999999999996</c:v>
                </c:pt>
              </c:numCache>
            </c:numRef>
          </c:val>
          <c:extLst>
            <c:ext xmlns:c16="http://schemas.microsoft.com/office/drawing/2014/chart" uri="{C3380CC4-5D6E-409C-BE32-E72D297353CC}">
              <c16:uniqueId val="{00000009-0758-4F5D-A72D-5C22789E0966}"/>
            </c:ext>
          </c:extLst>
        </c:ser>
        <c:dLbls>
          <c:showLegendKey val="0"/>
          <c:showVal val="0"/>
          <c:showCatName val="0"/>
          <c:showSerName val="0"/>
          <c:showPercent val="0"/>
          <c:showBubbleSize val="0"/>
        </c:dLbls>
        <c:gapWidth val="150"/>
        <c:overlap val="100"/>
        <c:axId val="660632048"/>
        <c:axId val="660632440"/>
      </c:barChart>
      <c:catAx>
        <c:axId val="66063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32440"/>
        <c:crosses val="autoZero"/>
        <c:auto val="1"/>
        <c:lblAlgn val="ctr"/>
        <c:lblOffset val="100"/>
        <c:tickLblSkip val="1"/>
        <c:tickMarkSkip val="1"/>
        <c:noMultiLvlLbl val="0"/>
      </c:catAx>
      <c:valAx>
        <c:axId val="66063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3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2602</c:v>
                </c:pt>
                <c:pt idx="5">
                  <c:v>2655</c:v>
                </c:pt>
                <c:pt idx="8">
                  <c:v>2600</c:v>
                </c:pt>
                <c:pt idx="11">
                  <c:v>2628</c:v>
                </c:pt>
                <c:pt idx="14">
                  <c:v>2607</c:v>
                </c:pt>
              </c:numCache>
            </c:numRef>
          </c:val>
          <c:extLst>
            <c:ext xmlns:c16="http://schemas.microsoft.com/office/drawing/2014/chart" uri="{C3380CC4-5D6E-409C-BE32-E72D297353CC}">
              <c16:uniqueId val="{00000000-A0C8-4F5E-BF25-590148213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C8-4F5E-BF25-590148213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8</c:v>
                </c:pt>
                <c:pt idx="9">
                  <c:v>5</c:v>
                </c:pt>
                <c:pt idx="12">
                  <c:v>3</c:v>
                </c:pt>
              </c:numCache>
            </c:numRef>
          </c:val>
          <c:extLst>
            <c:ext xmlns:c16="http://schemas.microsoft.com/office/drawing/2014/chart" uri="{C3380CC4-5D6E-409C-BE32-E72D297353CC}">
              <c16:uniqueId val="{00000002-A0C8-4F5E-BF25-590148213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c:v>
                </c:pt>
                <c:pt idx="3">
                  <c:v>85</c:v>
                </c:pt>
                <c:pt idx="6">
                  <c:v>73</c:v>
                </c:pt>
                <c:pt idx="9">
                  <c:v>47</c:v>
                </c:pt>
                <c:pt idx="12">
                  <c:v>47</c:v>
                </c:pt>
              </c:numCache>
            </c:numRef>
          </c:val>
          <c:extLst>
            <c:ext xmlns:c16="http://schemas.microsoft.com/office/drawing/2014/chart" uri="{C3380CC4-5D6E-409C-BE32-E72D297353CC}">
              <c16:uniqueId val="{00000003-A0C8-4F5E-BF25-590148213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612</c:v>
                </c:pt>
                <c:pt idx="3">
                  <c:v>633</c:v>
                </c:pt>
                <c:pt idx="6">
                  <c:v>673</c:v>
                </c:pt>
                <c:pt idx="9">
                  <c:v>632</c:v>
                </c:pt>
                <c:pt idx="12">
                  <c:v>640</c:v>
                </c:pt>
              </c:numCache>
            </c:numRef>
          </c:val>
          <c:extLst>
            <c:ext xmlns:c16="http://schemas.microsoft.com/office/drawing/2014/chart" uri="{C3380CC4-5D6E-409C-BE32-E72D297353CC}">
              <c16:uniqueId val="{00000004-A0C8-4F5E-BF25-590148213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C8-4F5E-BF25-590148213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C8-4F5E-BF25-590148213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3177</c:v>
                </c:pt>
                <c:pt idx="3">
                  <c:v>3178</c:v>
                </c:pt>
                <c:pt idx="6">
                  <c:v>3145</c:v>
                </c:pt>
                <c:pt idx="9">
                  <c:v>3242</c:v>
                </c:pt>
                <c:pt idx="12">
                  <c:v>3180</c:v>
                </c:pt>
              </c:numCache>
            </c:numRef>
          </c:val>
          <c:extLst>
            <c:ext xmlns:c16="http://schemas.microsoft.com/office/drawing/2014/chart" uri="{C3380CC4-5D6E-409C-BE32-E72D297353CC}">
              <c16:uniqueId val="{00000007-A0C8-4F5E-BF25-590148213900}"/>
            </c:ext>
          </c:extLst>
        </c:ser>
        <c:dLbls>
          <c:showLegendKey val="0"/>
          <c:showVal val="0"/>
          <c:showCatName val="0"/>
          <c:showSerName val="0"/>
          <c:showPercent val="0"/>
          <c:showBubbleSize val="0"/>
        </c:dLbls>
        <c:gapWidth val="100"/>
        <c:overlap val="100"/>
        <c:axId val="660633224"/>
        <c:axId val="66063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1285</c:v>
                </c:pt>
                <c:pt idx="2">
                  <c:v>#N/A</c:v>
                </c:pt>
                <c:pt idx="3">
                  <c:v>#N/A</c:v>
                </c:pt>
                <c:pt idx="4">
                  <c:v>1254</c:v>
                </c:pt>
                <c:pt idx="5">
                  <c:v>#N/A</c:v>
                </c:pt>
                <c:pt idx="6">
                  <c:v>#N/A</c:v>
                </c:pt>
                <c:pt idx="7">
                  <c:v>1299</c:v>
                </c:pt>
                <c:pt idx="8">
                  <c:v>#N/A</c:v>
                </c:pt>
                <c:pt idx="9">
                  <c:v>#N/A</c:v>
                </c:pt>
                <c:pt idx="10">
                  <c:v>1298</c:v>
                </c:pt>
                <c:pt idx="11">
                  <c:v>#N/A</c:v>
                </c:pt>
                <c:pt idx="12">
                  <c:v>#N/A</c:v>
                </c:pt>
                <c:pt idx="13">
                  <c:v>1263</c:v>
                </c:pt>
                <c:pt idx="14">
                  <c:v>#N/A</c:v>
                </c:pt>
              </c:numCache>
            </c:numRef>
          </c:val>
          <c:smooth val="0"/>
          <c:extLst>
            <c:ext xmlns:c16="http://schemas.microsoft.com/office/drawing/2014/chart" uri="{C3380CC4-5D6E-409C-BE32-E72D297353CC}">
              <c16:uniqueId val="{00000008-A0C8-4F5E-BF25-590148213900}"/>
            </c:ext>
          </c:extLst>
        </c:ser>
        <c:dLbls>
          <c:showLegendKey val="0"/>
          <c:showVal val="0"/>
          <c:showCatName val="0"/>
          <c:showSerName val="0"/>
          <c:showPercent val="0"/>
          <c:showBubbleSize val="0"/>
        </c:dLbls>
        <c:marker val="1"/>
        <c:smooth val="0"/>
        <c:axId val="660633224"/>
        <c:axId val="660633616"/>
      </c:lineChart>
      <c:catAx>
        <c:axId val="66063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33616"/>
        <c:crosses val="autoZero"/>
        <c:auto val="1"/>
        <c:lblAlgn val="ctr"/>
        <c:lblOffset val="100"/>
        <c:tickLblSkip val="1"/>
        <c:tickMarkSkip val="1"/>
        <c:noMultiLvlLbl val="0"/>
      </c:catAx>
      <c:valAx>
        <c:axId val="66063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3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23032</c:v>
                </c:pt>
                <c:pt idx="5">
                  <c:v>23357</c:v>
                </c:pt>
                <c:pt idx="8">
                  <c:v>23013</c:v>
                </c:pt>
                <c:pt idx="11">
                  <c:v>23966</c:v>
                </c:pt>
                <c:pt idx="14">
                  <c:v>23074</c:v>
                </c:pt>
              </c:numCache>
            </c:numRef>
          </c:val>
          <c:extLst>
            <c:ext xmlns:c16="http://schemas.microsoft.com/office/drawing/2014/chart" uri="{C3380CC4-5D6E-409C-BE32-E72D297353CC}">
              <c16:uniqueId val="{00000000-0CA8-4C09-A482-B1C33E01D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1443</c:v>
                </c:pt>
                <c:pt idx="5">
                  <c:v>1541</c:v>
                </c:pt>
                <c:pt idx="8">
                  <c:v>1755</c:v>
                </c:pt>
                <c:pt idx="11">
                  <c:v>2157</c:v>
                </c:pt>
                <c:pt idx="14">
                  <c:v>2200</c:v>
                </c:pt>
              </c:numCache>
            </c:numRef>
          </c:val>
          <c:extLst>
            <c:ext xmlns:c16="http://schemas.microsoft.com/office/drawing/2014/chart" uri="{C3380CC4-5D6E-409C-BE32-E72D297353CC}">
              <c16:uniqueId val="{00000001-0CA8-4C09-A482-B1C33E01D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4579</c:v>
                </c:pt>
                <c:pt idx="5">
                  <c:v>5104</c:v>
                </c:pt>
                <c:pt idx="8">
                  <c:v>6142</c:v>
                </c:pt>
                <c:pt idx="11">
                  <c:v>4599</c:v>
                </c:pt>
                <c:pt idx="14">
                  <c:v>4086</c:v>
                </c:pt>
              </c:numCache>
            </c:numRef>
          </c:val>
          <c:extLst>
            <c:ext xmlns:c16="http://schemas.microsoft.com/office/drawing/2014/chart" uri="{C3380CC4-5D6E-409C-BE32-E72D297353CC}">
              <c16:uniqueId val="{00000002-0CA8-4C09-A482-B1C33E01D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A8-4C09-A482-B1C33E01D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A8-4C09-A482-B1C33E01D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A8-4C09-A482-B1C33E01D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3691</c:v>
                </c:pt>
                <c:pt idx="3">
                  <c:v>3539</c:v>
                </c:pt>
                <c:pt idx="6">
                  <c:v>3562</c:v>
                </c:pt>
                <c:pt idx="9">
                  <c:v>3568</c:v>
                </c:pt>
                <c:pt idx="12">
                  <c:v>3385</c:v>
                </c:pt>
              </c:numCache>
            </c:numRef>
          </c:val>
          <c:extLst>
            <c:ext xmlns:c16="http://schemas.microsoft.com/office/drawing/2014/chart" uri="{C3380CC4-5D6E-409C-BE32-E72D297353CC}">
              <c16:uniqueId val="{00000006-0CA8-4C09-A482-B1C33E01D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440</c:v>
                </c:pt>
                <c:pt idx="3">
                  <c:v>356</c:v>
                </c:pt>
                <c:pt idx="6">
                  <c:v>284</c:v>
                </c:pt>
                <c:pt idx="9">
                  <c:v>238</c:v>
                </c:pt>
                <c:pt idx="12">
                  <c:v>192</c:v>
                </c:pt>
              </c:numCache>
            </c:numRef>
          </c:val>
          <c:extLst>
            <c:ext xmlns:c16="http://schemas.microsoft.com/office/drawing/2014/chart" uri="{C3380CC4-5D6E-409C-BE32-E72D297353CC}">
              <c16:uniqueId val="{00000007-0CA8-4C09-A482-B1C33E01D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9114</c:v>
                </c:pt>
                <c:pt idx="3">
                  <c:v>9071</c:v>
                </c:pt>
                <c:pt idx="6">
                  <c:v>9207</c:v>
                </c:pt>
                <c:pt idx="9">
                  <c:v>9038</c:v>
                </c:pt>
                <c:pt idx="12">
                  <c:v>8699</c:v>
                </c:pt>
              </c:numCache>
            </c:numRef>
          </c:val>
          <c:extLst>
            <c:ext xmlns:c16="http://schemas.microsoft.com/office/drawing/2014/chart" uri="{C3380CC4-5D6E-409C-BE32-E72D297353CC}">
              <c16:uniqueId val="{00000008-0CA8-4C09-A482-B1C33E01D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A8-4C09-A482-B1C33E01D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27763</c:v>
                </c:pt>
                <c:pt idx="3">
                  <c:v>28891</c:v>
                </c:pt>
                <c:pt idx="6">
                  <c:v>29258</c:v>
                </c:pt>
                <c:pt idx="9">
                  <c:v>30803</c:v>
                </c:pt>
                <c:pt idx="12">
                  <c:v>30280</c:v>
                </c:pt>
              </c:numCache>
            </c:numRef>
          </c:val>
          <c:extLst>
            <c:ext xmlns:c16="http://schemas.microsoft.com/office/drawing/2014/chart" uri="{C3380CC4-5D6E-409C-BE32-E72D297353CC}">
              <c16:uniqueId val="{0000000A-0CA8-4C09-A482-B1C33E01DEA5}"/>
            </c:ext>
          </c:extLst>
        </c:ser>
        <c:dLbls>
          <c:showLegendKey val="0"/>
          <c:showVal val="0"/>
          <c:showCatName val="0"/>
          <c:showSerName val="0"/>
          <c:showPercent val="0"/>
          <c:showBubbleSize val="0"/>
        </c:dLbls>
        <c:gapWidth val="100"/>
        <c:overlap val="100"/>
        <c:axId val="758203568"/>
        <c:axId val="64752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11953</c:v>
                </c:pt>
                <c:pt idx="2">
                  <c:v>#N/A</c:v>
                </c:pt>
                <c:pt idx="3">
                  <c:v>#N/A</c:v>
                </c:pt>
                <c:pt idx="4">
                  <c:v>11854</c:v>
                </c:pt>
                <c:pt idx="5">
                  <c:v>#N/A</c:v>
                </c:pt>
                <c:pt idx="6">
                  <c:v>#N/A</c:v>
                </c:pt>
                <c:pt idx="7">
                  <c:v>11401</c:v>
                </c:pt>
                <c:pt idx="8">
                  <c:v>#N/A</c:v>
                </c:pt>
                <c:pt idx="9">
                  <c:v>#N/A</c:v>
                </c:pt>
                <c:pt idx="10">
                  <c:v>12926</c:v>
                </c:pt>
                <c:pt idx="11">
                  <c:v>#N/A</c:v>
                </c:pt>
                <c:pt idx="12">
                  <c:v>#N/A</c:v>
                </c:pt>
                <c:pt idx="13">
                  <c:v>13195</c:v>
                </c:pt>
                <c:pt idx="14">
                  <c:v>#N/A</c:v>
                </c:pt>
              </c:numCache>
            </c:numRef>
          </c:val>
          <c:smooth val="0"/>
          <c:extLst>
            <c:ext xmlns:c16="http://schemas.microsoft.com/office/drawing/2014/chart" uri="{C3380CC4-5D6E-409C-BE32-E72D297353CC}">
              <c16:uniqueId val="{0000000B-0CA8-4C09-A482-B1C33E01DEA5}"/>
            </c:ext>
          </c:extLst>
        </c:ser>
        <c:dLbls>
          <c:showLegendKey val="0"/>
          <c:showVal val="0"/>
          <c:showCatName val="0"/>
          <c:showSerName val="0"/>
          <c:showPercent val="0"/>
          <c:showBubbleSize val="0"/>
        </c:dLbls>
        <c:marker val="1"/>
        <c:smooth val="0"/>
        <c:axId val="758203568"/>
        <c:axId val="647521360"/>
      </c:lineChart>
      <c:catAx>
        <c:axId val="75820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7521360"/>
        <c:crosses val="autoZero"/>
        <c:auto val="1"/>
        <c:lblAlgn val="ctr"/>
        <c:lblOffset val="100"/>
        <c:tickLblSkip val="1"/>
        <c:tickMarkSkip val="1"/>
        <c:noMultiLvlLbl val="0"/>
      </c:catAx>
      <c:valAx>
        <c:axId val="64752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20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1961</c:v>
                </c:pt>
                <c:pt idx="1">
                  <c:v>1622</c:v>
                </c:pt>
                <c:pt idx="2">
                  <c:v>1126</c:v>
                </c:pt>
              </c:numCache>
            </c:numRef>
          </c:val>
          <c:extLst>
            <c:ext xmlns:c16="http://schemas.microsoft.com/office/drawing/2014/chart" uri="{C3380CC4-5D6E-409C-BE32-E72D297353CC}">
              <c16:uniqueId val="{00000000-8AC5-4E34-A42C-01CB628CB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633</c:v>
                </c:pt>
                <c:pt idx="1">
                  <c:v>633</c:v>
                </c:pt>
                <c:pt idx="2">
                  <c:v>633</c:v>
                </c:pt>
              </c:numCache>
            </c:numRef>
          </c:val>
          <c:extLst>
            <c:ext xmlns:c16="http://schemas.microsoft.com/office/drawing/2014/chart" uri="{C3380CC4-5D6E-409C-BE32-E72D297353CC}">
              <c16:uniqueId val="{00000001-8AC5-4E34-A42C-01CB628CB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6486</c:v>
                </c:pt>
                <c:pt idx="1">
                  <c:v>6333</c:v>
                </c:pt>
                <c:pt idx="2">
                  <c:v>5868</c:v>
                </c:pt>
              </c:numCache>
            </c:numRef>
          </c:val>
          <c:extLst>
            <c:ext xmlns:c16="http://schemas.microsoft.com/office/drawing/2014/chart" uri="{C3380CC4-5D6E-409C-BE32-E72D297353CC}">
              <c16:uniqueId val="{00000002-8AC5-4E34-A42C-01CB628CB683}"/>
            </c:ext>
          </c:extLst>
        </c:ser>
        <c:dLbls>
          <c:showLegendKey val="0"/>
          <c:showVal val="0"/>
          <c:showCatName val="0"/>
          <c:showSerName val="0"/>
          <c:showPercent val="0"/>
          <c:showBubbleSize val="0"/>
        </c:dLbls>
        <c:gapWidth val="120"/>
        <c:overlap val="100"/>
        <c:axId val="647521752"/>
        <c:axId val="647522536"/>
      </c:barChart>
      <c:catAx>
        <c:axId val="64752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7522536"/>
        <c:crosses val="autoZero"/>
        <c:auto val="1"/>
        <c:lblAlgn val="ctr"/>
        <c:lblOffset val="100"/>
        <c:tickLblSkip val="1"/>
        <c:tickMarkSkip val="1"/>
        <c:noMultiLvlLbl val="0"/>
      </c:catAx>
      <c:valAx>
        <c:axId val="647522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752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1DA-41F4-9FE0-38F1E495C4F3}"/>
              </c:ext>
            </c:extLst>
          </c:dPt>
          <c:dPt>
            <c:idx val="1"/>
            <c:bubble3D val="0"/>
            <c:extLst>
              <c:ext xmlns:c16="http://schemas.microsoft.com/office/drawing/2014/chart" uri="{C3380CC4-5D6E-409C-BE32-E72D297353CC}">
                <c16:uniqueId val="{00000001-81DA-41F4-9FE0-38F1E495C4F3}"/>
              </c:ext>
            </c:extLst>
          </c:dPt>
          <c:dPt>
            <c:idx val="2"/>
            <c:bubble3D val="0"/>
            <c:extLst>
              <c:ext xmlns:c16="http://schemas.microsoft.com/office/drawing/2014/chart" uri="{C3380CC4-5D6E-409C-BE32-E72D297353CC}">
                <c16:uniqueId val="{00000002-81DA-41F4-9FE0-38F1E495C4F3}"/>
              </c:ext>
            </c:extLst>
          </c:dPt>
          <c:dPt>
            <c:idx val="3"/>
            <c:bubble3D val="0"/>
            <c:extLst>
              <c:ext xmlns:c16="http://schemas.microsoft.com/office/drawing/2014/chart" uri="{C3380CC4-5D6E-409C-BE32-E72D297353CC}">
                <c16:uniqueId val="{00000003-81DA-41F4-9FE0-38F1E495C4F3}"/>
              </c:ext>
            </c:extLst>
          </c:dPt>
          <c:dPt>
            <c:idx val="4"/>
            <c:bubble3D val="0"/>
            <c:extLst>
              <c:ext xmlns:c16="http://schemas.microsoft.com/office/drawing/2014/chart" uri="{C3380CC4-5D6E-409C-BE32-E72D297353CC}">
                <c16:uniqueId val="{00000004-81DA-41F4-9FE0-38F1E495C4F3}"/>
              </c:ext>
            </c:extLst>
          </c:dPt>
          <c:dPt>
            <c:idx val="8"/>
            <c:bubble3D val="0"/>
            <c:extLst>
              <c:ext xmlns:c16="http://schemas.microsoft.com/office/drawing/2014/chart" uri="{C3380CC4-5D6E-409C-BE32-E72D297353CC}">
                <c16:uniqueId val="{00000005-81DA-41F4-9FE0-38F1E495C4F3}"/>
              </c:ext>
            </c:extLst>
          </c:dPt>
          <c:dPt>
            <c:idx val="16"/>
            <c:bubble3D val="0"/>
            <c:extLst>
              <c:ext xmlns:c16="http://schemas.microsoft.com/office/drawing/2014/chart" uri="{C3380CC4-5D6E-409C-BE32-E72D297353CC}">
                <c16:uniqueId val="{00000006-81DA-41F4-9FE0-38F1E495C4F3}"/>
              </c:ext>
            </c:extLst>
          </c:dPt>
          <c:dPt>
            <c:idx val="24"/>
            <c:bubble3D val="0"/>
            <c:extLst>
              <c:ext xmlns:c16="http://schemas.microsoft.com/office/drawing/2014/chart" uri="{C3380CC4-5D6E-409C-BE32-E72D297353CC}">
                <c16:uniqueId val="{00000007-81DA-41F4-9FE0-38F1E495C4F3}"/>
              </c:ext>
            </c:extLst>
          </c:dPt>
          <c:dPt>
            <c:idx val="32"/>
            <c:bubble3D val="0"/>
            <c:extLst>
              <c:ext xmlns:c16="http://schemas.microsoft.com/office/drawing/2014/chart" uri="{C3380CC4-5D6E-409C-BE32-E72D297353CC}">
                <c16:uniqueId val="{00000008-81DA-41F4-9FE0-38F1E495C4F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1DA-41F4-9FE0-38F1E495C4F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1DA-41F4-9FE0-38F1E495C4F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1DA-41F4-9FE0-38F1E495C4F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1DA-41F4-9FE0-38F1E495C4F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1DA-41F4-9FE0-38F1E495C4F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DA-41F4-9FE0-38F1E495C4F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DA-41F4-9FE0-38F1E495C4F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DA-41F4-9FE0-38F1E495C4F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1DA-41F4-9FE0-38F1E495C4F3}"/>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70.900000000000006</c:v>
                </c:pt>
                <c:pt idx="32">
                  <c:v>76.400000000000006</c:v>
                </c:pt>
              </c:numCache>
            </c:numRef>
          </c:xVal>
          <c:yVal>
            <c:numRef>
              <c:f>公会計指標分析・財政指標組合せ分析表!$BP$51:$DC$51</c:f>
              <c:numCache>
                <c:formatCode>#,##0.0;"▲ "#,##0.0</c:formatCode>
                <c:ptCount val="40"/>
                <c:pt idx="16">
                  <c:v>93.5</c:v>
                </c:pt>
                <c:pt idx="24">
                  <c:v>108.6</c:v>
                </c:pt>
                <c:pt idx="32">
                  <c:v>111.9</c:v>
                </c:pt>
              </c:numCache>
            </c:numRef>
          </c:yVal>
          <c:smooth val="0"/>
          <c:extLst>
            <c:ext xmlns:c16="http://schemas.microsoft.com/office/drawing/2014/chart" uri="{C3380CC4-5D6E-409C-BE32-E72D297353CC}">
              <c16:uniqueId val="{00000009-81DA-41F4-9FE0-38F1E495C4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1DA-41F4-9FE0-38F1E495C4F3}"/>
              </c:ext>
            </c:extLst>
          </c:dPt>
          <c:dPt>
            <c:idx val="1"/>
            <c:bubble3D val="0"/>
            <c:extLst>
              <c:ext xmlns:c16="http://schemas.microsoft.com/office/drawing/2014/chart" uri="{C3380CC4-5D6E-409C-BE32-E72D297353CC}">
                <c16:uniqueId val="{0000000B-81DA-41F4-9FE0-38F1E495C4F3}"/>
              </c:ext>
            </c:extLst>
          </c:dPt>
          <c:dPt>
            <c:idx val="2"/>
            <c:bubble3D val="0"/>
            <c:extLst>
              <c:ext xmlns:c16="http://schemas.microsoft.com/office/drawing/2014/chart" uri="{C3380CC4-5D6E-409C-BE32-E72D297353CC}">
                <c16:uniqueId val="{0000000C-81DA-41F4-9FE0-38F1E495C4F3}"/>
              </c:ext>
            </c:extLst>
          </c:dPt>
          <c:dPt>
            <c:idx val="3"/>
            <c:bubble3D val="0"/>
            <c:extLst>
              <c:ext xmlns:c16="http://schemas.microsoft.com/office/drawing/2014/chart" uri="{C3380CC4-5D6E-409C-BE32-E72D297353CC}">
                <c16:uniqueId val="{0000000D-81DA-41F4-9FE0-38F1E495C4F3}"/>
              </c:ext>
            </c:extLst>
          </c:dPt>
          <c:dPt>
            <c:idx val="4"/>
            <c:bubble3D val="0"/>
            <c:extLst>
              <c:ext xmlns:c16="http://schemas.microsoft.com/office/drawing/2014/chart" uri="{C3380CC4-5D6E-409C-BE32-E72D297353CC}">
                <c16:uniqueId val="{0000000E-81DA-41F4-9FE0-38F1E495C4F3}"/>
              </c:ext>
            </c:extLst>
          </c:dPt>
          <c:dPt>
            <c:idx val="8"/>
            <c:bubble3D val="0"/>
            <c:extLst>
              <c:ext xmlns:c16="http://schemas.microsoft.com/office/drawing/2014/chart" uri="{C3380CC4-5D6E-409C-BE32-E72D297353CC}">
                <c16:uniqueId val="{0000000F-81DA-41F4-9FE0-38F1E495C4F3}"/>
              </c:ext>
            </c:extLst>
          </c:dPt>
          <c:dPt>
            <c:idx val="16"/>
            <c:bubble3D val="0"/>
            <c:extLst>
              <c:ext xmlns:c16="http://schemas.microsoft.com/office/drawing/2014/chart" uri="{C3380CC4-5D6E-409C-BE32-E72D297353CC}">
                <c16:uniqueId val="{00000010-81DA-41F4-9FE0-38F1E495C4F3}"/>
              </c:ext>
            </c:extLst>
          </c:dPt>
          <c:dPt>
            <c:idx val="24"/>
            <c:bubble3D val="0"/>
            <c:extLst>
              <c:ext xmlns:c16="http://schemas.microsoft.com/office/drawing/2014/chart" uri="{C3380CC4-5D6E-409C-BE32-E72D297353CC}">
                <c16:uniqueId val="{00000011-81DA-41F4-9FE0-38F1E495C4F3}"/>
              </c:ext>
            </c:extLst>
          </c:dPt>
          <c:dPt>
            <c:idx val="32"/>
            <c:bubble3D val="0"/>
            <c:extLst>
              <c:ext xmlns:c16="http://schemas.microsoft.com/office/drawing/2014/chart" uri="{C3380CC4-5D6E-409C-BE32-E72D297353CC}">
                <c16:uniqueId val="{00000012-81DA-41F4-9FE0-38F1E495C4F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DA-41F4-9FE0-38F1E495C4F3}"/>
                </c:ext>
              </c:extLst>
            </c:dLbl>
            <c:dLbl>
              <c:idx val="1"/>
              <c:delete val="1"/>
              <c:extLst>
                <c:ext xmlns:c15="http://schemas.microsoft.com/office/drawing/2012/chart" uri="{CE6537A1-D6FC-4f65-9D91-7224C49458BB}"/>
                <c:ext xmlns:c16="http://schemas.microsoft.com/office/drawing/2014/chart" uri="{C3380CC4-5D6E-409C-BE32-E72D297353CC}">
                  <c16:uniqueId val="{0000000B-81DA-41F4-9FE0-38F1E495C4F3}"/>
                </c:ext>
              </c:extLst>
            </c:dLbl>
            <c:dLbl>
              <c:idx val="2"/>
              <c:delete val="1"/>
              <c:extLst>
                <c:ext xmlns:c15="http://schemas.microsoft.com/office/drawing/2012/chart" uri="{CE6537A1-D6FC-4f65-9D91-7224C49458BB}"/>
                <c:ext xmlns:c16="http://schemas.microsoft.com/office/drawing/2014/chart" uri="{C3380CC4-5D6E-409C-BE32-E72D297353CC}">
                  <c16:uniqueId val="{0000000C-81DA-41F4-9FE0-38F1E495C4F3}"/>
                </c:ext>
              </c:extLst>
            </c:dLbl>
            <c:dLbl>
              <c:idx val="3"/>
              <c:delete val="1"/>
              <c:extLst>
                <c:ext xmlns:c15="http://schemas.microsoft.com/office/drawing/2012/chart" uri="{CE6537A1-D6FC-4f65-9D91-7224C49458BB}"/>
                <c:ext xmlns:c16="http://schemas.microsoft.com/office/drawing/2014/chart" uri="{C3380CC4-5D6E-409C-BE32-E72D297353CC}">
                  <c16:uniqueId val="{0000000D-81DA-41F4-9FE0-38F1E495C4F3}"/>
                </c:ext>
              </c:extLst>
            </c:dLbl>
            <c:dLbl>
              <c:idx val="4"/>
              <c:delete val="1"/>
              <c:extLst>
                <c:ext xmlns:c15="http://schemas.microsoft.com/office/drawing/2012/chart" uri="{CE6537A1-D6FC-4f65-9D91-7224C49458BB}"/>
                <c:ext xmlns:c16="http://schemas.microsoft.com/office/drawing/2014/chart" uri="{C3380CC4-5D6E-409C-BE32-E72D297353CC}">
                  <c16:uniqueId val="{0000000E-81DA-41F4-9FE0-38F1E495C4F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1DA-41F4-9FE0-38F1E495C4F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1DA-41F4-9FE0-38F1E495C4F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1DA-41F4-9FE0-38F1E495C4F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1DA-41F4-9FE0-38F1E495C4F3}"/>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81DA-41F4-9FE0-38F1E495C4F3}"/>
            </c:ext>
          </c:extLst>
        </c:ser>
        <c:dLbls>
          <c:showLegendKey val="0"/>
          <c:showVal val="1"/>
          <c:showCatName val="0"/>
          <c:showSerName val="0"/>
          <c:showPercent val="0"/>
          <c:showBubbleSize val="0"/>
        </c:dLbls>
        <c:axId val="876708192"/>
        <c:axId val="876708584"/>
      </c:scatterChart>
      <c:valAx>
        <c:axId val="876708192"/>
        <c:scaling>
          <c:orientation val="minMax"/>
          <c:max val="78"/>
          <c:min val="5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76708584"/>
        <c:crosses val="autoZero"/>
        <c:crossBetween val="midCat"/>
      </c:valAx>
      <c:valAx>
        <c:axId val="876708584"/>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87670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7E6-4B59-92C5-D810F7C1497F}"/>
              </c:ext>
            </c:extLst>
          </c:dPt>
          <c:dPt>
            <c:idx val="1"/>
            <c:bubble3D val="0"/>
            <c:extLst>
              <c:ext xmlns:c16="http://schemas.microsoft.com/office/drawing/2014/chart" uri="{C3380CC4-5D6E-409C-BE32-E72D297353CC}">
                <c16:uniqueId val="{00000001-E7E6-4B59-92C5-D810F7C1497F}"/>
              </c:ext>
            </c:extLst>
          </c:dPt>
          <c:dPt>
            <c:idx val="2"/>
            <c:bubble3D val="0"/>
            <c:extLst>
              <c:ext xmlns:c16="http://schemas.microsoft.com/office/drawing/2014/chart" uri="{C3380CC4-5D6E-409C-BE32-E72D297353CC}">
                <c16:uniqueId val="{00000002-E7E6-4B59-92C5-D810F7C1497F}"/>
              </c:ext>
            </c:extLst>
          </c:dPt>
          <c:dPt>
            <c:idx val="3"/>
            <c:bubble3D val="0"/>
            <c:extLst>
              <c:ext xmlns:c16="http://schemas.microsoft.com/office/drawing/2014/chart" uri="{C3380CC4-5D6E-409C-BE32-E72D297353CC}">
                <c16:uniqueId val="{00000003-E7E6-4B59-92C5-D810F7C1497F}"/>
              </c:ext>
            </c:extLst>
          </c:dPt>
          <c:dPt>
            <c:idx val="4"/>
            <c:bubble3D val="0"/>
            <c:extLst>
              <c:ext xmlns:c16="http://schemas.microsoft.com/office/drawing/2014/chart" uri="{C3380CC4-5D6E-409C-BE32-E72D297353CC}">
                <c16:uniqueId val="{00000004-E7E6-4B59-92C5-D810F7C1497F}"/>
              </c:ext>
            </c:extLst>
          </c:dPt>
          <c:dPt>
            <c:idx val="8"/>
            <c:bubble3D val="0"/>
            <c:extLst>
              <c:ext xmlns:c16="http://schemas.microsoft.com/office/drawing/2014/chart" uri="{C3380CC4-5D6E-409C-BE32-E72D297353CC}">
                <c16:uniqueId val="{00000005-E7E6-4B59-92C5-D810F7C1497F}"/>
              </c:ext>
            </c:extLst>
          </c:dPt>
          <c:dPt>
            <c:idx val="16"/>
            <c:bubble3D val="0"/>
            <c:extLst>
              <c:ext xmlns:c16="http://schemas.microsoft.com/office/drawing/2014/chart" uri="{C3380CC4-5D6E-409C-BE32-E72D297353CC}">
                <c16:uniqueId val="{00000006-E7E6-4B59-92C5-D810F7C1497F}"/>
              </c:ext>
            </c:extLst>
          </c:dPt>
          <c:dPt>
            <c:idx val="24"/>
            <c:bubble3D val="0"/>
            <c:extLst>
              <c:ext xmlns:c16="http://schemas.microsoft.com/office/drawing/2014/chart" uri="{C3380CC4-5D6E-409C-BE32-E72D297353CC}">
                <c16:uniqueId val="{00000007-E7E6-4B59-92C5-D810F7C1497F}"/>
              </c:ext>
            </c:extLst>
          </c:dPt>
          <c:dPt>
            <c:idx val="32"/>
            <c:bubble3D val="0"/>
            <c:extLst>
              <c:ext xmlns:c16="http://schemas.microsoft.com/office/drawing/2014/chart" uri="{C3380CC4-5D6E-409C-BE32-E72D297353CC}">
                <c16:uniqueId val="{00000008-E7E6-4B59-92C5-D810F7C1497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7E6-4B59-92C5-D810F7C1497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E6-4B59-92C5-D810F7C1497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E6-4B59-92C5-D810F7C1497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E6-4B59-92C5-D810F7C1497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E6-4B59-92C5-D810F7C1497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7E6-4B59-92C5-D810F7C1497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E6-4B59-92C5-D810F7C1497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E6-4B59-92C5-D810F7C1497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7E6-4B59-92C5-D810F7C1497F}"/>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10.3</c:v>
                </c:pt>
                <c:pt idx="16">
                  <c:v>10.4</c:v>
                </c:pt>
                <c:pt idx="24">
                  <c:v>10.5</c:v>
                </c:pt>
                <c:pt idx="32">
                  <c:v>10.7</c:v>
                </c:pt>
              </c:numCache>
            </c:numRef>
          </c:xVal>
          <c:yVal>
            <c:numRef>
              <c:f>公会計指標分析・財政指標組合せ分析表!$BP$73:$DC$73</c:f>
              <c:numCache>
                <c:formatCode>#,##0.0;"▲ "#,##0.0</c:formatCode>
                <c:ptCount val="40"/>
                <c:pt idx="0">
                  <c:v>97.2</c:v>
                </c:pt>
                <c:pt idx="8">
                  <c:v>96</c:v>
                </c:pt>
                <c:pt idx="16">
                  <c:v>93.5</c:v>
                </c:pt>
                <c:pt idx="24">
                  <c:v>108.6</c:v>
                </c:pt>
                <c:pt idx="32">
                  <c:v>111.9</c:v>
                </c:pt>
              </c:numCache>
            </c:numRef>
          </c:yVal>
          <c:smooth val="0"/>
          <c:extLst>
            <c:ext xmlns:c16="http://schemas.microsoft.com/office/drawing/2014/chart" uri="{C3380CC4-5D6E-409C-BE32-E72D297353CC}">
              <c16:uniqueId val="{00000009-E7E6-4B59-92C5-D810F7C149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7E6-4B59-92C5-D810F7C1497F}"/>
              </c:ext>
            </c:extLst>
          </c:dPt>
          <c:dPt>
            <c:idx val="1"/>
            <c:bubble3D val="0"/>
            <c:extLst>
              <c:ext xmlns:c16="http://schemas.microsoft.com/office/drawing/2014/chart" uri="{C3380CC4-5D6E-409C-BE32-E72D297353CC}">
                <c16:uniqueId val="{0000000B-E7E6-4B59-92C5-D810F7C1497F}"/>
              </c:ext>
            </c:extLst>
          </c:dPt>
          <c:dPt>
            <c:idx val="2"/>
            <c:bubble3D val="0"/>
            <c:extLst>
              <c:ext xmlns:c16="http://schemas.microsoft.com/office/drawing/2014/chart" uri="{C3380CC4-5D6E-409C-BE32-E72D297353CC}">
                <c16:uniqueId val="{0000000C-E7E6-4B59-92C5-D810F7C1497F}"/>
              </c:ext>
            </c:extLst>
          </c:dPt>
          <c:dPt>
            <c:idx val="3"/>
            <c:bubble3D val="0"/>
            <c:extLst>
              <c:ext xmlns:c16="http://schemas.microsoft.com/office/drawing/2014/chart" uri="{C3380CC4-5D6E-409C-BE32-E72D297353CC}">
                <c16:uniqueId val="{0000000D-E7E6-4B59-92C5-D810F7C1497F}"/>
              </c:ext>
            </c:extLst>
          </c:dPt>
          <c:dPt>
            <c:idx val="4"/>
            <c:bubble3D val="0"/>
            <c:extLst>
              <c:ext xmlns:c16="http://schemas.microsoft.com/office/drawing/2014/chart" uri="{C3380CC4-5D6E-409C-BE32-E72D297353CC}">
                <c16:uniqueId val="{0000000E-E7E6-4B59-92C5-D810F7C1497F}"/>
              </c:ext>
            </c:extLst>
          </c:dPt>
          <c:dPt>
            <c:idx val="8"/>
            <c:bubble3D val="0"/>
            <c:extLst>
              <c:ext xmlns:c16="http://schemas.microsoft.com/office/drawing/2014/chart" uri="{C3380CC4-5D6E-409C-BE32-E72D297353CC}">
                <c16:uniqueId val="{0000000F-E7E6-4B59-92C5-D810F7C1497F}"/>
              </c:ext>
            </c:extLst>
          </c:dPt>
          <c:dPt>
            <c:idx val="16"/>
            <c:bubble3D val="0"/>
            <c:extLst>
              <c:ext xmlns:c16="http://schemas.microsoft.com/office/drawing/2014/chart" uri="{C3380CC4-5D6E-409C-BE32-E72D297353CC}">
                <c16:uniqueId val="{00000010-E7E6-4B59-92C5-D810F7C1497F}"/>
              </c:ext>
            </c:extLst>
          </c:dPt>
          <c:dPt>
            <c:idx val="24"/>
            <c:bubble3D val="0"/>
            <c:extLst>
              <c:ext xmlns:c16="http://schemas.microsoft.com/office/drawing/2014/chart" uri="{C3380CC4-5D6E-409C-BE32-E72D297353CC}">
                <c16:uniqueId val="{00000011-E7E6-4B59-92C5-D810F7C1497F}"/>
              </c:ext>
            </c:extLst>
          </c:dPt>
          <c:dPt>
            <c:idx val="32"/>
            <c:bubble3D val="0"/>
            <c:extLst>
              <c:ext xmlns:c16="http://schemas.microsoft.com/office/drawing/2014/chart" uri="{C3380CC4-5D6E-409C-BE32-E72D297353CC}">
                <c16:uniqueId val="{00000012-E7E6-4B59-92C5-D810F7C1497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7E6-4B59-92C5-D810F7C1497F}"/>
                </c:ext>
              </c:extLst>
            </c:dLbl>
            <c:dLbl>
              <c:idx val="1"/>
              <c:delete val="1"/>
              <c:extLst>
                <c:ext xmlns:c15="http://schemas.microsoft.com/office/drawing/2012/chart" uri="{CE6537A1-D6FC-4f65-9D91-7224C49458BB}"/>
                <c:ext xmlns:c16="http://schemas.microsoft.com/office/drawing/2014/chart" uri="{C3380CC4-5D6E-409C-BE32-E72D297353CC}">
                  <c16:uniqueId val="{0000000B-E7E6-4B59-92C5-D810F7C1497F}"/>
                </c:ext>
              </c:extLst>
            </c:dLbl>
            <c:dLbl>
              <c:idx val="2"/>
              <c:delete val="1"/>
              <c:extLst>
                <c:ext xmlns:c15="http://schemas.microsoft.com/office/drawing/2012/chart" uri="{CE6537A1-D6FC-4f65-9D91-7224C49458BB}"/>
                <c:ext xmlns:c16="http://schemas.microsoft.com/office/drawing/2014/chart" uri="{C3380CC4-5D6E-409C-BE32-E72D297353CC}">
                  <c16:uniqueId val="{0000000C-E7E6-4B59-92C5-D810F7C1497F}"/>
                </c:ext>
              </c:extLst>
            </c:dLbl>
            <c:dLbl>
              <c:idx val="3"/>
              <c:delete val="1"/>
              <c:extLst>
                <c:ext xmlns:c15="http://schemas.microsoft.com/office/drawing/2012/chart" uri="{CE6537A1-D6FC-4f65-9D91-7224C49458BB}"/>
                <c:ext xmlns:c16="http://schemas.microsoft.com/office/drawing/2014/chart" uri="{C3380CC4-5D6E-409C-BE32-E72D297353CC}">
                  <c16:uniqueId val="{0000000D-E7E6-4B59-92C5-D810F7C1497F}"/>
                </c:ext>
              </c:extLst>
            </c:dLbl>
            <c:dLbl>
              <c:idx val="4"/>
              <c:delete val="1"/>
              <c:extLst>
                <c:ext xmlns:c15="http://schemas.microsoft.com/office/drawing/2012/chart" uri="{CE6537A1-D6FC-4f65-9D91-7224C49458BB}"/>
                <c:ext xmlns:c16="http://schemas.microsoft.com/office/drawing/2014/chart" uri="{C3380CC4-5D6E-409C-BE32-E72D297353CC}">
                  <c16:uniqueId val="{0000000E-E7E6-4B59-92C5-D810F7C1497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7E6-4B59-92C5-D810F7C1497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7E6-4B59-92C5-D810F7C1497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7E6-4B59-92C5-D810F7C1497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7E6-4B59-92C5-D810F7C1497F}"/>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E7E6-4B59-92C5-D810F7C1497F}"/>
            </c:ext>
          </c:extLst>
        </c:ser>
        <c:dLbls>
          <c:showLegendKey val="0"/>
          <c:showVal val="1"/>
          <c:showCatName val="0"/>
          <c:showSerName val="0"/>
          <c:showPercent val="0"/>
          <c:showBubbleSize val="0"/>
        </c:dLbls>
        <c:axId val="876709368"/>
        <c:axId val="876709760"/>
      </c:scatterChart>
      <c:valAx>
        <c:axId val="876709368"/>
        <c:scaling>
          <c:orientation val="minMax"/>
          <c:max val="11.3"/>
          <c:min val="9.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76709760"/>
        <c:crosses val="autoZero"/>
        <c:crossBetween val="midCat"/>
      </c:valAx>
      <c:valAx>
        <c:axId val="876709760"/>
        <c:scaling>
          <c:orientation val="minMax"/>
          <c:max val="123"/>
          <c:min val="4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87670936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益の大きい一部の企業の業績回復により法人関係税は増加したものの、評価替えのため土地及び家屋にかかる収納が減少し、また、個人関係税については微増にとどまっている。歳入の構造として地方交付税など依存財源に頼る財政基盤の弱さから類似団体平均をやや下回っている。滞納処分の強化をはじめ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人件費及び補助費等の増加により、</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人件費についてはこれまで新規採用職員数の抑制を図ってきたが、今後も業務継続性とのバランスを取りつつ定員管理及び給与の適正化に努める。また、補助金等の適正化に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維持管理・更新等は個々の施設ごとに必要となるため、集約化・複合化などを含めた施設総量の縮減による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19413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433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156391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813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94343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584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28847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0895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64424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57530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わずかに上昇しているが、類似団体平均値は下回っている。若年層の流出や少子化に伴い、人口推計においては減少が見込まれているため現状の施設等の総量の見直しが必要となる。業務の民営化や民間委託の検討により経費圧縮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31654</xdr:rowOff>
    </xdr:from>
    <xdr:to>
      <xdr:col>23</xdr:col>
      <xdr:colOff>133350</xdr:colOff>
      <xdr:row>83</xdr:row>
      <xdr:rowOff>33283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2004"/>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21549</xdr:rowOff>
    </xdr:from>
    <xdr:to>
      <xdr:col>19</xdr:col>
      <xdr:colOff>133350</xdr:colOff>
      <xdr:row>83</xdr:row>
      <xdr:rowOff>31654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1899"/>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21549</xdr:rowOff>
    </xdr:from>
    <xdr:to>
      <xdr:col>15</xdr:col>
      <xdr:colOff>82550</xdr:colOff>
      <xdr:row>83</xdr:row>
      <xdr:rowOff>32872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51899"/>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131336</xdr:rowOff>
    </xdr:from>
    <xdr:to>
      <xdr:col>11</xdr:col>
      <xdr:colOff>31750</xdr:colOff>
      <xdr:row>83</xdr:row>
      <xdr:rowOff>32872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0236"/>
          <a:ext cx="889000" cy="7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153933</xdr:rowOff>
    </xdr:from>
    <xdr:to>
      <xdr:col>23</xdr:col>
      <xdr:colOff>184150</xdr:colOff>
      <xdr:row>83</xdr:row>
      <xdr:rowOff>84083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170460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152304</xdr:rowOff>
    </xdr:from>
    <xdr:to>
      <xdr:col>19</xdr:col>
      <xdr:colOff>184150</xdr:colOff>
      <xdr:row>83</xdr:row>
      <xdr:rowOff>82454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92631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142199</xdr:rowOff>
    </xdr:from>
    <xdr:to>
      <xdr:col>15</xdr:col>
      <xdr:colOff>133350</xdr:colOff>
      <xdr:row>83</xdr:row>
      <xdr:rowOff>72349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6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153522</xdr:rowOff>
    </xdr:from>
    <xdr:to>
      <xdr:col>11</xdr:col>
      <xdr:colOff>82550</xdr:colOff>
      <xdr:row>83</xdr:row>
      <xdr:rowOff>83672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8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80536</xdr:rowOff>
    </xdr:from>
    <xdr:to>
      <xdr:col>7</xdr:col>
      <xdr:colOff>31750</xdr:colOff>
      <xdr:row>83</xdr:row>
      <xdr:rowOff>10686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20863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年度まで新規採用職員数を抑制したことで、</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ポイント下降し、また、全国市平均及び類似団体内平均値を下回っている。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小林市行財政改革プラン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における基本方針中、実施方針において給与制度の適正化を研究・検討課題と位置づけており、引き続き適正化に努める。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45055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106032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一般職にかかる新規採用職員数について平成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年度までは退職者の２分の１に、平成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年度までは退職者の３分の２とし、定員管理の適正化を図ってきた。これらの抑制策により類似団体平均を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健全な財政運営のため、新たな行政需要や業務量に配慮しつつ適正な定員管理に努める。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123976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174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100995</xdr:rowOff>
    </xdr:from>
    <xdr:to>
      <xdr:col>77</xdr:col>
      <xdr:colOff>44450</xdr:colOff>
      <xdr:row>61</xdr:row>
      <xdr:rowOff>103294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9445"/>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100995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370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86058</xdr:rowOff>
    </xdr:from>
    <xdr:to>
      <xdr:col>68</xdr:col>
      <xdr:colOff>152400</xdr:colOff>
      <xdr:row>61</xdr:row>
      <xdr:rowOff>95250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450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73176</xdr:rowOff>
    </xdr:from>
    <xdr:to>
      <xdr:col>81</xdr:col>
      <xdr:colOff>95250</xdr:colOff>
      <xdr:row>62</xdr:row>
      <xdr:rowOff>3326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89703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50195</xdr:rowOff>
    </xdr:from>
    <xdr:to>
      <xdr:col>73</xdr:col>
      <xdr:colOff>44450</xdr:colOff>
      <xdr:row>61</xdr:row>
      <xdr:rowOff>151795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161972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35258</xdr:rowOff>
    </xdr:from>
    <xdr:to>
      <xdr:col>64</xdr:col>
      <xdr:colOff>152400</xdr:colOff>
      <xdr:row>61</xdr:row>
      <xdr:rowOff>136858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147035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公営企業に要する経費の財源とする地方債の償還の財源に充てたと認められる繰入金が増加したものの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償還が終了した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ため利子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の減がこれを上回り、単年度比率はわずかに下降（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今後、新庁舎建設事業に伴う元金償還が予定されており、実質公債費の上昇が見込まれる。第２次総合計画に則った施策の展開を基調とし、より効果の高い事業に選択と集中を進め、歳入に見合った財政構造の転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52176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9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48154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8979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46143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8778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56197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105110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駅周辺整備事業など大型事業にかかる地方債の元金償還前であるため、地方債の現在高が高い水準にある。一方、充当可能基金については基金積増が伸びなかったため、減少している。今後も資金余力の低下が見込まれるため、基金運用の見直し及び計画的な資金繰によって繰替運用の縮減を図るとともに投資的経費の適正化により新規地方債発行を償還額内に抑制し、地方債残高の圧縮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115824</xdr:rowOff>
    </xdr:from>
    <xdr:to>
      <xdr:col>81</xdr:col>
      <xdr:colOff>44450</xdr:colOff>
      <xdr:row>15</xdr:row>
      <xdr:rowOff>127200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87574"/>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63772</xdr:rowOff>
    </xdr:from>
    <xdr:to>
      <xdr:col>77</xdr:col>
      <xdr:colOff>44450</xdr:colOff>
      <xdr:row>15</xdr:row>
      <xdr:rowOff>115824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35522"/>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63772</xdr:rowOff>
    </xdr:from>
    <xdr:to>
      <xdr:col>72</xdr:col>
      <xdr:colOff>203200</xdr:colOff>
      <xdr:row>15</xdr:row>
      <xdr:rowOff>72390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3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76527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4414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76400</xdr:rowOff>
    </xdr:from>
    <xdr:to>
      <xdr:col>81</xdr:col>
      <xdr:colOff>95250</xdr:colOff>
      <xdr:row>16</xdr:row>
      <xdr:rowOff>6550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48477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65024</xdr:rowOff>
    </xdr:from>
    <xdr:to>
      <xdr:col>77</xdr:col>
      <xdr:colOff>95250</xdr:colOff>
      <xdr:row>15</xdr:row>
      <xdr:rowOff>166624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151401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12972</xdr:rowOff>
    </xdr:from>
    <xdr:to>
      <xdr:col>73</xdr:col>
      <xdr:colOff>44450</xdr:colOff>
      <xdr:row>15</xdr:row>
      <xdr:rowOff>114572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99349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7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25727</xdr:rowOff>
    </xdr:from>
    <xdr:to>
      <xdr:col>64</xdr:col>
      <xdr:colOff>152400</xdr:colOff>
      <xdr:row>15</xdr:row>
      <xdr:rowOff>127327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112104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8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類似団体内平均値と比較して、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ポイント下回っているものの、自己都合退職者の増に伴う退職手当の増や人事院勧告に伴う時間外勤務手当の増を主因として、前年度比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ポイント増となった。今後は会計年度任用職員の採用により、基本給等の上昇が見込まれるため、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年間の時系列では毎年度上昇している状況である。また、類似団体内平均値を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宮崎県平均のいずれも上回っている。最低賃金の引き上げもあり賃金が上昇傾向であるが、保有施設の民営化を進めることで民間活力の活用を推進するなど官民連携した地域づくりにより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913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105229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7257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1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過去５年間の時系列においてはいずれの年度においても類似団体内平均値を上回っているものの、今年度において全国平均及び宮崎県平均を下回っている。保育所運営委託料や認定こども園運営負担金は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年少人口が減少傾向に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あり今年度は</a:t>
          </a:r>
          <a:r>
            <a:rPr kumimoji="1" lang="ja-JP" altLang="en-US" sz="1300">
              <a:latin typeface="ＭＳ Ｐゴシック" panose="020B0600070205080204" pitchFamily="50" charset="-128"/>
              <a:ea typeface="ＭＳ Ｐゴシック" panose="020B0600070205080204" pitchFamily="50" charset="-128"/>
            </a:rPr>
            <a:t>若干の伸びに留まる一方、今後幼児教育・保育無償化の影響により増加が見込まれる。障がい者支援にかかる各種給付が上昇傾向にあり社会保障費全体で効果を見据えた事業展開に努める。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18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72572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その他の経費が前年度に比べ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ポイント減少したのは、主に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法非適用公営企業であった簡易水道事業が水道事業に統合された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ことによる。公共施設が老朽化し維持補修にかかる経費が増加傾向にあるため、個別施設ごとの維持管理・更新計画を策定し、施設総量及び維持コストの縮減を図る。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88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97609</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9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63336</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法非適用公営企業であった簡易水道事業が水道事業に統合されたことを主な要因として、経常一般財源充当経費が前年度から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ポイント上昇している。継続的に補助金を交付している団体等もあるため、自主財源の確保を促すとともに適正な補助金の算定に努める。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934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143002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公債費は、前年度に比べおよそ</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百万円減少しているものの充当財源の減少により経常収支比率を押し上げることとなった。大型事業にかかる地方債の発行により地方債残高が増加しており、令和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年度に償還のピークを迎えるものと見込まれる。新規発行地方債については償還額の範囲内とし将来負担を圧縮させるため、ソフト・ハード事業の事業の見直しに努める。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71755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266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67945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7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56515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7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17145</xdr:rowOff>
    </xdr:from>
    <xdr:to>
      <xdr:col>20</xdr:col>
      <xdr:colOff>38100</xdr:colOff>
      <xdr:row>75</xdr:row>
      <xdr:rowOff>118745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と同様の伸びが見られる。全国平均や宮崎県平均を下回っているものの、高齢化や地域の新たな需要に応じるため扶助費の増加が見込まれる。給付による効果について研究することで単独事業の見直しにつなげ、サービス提供の適正化に努める。施設の老朽化により維持経費の増加も見込まれることから公共施設の適正管理に努めつつ、使用料・手数料の適正化による特定財源の確保も含め検討課題として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39370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81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32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77470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6706</xdr:rowOff>
    </xdr:from>
    <xdr:to>
      <xdr:col>29</xdr:col>
      <xdr:colOff>127000</xdr:colOff>
      <xdr:row>18</xdr:row>
      <xdr:rowOff>84290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431"/>
          <a:ext cx="647700" cy="7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84290</xdr:rowOff>
    </xdr:from>
    <xdr:to>
      <xdr:col>26</xdr:col>
      <xdr:colOff>50800</xdr:colOff>
      <xdr:row>18</xdr:row>
      <xdr:rowOff>109512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8015"/>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35623</xdr:rowOff>
    </xdr:from>
    <xdr:to>
      <xdr:col>22</xdr:col>
      <xdr:colOff>114300</xdr:colOff>
      <xdr:row>18</xdr:row>
      <xdr:rowOff>109512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9348"/>
          <a:ext cx="698500" cy="7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35623</xdr:rowOff>
    </xdr:from>
    <xdr:to>
      <xdr:col>18</xdr:col>
      <xdr:colOff>177800</xdr:colOff>
      <xdr:row>18</xdr:row>
      <xdr:rowOff>45530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348"/>
          <a:ext cx="698500" cy="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127356</xdr:rowOff>
    </xdr:from>
    <xdr:to>
      <xdr:col>29</xdr:col>
      <xdr:colOff>177800</xdr:colOff>
      <xdr:row>18</xdr:row>
      <xdr:rowOff>57506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99433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33490</xdr:rowOff>
    </xdr:from>
    <xdr:to>
      <xdr:col>26</xdr:col>
      <xdr:colOff>101600</xdr:colOff>
      <xdr:row>18</xdr:row>
      <xdr:rowOff>135090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119867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58712</xdr:rowOff>
    </xdr:from>
    <xdr:to>
      <xdr:col>22</xdr:col>
      <xdr:colOff>165100</xdr:colOff>
      <xdr:row>18</xdr:row>
      <xdr:rowOff>160312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145089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156273</xdr:rowOff>
    </xdr:from>
    <xdr:to>
      <xdr:col>19</xdr:col>
      <xdr:colOff>38100</xdr:colOff>
      <xdr:row>18</xdr:row>
      <xdr:rowOff>86423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166180</xdr:rowOff>
    </xdr:from>
    <xdr:to>
      <xdr:col>15</xdr:col>
      <xdr:colOff>101600</xdr:colOff>
      <xdr:row>18</xdr:row>
      <xdr:rowOff>96330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81106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325379</xdr:rowOff>
    </xdr:from>
    <xdr:to>
      <xdr:col>29</xdr:col>
      <xdr:colOff>127000</xdr:colOff>
      <xdr:row>37</xdr:row>
      <xdr:rowOff>327116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50079"/>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311894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6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325379</xdr:rowOff>
    </xdr:from>
    <xdr:to>
      <xdr:col>26</xdr:col>
      <xdr:colOff>50800</xdr:colOff>
      <xdr:row>37</xdr:row>
      <xdr:rowOff>326667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0079"/>
          <a:ext cx="698500" cy="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326667</xdr:rowOff>
    </xdr:from>
    <xdr:to>
      <xdr:col>22</xdr:col>
      <xdr:colOff>114300</xdr:colOff>
      <xdr:row>37</xdr:row>
      <xdr:rowOff>331456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1367"/>
          <a:ext cx="698500" cy="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329955</xdr:rowOff>
    </xdr:from>
    <xdr:to>
      <xdr:col>18</xdr:col>
      <xdr:colOff>177800</xdr:colOff>
      <xdr:row>37</xdr:row>
      <xdr:rowOff>331456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4655"/>
          <a:ext cx="6985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276316</xdr:rowOff>
    </xdr:from>
    <xdr:to>
      <xdr:col>29</xdr:col>
      <xdr:colOff>177800</xdr:colOff>
      <xdr:row>38</xdr:row>
      <xdr:rowOff>35016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121393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274579</xdr:rowOff>
    </xdr:from>
    <xdr:to>
      <xdr:col>26</xdr:col>
      <xdr:colOff>101600</xdr:colOff>
      <xdr:row>38</xdr:row>
      <xdr:rowOff>33279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275867</xdr:rowOff>
    </xdr:from>
    <xdr:to>
      <xdr:col>22</xdr:col>
      <xdr:colOff>165100</xdr:colOff>
      <xdr:row>38</xdr:row>
      <xdr:rowOff>34567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44744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280656</xdr:rowOff>
    </xdr:from>
    <xdr:to>
      <xdr:col>19</xdr:col>
      <xdr:colOff>38100</xdr:colOff>
      <xdr:row>38</xdr:row>
      <xdr:rowOff>39356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24133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279155</xdr:rowOff>
    </xdr:from>
    <xdr:to>
      <xdr:col>15</xdr:col>
      <xdr:colOff>101600</xdr:colOff>
      <xdr:row>38</xdr:row>
      <xdr:rowOff>37855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106032</xdr:rowOff>
    </xdr:from>
    <xdr:to>
      <xdr:col>24</xdr:col>
      <xdr:colOff>63500</xdr:colOff>
      <xdr:row>35</xdr:row>
      <xdr:rowOff>147066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6782"/>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147066</xdr:rowOff>
    </xdr:from>
    <xdr:to>
      <xdr:col>19</xdr:col>
      <xdr:colOff>177800</xdr:colOff>
      <xdr:row>35</xdr:row>
      <xdr:rowOff>162065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7816"/>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129032</xdr:rowOff>
    </xdr:from>
    <xdr:to>
      <xdr:col>15</xdr:col>
      <xdr:colOff>50800</xdr:colOff>
      <xdr:row>35</xdr:row>
      <xdr:rowOff>162065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2978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129032</xdr:rowOff>
    </xdr:from>
    <xdr:to>
      <xdr:col>10</xdr:col>
      <xdr:colOff>114300</xdr:colOff>
      <xdr:row>35</xdr:row>
      <xdr:rowOff>152781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978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55232</xdr:rowOff>
    </xdr:from>
    <xdr:to>
      <xdr:col>24</xdr:col>
      <xdr:colOff>114300</xdr:colOff>
      <xdr:row>35</xdr:row>
      <xdr:rowOff>156832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96266</xdr:rowOff>
    </xdr:from>
    <xdr:to>
      <xdr:col>20</xdr:col>
      <xdr:colOff>38100</xdr:colOff>
      <xdr:row>36</xdr:row>
      <xdr:rowOff>26416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17543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111265</xdr:rowOff>
    </xdr:from>
    <xdr:to>
      <xdr:col>15</xdr:col>
      <xdr:colOff>101600</xdr:colOff>
      <xdr:row>36</xdr:row>
      <xdr:rowOff>41415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32542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78232</xdr:rowOff>
    </xdr:from>
    <xdr:to>
      <xdr:col>10</xdr:col>
      <xdr:colOff>165100</xdr:colOff>
      <xdr:row>36</xdr:row>
      <xdr:rowOff>8382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170959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101981</xdr:rowOff>
    </xdr:from>
    <xdr:to>
      <xdr:col>6</xdr:col>
      <xdr:colOff>38100</xdr:colOff>
      <xdr:row>36</xdr:row>
      <xdr:rowOff>32131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23258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14112</xdr:rowOff>
    </xdr:from>
    <xdr:to>
      <xdr:col>24</xdr:col>
      <xdr:colOff>63500</xdr:colOff>
      <xdr:row>57</xdr:row>
      <xdr:rowOff>21383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86762"/>
          <a:ext cx="8382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14112</xdr:rowOff>
    </xdr:from>
    <xdr:to>
      <xdr:col>19</xdr:col>
      <xdr:colOff>177800</xdr:colOff>
      <xdr:row>57</xdr:row>
      <xdr:rowOff>17486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676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14329</xdr:rowOff>
    </xdr:from>
    <xdr:to>
      <xdr:col>15</xdr:col>
      <xdr:colOff>50800</xdr:colOff>
      <xdr:row>57</xdr:row>
      <xdr:rowOff>17486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8697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14329</xdr:rowOff>
    </xdr:from>
    <xdr:to>
      <xdr:col>10</xdr:col>
      <xdr:colOff>114300</xdr:colOff>
      <xdr:row>57</xdr:row>
      <xdr:rowOff>139613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6979"/>
          <a:ext cx="889000" cy="1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142033</xdr:rowOff>
    </xdr:from>
    <xdr:to>
      <xdr:col>24</xdr:col>
      <xdr:colOff>114300</xdr:colOff>
      <xdr:row>57</xdr:row>
      <xdr:rowOff>72183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134762</xdr:rowOff>
    </xdr:from>
    <xdr:to>
      <xdr:col>20</xdr:col>
      <xdr:colOff>38100</xdr:colOff>
      <xdr:row>57</xdr:row>
      <xdr:rowOff>64912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56039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138136</xdr:rowOff>
    </xdr:from>
    <xdr:to>
      <xdr:col>15</xdr:col>
      <xdr:colOff>101600</xdr:colOff>
      <xdr:row>57</xdr:row>
      <xdr:rowOff>68286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59413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134979</xdr:rowOff>
    </xdr:from>
    <xdr:to>
      <xdr:col>10</xdr:col>
      <xdr:colOff>165100</xdr:colOff>
      <xdr:row>57</xdr:row>
      <xdr:rowOff>65129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88813</xdr:rowOff>
    </xdr:from>
    <xdr:to>
      <xdr:col>6</xdr:col>
      <xdr:colOff>38100</xdr:colOff>
      <xdr:row>58</xdr:row>
      <xdr:rowOff>18963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92083</xdr:rowOff>
    </xdr:from>
    <xdr:to>
      <xdr:col>24</xdr:col>
      <xdr:colOff>63500</xdr:colOff>
      <xdr:row>78</xdr:row>
      <xdr:rowOff>101067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5183"/>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101067</xdr:rowOff>
    </xdr:from>
    <xdr:to>
      <xdr:col>19</xdr:col>
      <xdr:colOff>177800</xdr:colOff>
      <xdr:row>78</xdr:row>
      <xdr:rowOff>102667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41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102667</xdr:rowOff>
    </xdr:from>
    <xdr:to>
      <xdr:col>15</xdr:col>
      <xdr:colOff>50800</xdr:colOff>
      <xdr:row>78</xdr:row>
      <xdr:rowOff>107651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576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98963</xdr:rowOff>
    </xdr:from>
    <xdr:to>
      <xdr:col>10</xdr:col>
      <xdr:colOff>114300</xdr:colOff>
      <xdr:row>78</xdr:row>
      <xdr:rowOff>107651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2063"/>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41283</xdr:rowOff>
    </xdr:from>
    <xdr:to>
      <xdr:col>24</xdr:col>
      <xdr:colOff>114300</xdr:colOff>
      <xdr:row>78</xdr:row>
      <xdr:rowOff>142883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50267</xdr:rowOff>
    </xdr:from>
    <xdr:to>
      <xdr:col>20</xdr:col>
      <xdr:colOff>38100</xdr:colOff>
      <xdr:row>78</xdr:row>
      <xdr:rowOff>151867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142994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51867</xdr:rowOff>
    </xdr:from>
    <xdr:to>
      <xdr:col>15</xdr:col>
      <xdr:colOff>101600</xdr:colOff>
      <xdr:row>78</xdr:row>
      <xdr:rowOff>153467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56851</xdr:rowOff>
    </xdr:from>
    <xdr:to>
      <xdr:col>10</xdr:col>
      <xdr:colOff>165100</xdr:colOff>
      <xdr:row>78</xdr:row>
      <xdr:rowOff>158451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48163</xdr:rowOff>
    </xdr:from>
    <xdr:to>
      <xdr:col>6</xdr:col>
      <xdr:colOff>38100</xdr:colOff>
      <xdr:row>78</xdr:row>
      <xdr:rowOff>149763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140890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42444</xdr:rowOff>
    </xdr:from>
    <xdr:to>
      <xdr:col>24</xdr:col>
      <xdr:colOff>63500</xdr:colOff>
      <xdr:row>94</xdr:row>
      <xdr:rowOff>94235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8744"/>
          <a:ext cx="8382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94235</xdr:rowOff>
    </xdr:from>
    <xdr:to>
      <xdr:col>19</xdr:col>
      <xdr:colOff>177800</xdr:colOff>
      <xdr:row>94</xdr:row>
      <xdr:rowOff>95758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05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95758</xdr:rowOff>
    </xdr:from>
    <xdr:to>
      <xdr:col>15</xdr:col>
      <xdr:colOff>50800</xdr:colOff>
      <xdr:row>95</xdr:row>
      <xdr:rowOff>93993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12058"/>
          <a:ext cx="8890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93993</xdr:rowOff>
    </xdr:from>
    <xdr:to>
      <xdr:col>10</xdr:col>
      <xdr:colOff>114300</xdr:colOff>
      <xdr:row>95</xdr:row>
      <xdr:rowOff>121692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1743"/>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163094</xdr:rowOff>
    </xdr:from>
    <xdr:to>
      <xdr:col>24</xdr:col>
      <xdr:colOff>114300</xdr:colOff>
      <xdr:row>94</xdr:row>
      <xdr:rowOff>93244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43435</xdr:rowOff>
    </xdr:from>
    <xdr:to>
      <xdr:col>20</xdr:col>
      <xdr:colOff>38100</xdr:colOff>
      <xdr:row>94</xdr:row>
      <xdr:rowOff>145035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161562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44958</xdr:rowOff>
    </xdr:from>
    <xdr:to>
      <xdr:col>15</xdr:col>
      <xdr:colOff>101600</xdr:colOff>
      <xdr:row>94</xdr:row>
      <xdr:rowOff>146558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163085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43193</xdr:rowOff>
    </xdr:from>
    <xdr:to>
      <xdr:col>10</xdr:col>
      <xdr:colOff>165100</xdr:colOff>
      <xdr:row>95</xdr:row>
      <xdr:rowOff>144793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161320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70892</xdr:rowOff>
    </xdr:from>
    <xdr:to>
      <xdr:col>6</xdr:col>
      <xdr:colOff>38100</xdr:colOff>
      <xdr:row>96</xdr:row>
      <xdr:rowOff>1042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17569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147442</xdr:rowOff>
    </xdr:from>
    <xdr:to>
      <xdr:col>55</xdr:col>
      <xdr:colOff>0</xdr:colOff>
      <xdr:row>36</xdr:row>
      <xdr:rowOff>80233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48192"/>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80233</xdr:rowOff>
    </xdr:from>
    <xdr:to>
      <xdr:col>50</xdr:col>
      <xdr:colOff>114300</xdr:colOff>
      <xdr:row>36</xdr:row>
      <xdr:rowOff>144478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52433"/>
          <a:ext cx="889000" cy="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130152</xdr:rowOff>
    </xdr:from>
    <xdr:to>
      <xdr:col>45</xdr:col>
      <xdr:colOff>177800</xdr:colOff>
      <xdr:row>36</xdr:row>
      <xdr:rowOff>144478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02352"/>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130152</xdr:rowOff>
    </xdr:from>
    <xdr:to>
      <xdr:col>41</xdr:col>
      <xdr:colOff>50800</xdr:colOff>
      <xdr:row>36</xdr:row>
      <xdr:rowOff>147183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235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96642</xdr:rowOff>
    </xdr:from>
    <xdr:to>
      <xdr:col>55</xdr:col>
      <xdr:colOff>50800</xdr:colOff>
      <xdr:row>36</xdr:row>
      <xdr:rowOff>26792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119519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29433</xdr:rowOff>
    </xdr:from>
    <xdr:to>
      <xdr:col>50</xdr:col>
      <xdr:colOff>165100</xdr:colOff>
      <xdr:row>36</xdr:row>
      <xdr:rowOff>131033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122160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93678</xdr:rowOff>
    </xdr:from>
    <xdr:to>
      <xdr:col>46</xdr:col>
      <xdr:colOff>38100</xdr:colOff>
      <xdr:row>37</xdr:row>
      <xdr:rowOff>23828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5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79352</xdr:rowOff>
    </xdr:from>
    <xdr:to>
      <xdr:col>41</xdr:col>
      <xdr:colOff>101600</xdr:colOff>
      <xdr:row>37</xdr:row>
      <xdr:rowOff>9502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96383</xdr:rowOff>
    </xdr:from>
    <xdr:to>
      <xdr:col>36</xdr:col>
      <xdr:colOff>165100</xdr:colOff>
      <xdr:row>37</xdr:row>
      <xdr:rowOff>26533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17660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169646</xdr:rowOff>
    </xdr:from>
    <xdr:to>
      <xdr:col>55</xdr:col>
      <xdr:colOff>0</xdr:colOff>
      <xdr:row>56</xdr:row>
      <xdr:rowOff>148277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27946"/>
          <a:ext cx="838200" cy="3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169646</xdr:rowOff>
    </xdr:from>
    <xdr:to>
      <xdr:col>50</xdr:col>
      <xdr:colOff>114300</xdr:colOff>
      <xdr:row>56</xdr:row>
      <xdr:rowOff>64632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27946"/>
          <a:ext cx="889000" cy="2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64632</xdr:rowOff>
    </xdr:from>
    <xdr:to>
      <xdr:col>45</xdr:col>
      <xdr:colOff>177800</xdr:colOff>
      <xdr:row>56</xdr:row>
      <xdr:rowOff>107696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6583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164453</xdr:rowOff>
    </xdr:from>
    <xdr:to>
      <xdr:col>41</xdr:col>
      <xdr:colOff>50800</xdr:colOff>
      <xdr:row>56</xdr:row>
      <xdr:rowOff>107696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94203"/>
          <a:ext cx="889000" cy="1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97477</xdr:rowOff>
    </xdr:from>
    <xdr:to>
      <xdr:col>55</xdr:col>
      <xdr:colOff>50800</xdr:colOff>
      <xdr:row>57</xdr:row>
      <xdr:rowOff>27627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75904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118846</xdr:rowOff>
    </xdr:from>
    <xdr:to>
      <xdr:col>50</xdr:col>
      <xdr:colOff>165100</xdr:colOff>
      <xdr:row>55</xdr:row>
      <xdr:rowOff>48996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65523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13832</xdr:rowOff>
    </xdr:from>
    <xdr:to>
      <xdr:col>46</xdr:col>
      <xdr:colOff>38100</xdr:colOff>
      <xdr:row>56</xdr:row>
      <xdr:rowOff>115432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131959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56896</xdr:rowOff>
    </xdr:from>
    <xdr:to>
      <xdr:col>41</xdr:col>
      <xdr:colOff>101600</xdr:colOff>
      <xdr:row>56</xdr:row>
      <xdr:rowOff>158496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149623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113653</xdr:rowOff>
    </xdr:from>
    <xdr:to>
      <xdr:col>36</xdr:col>
      <xdr:colOff>165100</xdr:colOff>
      <xdr:row>56</xdr:row>
      <xdr:rowOff>43803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60330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1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133491</xdr:rowOff>
    </xdr:from>
    <xdr:to>
      <xdr:col>55</xdr:col>
      <xdr:colOff>0</xdr:colOff>
      <xdr:row>77</xdr:row>
      <xdr:rowOff>162770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35141"/>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99650</xdr:rowOff>
    </xdr:from>
    <xdr:to>
      <xdr:col>50</xdr:col>
      <xdr:colOff>114300</xdr:colOff>
      <xdr:row>77</xdr:row>
      <xdr:rowOff>133491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01300"/>
          <a:ext cx="889000" cy="3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58629</xdr:rowOff>
    </xdr:from>
    <xdr:to>
      <xdr:col>45</xdr:col>
      <xdr:colOff>177800</xdr:colOff>
      <xdr:row>77</xdr:row>
      <xdr:rowOff>99650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6027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71613</xdr:rowOff>
    </xdr:from>
    <xdr:to>
      <xdr:col>41</xdr:col>
      <xdr:colOff>50800</xdr:colOff>
      <xdr:row>77</xdr:row>
      <xdr:rowOff>58629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30363"/>
          <a:ext cx="889000" cy="3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111970</xdr:rowOff>
    </xdr:from>
    <xdr:to>
      <xdr:col>55</xdr:col>
      <xdr:colOff>50800</xdr:colOff>
      <xdr:row>78</xdr:row>
      <xdr:rowOff>42120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90397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82691</xdr:rowOff>
    </xdr:from>
    <xdr:to>
      <xdr:col>50</xdr:col>
      <xdr:colOff>165100</xdr:colOff>
      <xdr:row>78</xdr:row>
      <xdr:rowOff>12841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48850</xdr:rowOff>
    </xdr:from>
    <xdr:to>
      <xdr:col>46</xdr:col>
      <xdr:colOff>38100</xdr:colOff>
      <xdr:row>77</xdr:row>
      <xdr:rowOff>150450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141577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7829</xdr:rowOff>
    </xdr:from>
    <xdr:to>
      <xdr:col>41</xdr:col>
      <xdr:colOff>101600</xdr:colOff>
      <xdr:row>77</xdr:row>
      <xdr:rowOff>109429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20813</xdr:rowOff>
    </xdr:from>
    <xdr:to>
      <xdr:col>36</xdr:col>
      <xdr:colOff>165100</xdr:colOff>
      <xdr:row>75</xdr:row>
      <xdr:rowOff>122413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130349</xdr:rowOff>
    </xdr:from>
    <xdr:to>
      <xdr:col>55</xdr:col>
      <xdr:colOff>0</xdr:colOff>
      <xdr:row>97</xdr:row>
      <xdr:rowOff>59015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75199"/>
          <a:ext cx="838200" cy="6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130349</xdr:rowOff>
    </xdr:from>
    <xdr:to>
      <xdr:col>50</xdr:col>
      <xdr:colOff>114300</xdr:colOff>
      <xdr:row>95</xdr:row>
      <xdr:rowOff>144022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75199"/>
          <a:ext cx="889000" cy="3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144022</xdr:rowOff>
    </xdr:from>
    <xdr:to>
      <xdr:col>45</xdr:col>
      <xdr:colOff>177800</xdr:colOff>
      <xdr:row>96</xdr:row>
      <xdr:rowOff>133843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1772"/>
          <a:ext cx="889000" cy="1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133843</xdr:rowOff>
    </xdr:from>
    <xdr:to>
      <xdr:col>41</xdr:col>
      <xdr:colOff>50800</xdr:colOff>
      <xdr:row>97</xdr:row>
      <xdr:rowOff>124786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93043"/>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8215</xdr:rowOff>
    </xdr:from>
    <xdr:to>
      <xdr:col>55</xdr:col>
      <xdr:colOff>50800</xdr:colOff>
      <xdr:row>97</xdr:row>
      <xdr:rowOff>109815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158092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79549</xdr:rowOff>
    </xdr:from>
    <xdr:to>
      <xdr:col>50</xdr:col>
      <xdr:colOff>165100</xdr:colOff>
      <xdr:row>94</xdr:row>
      <xdr:rowOff>9699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26226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93222</xdr:rowOff>
    </xdr:from>
    <xdr:to>
      <xdr:col>46</xdr:col>
      <xdr:colOff>38100</xdr:colOff>
      <xdr:row>96</xdr:row>
      <xdr:rowOff>23372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39899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83043</xdr:rowOff>
    </xdr:from>
    <xdr:to>
      <xdr:col>41</xdr:col>
      <xdr:colOff>101600</xdr:colOff>
      <xdr:row>97</xdr:row>
      <xdr:rowOff>13193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29720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1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73986</xdr:rowOff>
    </xdr:from>
    <xdr:to>
      <xdr:col>36</xdr:col>
      <xdr:colOff>165100</xdr:colOff>
      <xdr:row>98</xdr:row>
      <xdr:rowOff>4136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166713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xdr:rowOff>
    </xdr:from>
    <xdr:to>
      <xdr:col>85</xdr:col>
      <xdr:colOff>127000</xdr:colOff>
      <xdr:row>39</xdr:row>
      <xdr:rowOff>13170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8953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160922</xdr:rowOff>
    </xdr:from>
    <xdr:to>
      <xdr:col>81</xdr:col>
      <xdr:colOff>50800</xdr:colOff>
      <xdr:row>39</xdr:row>
      <xdr:rowOff>13170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602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160922</xdr:rowOff>
    </xdr:from>
    <xdr:to>
      <xdr:col>76</xdr:col>
      <xdr:colOff>114300</xdr:colOff>
      <xdr:row>39</xdr:row>
      <xdr:rowOff>30035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76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23254</xdr:rowOff>
    </xdr:from>
    <xdr:to>
      <xdr:col>71</xdr:col>
      <xdr:colOff>177800</xdr:colOff>
      <xdr:row>39</xdr:row>
      <xdr:rowOff>30035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9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123634</xdr:rowOff>
    </xdr:from>
    <xdr:to>
      <xdr:col>85</xdr:col>
      <xdr:colOff>177800</xdr:colOff>
      <xdr:row>39</xdr:row>
      <xdr:rowOff>53784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38561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133820</xdr:rowOff>
    </xdr:from>
    <xdr:to>
      <xdr:col>81</xdr:col>
      <xdr:colOff>101600</xdr:colOff>
      <xdr:row>39</xdr:row>
      <xdr:rowOff>63970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55097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110122</xdr:rowOff>
    </xdr:from>
    <xdr:to>
      <xdr:col>76</xdr:col>
      <xdr:colOff>165100</xdr:colOff>
      <xdr:row>39</xdr:row>
      <xdr:rowOff>40272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56799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150685</xdr:rowOff>
    </xdr:from>
    <xdr:to>
      <xdr:col>72</xdr:col>
      <xdr:colOff>38100</xdr:colOff>
      <xdr:row>39</xdr:row>
      <xdr:rowOff>80835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71962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143904</xdr:rowOff>
    </xdr:from>
    <xdr:to>
      <xdr:col>67</xdr:col>
      <xdr:colOff>101600</xdr:colOff>
      <xdr:row>39</xdr:row>
      <xdr:rowOff>74054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65181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123873</xdr:rowOff>
    </xdr:from>
    <xdr:to>
      <xdr:col>85</xdr:col>
      <xdr:colOff>127000</xdr:colOff>
      <xdr:row>77</xdr:row>
      <xdr:rowOff>125904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25523"/>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125904</xdr:rowOff>
    </xdr:from>
    <xdr:to>
      <xdr:col>81</xdr:col>
      <xdr:colOff>50800</xdr:colOff>
      <xdr:row>77</xdr:row>
      <xdr:rowOff>132933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2755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132933</xdr:rowOff>
    </xdr:from>
    <xdr:to>
      <xdr:col>76</xdr:col>
      <xdr:colOff>114300</xdr:colOff>
      <xdr:row>77</xdr:row>
      <xdr:rowOff>133212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34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133212</xdr:rowOff>
    </xdr:from>
    <xdr:to>
      <xdr:col>71</xdr:col>
      <xdr:colOff>177800</xdr:colOff>
      <xdr:row>77</xdr:row>
      <xdr:rowOff>135623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4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73073</xdr:rowOff>
    </xdr:from>
    <xdr:to>
      <xdr:col>85</xdr:col>
      <xdr:colOff>177800</xdr:colOff>
      <xdr:row>78</xdr:row>
      <xdr:rowOff>3223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51500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75104</xdr:rowOff>
    </xdr:from>
    <xdr:to>
      <xdr:col>81</xdr:col>
      <xdr:colOff>101600</xdr:colOff>
      <xdr:row>78</xdr:row>
      <xdr:rowOff>5254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167831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82133</xdr:rowOff>
    </xdr:from>
    <xdr:to>
      <xdr:col>76</xdr:col>
      <xdr:colOff>165100</xdr:colOff>
      <xdr:row>78</xdr:row>
      <xdr:rowOff>12283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82412</xdr:rowOff>
    </xdr:from>
    <xdr:to>
      <xdr:col>72</xdr:col>
      <xdr:colOff>38100</xdr:colOff>
      <xdr:row>78</xdr:row>
      <xdr:rowOff>12562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84823</xdr:rowOff>
    </xdr:from>
    <xdr:to>
      <xdr:col>67</xdr:col>
      <xdr:colOff>101600</xdr:colOff>
      <xdr:row>78</xdr:row>
      <xdr:rowOff>14973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79663</xdr:rowOff>
    </xdr:from>
    <xdr:to>
      <xdr:col>85</xdr:col>
      <xdr:colOff>127000</xdr:colOff>
      <xdr:row>97</xdr:row>
      <xdr:rowOff>103335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10313"/>
          <a:ext cx="8382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6300</xdr:rowOff>
    </xdr:from>
    <xdr:to>
      <xdr:col>81</xdr:col>
      <xdr:colOff>50800</xdr:colOff>
      <xdr:row>97</xdr:row>
      <xdr:rowOff>79663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36950"/>
          <a:ext cx="889000" cy="7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152615</xdr:rowOff>
    </xdr:from>
    <xdr:to>
      <xdr:col>76</xdr:col>
      <xdr:colOff>114300</xdr:colOff>
      <xdr:row>97</xdr:row>
      <xdr:rowOff>6300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11815"/>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152615</xdr:rowOff>
    </xdr:from>
    <xdr:to>
      <xdr:col>71</xdr:col>
      <xdr:colOff>177800</xdr:colOff>
      <xdr:row>97</xdr:row>
      <xdr:rowOff>101650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11815"/>
          <a:ext cx="889000" cy="1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52535</xdr:rowOff>
    </xdr:from>
    <xdr:to>
      <xdr:col>85</xdr:col>
      <xdr:colOff>177800</xdr:colOff>
      <xdr:row>97</xdr:row>
      <xdr:rowOff>154135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28863</xdr:rowOff>
    </xdr:from>
    <xdr:to>
      <xdr:col>81</xdr:col>
      <xdr:colOff>101600</xdr:colOff>
      <xdr:row>97</xdr:row>
      <xdr:rowOff>130463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146990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126950</xdr:rowOff>
    </xdr:from>
    <xdr:to>
      <xdr:col>76</xdr:col>
      <xdr:colOff>165100</xdr:colOff>
      <xdr:row>97</xdr:row>
      <xdr:rowOff>57100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73627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101815</xdr:rowOff>
    </xdr:from>
    <xdr:to>
      <xdr:col>72</xdr:col>
      <xdr:colOff>38100</xdr:colOff>
      <xdr:row>97</xdr:row>
      <xdr:rowOff>31965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48492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50850</xdr:rowOff>
    </xdr:from>
    <xdr:to>
      <xdr:col>67</xdr:col>
      <xdr:colOff>101600</xdr:colOff>
      <xdr:row>97</xdr:row>
      <xdr:rowOff>152450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15189</xdr:rowOff>
    </xdr:from>
    <xdr:to>
      <xdr:col>116</xdr:col>
      <xdr:colOff>63500</xdr:colOff>
      <xdr:row>39</xdr:row>
      <xdr:rowOff>26543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1739"/>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25895</xdr:rowOff>
    </xdr:from>
    <xdr:to>
      <xdr:col>111</xdr:col>
      <xdr:colOff>177800</xdr:colOff>
      <xdr:row>39</xdr:row>
      <xdr:rowOff>26543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1244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5474</xdr:rowOff>
    </xdr:from>
    <xdr:to>
      <xdr:col>107</xdr:col>
      <xdr:colOff>50800</xdr:colOff>
      <xdr:row>39</xdr:row>
      <xdr:rowOff>25895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92024"/>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5474</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92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135839</xdr:rowOff>
    </xdr:from>
    <xdr:to>
      <xdr:col>116</xdr:col>
      <xdr:colOff>114300</xdr:colOff>
      <xdr:row>39</xdr:row>
      <xdr:rowOff>65989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147193</xdr:rowOff>
    </xdr:from>
    <xdr:to>
      <xdr:col>112</xdr:col>
      <xdr:colOff>38100</xdr:colOff>
      <xdr:row>39</xdr:row>
      <xdr:rowOff>77343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68470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146545</xdr:rowOff>
    </xdr:from>
    <xdr:to>
      <xdr:col>107</xdr:col>
      <xdr:colOff>101600</xdr:colOff>
      <xdr:row>39</xdr:row>
      <xdr:rowOff>76695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67822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126124</xdr:rowOff>
    </xdr:from>
    <xdr:to>
      <xdr:col>102</xdr:col>
      <xdr:colOff>165100</xdr:colOff>
      <xdr:row>39</xdr:row>
      <xdr:rowOff>56274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47401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86368</xdr:rowOff>
    </xdr:from>
    <xdr:to>
      <xdr:col>116</xdr:col>
      <xdr:colOff>63500</xdr:colOff>
      <xdr:row>55</xdr:row>
      <xdr:rowOff>90300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1611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86368</xdr:rowOff>
    </xdr:from>
    <xdr:to>
      <xdr:col>111</xdr:col>
      <xdr:colOff>177800</xdr:colOff>
      <xdr:row>55</xdr:row>
      <xdr:rowOff>151976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1611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151976</xdr:rowOff>
    </xdr:from>
    <xdr:to>
      <xdr:col>107</xdr:col>
      <xdr:colOff>50800</xdr:colOff>
      <xdr:row>56</xdr:row>
      <xdr:rowOff>31458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581726"/>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31458</xdr:rowOff>
    </xdr:from>
    <xdr:to>
      <xdr:col>102</xdr:col>
      <xdr:colOff>114300</xdr:colOff>
      <xdr:row>56</xdr:row>
      <xdr:rowOff>47346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3265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39500</xdr:rowOff>
    </xdr:from>
    <xdr:to>
      <xdr:col>116</xdr:col>
      <xdr:colOff>114300</xdr:colOff>
      <xdr:row>55</xdr:row>
      <xdr:rowOff>141100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62377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35568</xdr:rowOff>
    </xdr:from>
    <xdr:to>
      <xdr:col>112</xdr:col>
      <xdr:colOff>38100</xdr:colOff>
      <xdr:row>55</xdr:row>
      <xdr:rowOff>137168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4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153695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101176</xdr:rowOff>
    </xdr:from>
    <xdr:to>
      <xdr:col>107</xdr:col>
      <xdr:colOff>101600</xdr:colOff>
      <xdr:row>56</xdr:row>
      <xdr:rowOff>31326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47853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152108</xdr:rowOff>
    </xdr:from>
    <xdr:to>
      <xdr:col>102</xdr:col>
      <xdr:colOff>165100</xdr:colOff>
      <xdr:row>56</xdr:row>
      <xdr:rowOff>82258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98785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167996</xdr:rowOff>
    </xdr:from>
    <xdr:to>
      <xdr:col>98</xdr:col>
      <xdr:colOff>38100</xdr:colOff>
      <xdr:row>56</xdr:row>
      <xdr:rowOff>98146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114673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91792</xdr:rowOff>
    </xdr:from>
    <xdr:to>
      <xdr:col>116</xdr:col>
      <xdr:colOff>63500</xdr:colOff>
      <xdr:row>75</xdr:row>
      <xdr:rowOff>108610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50542"/>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xdr:rowOff>
    </xdr:from>
    <xdr:to>
      <xdr:col>111</xdr:col>
      <xdr:colOff>177800</xdr:colOff>
      <xdr:row>75</xdr:row>
      <xdr:rowOff>91792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71740"/>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12990</xdr:rowOff>
    </xdr:from>
    <xdr:to>
      <xdr:col>107</xdr:col>
      <xdr:colOff>50800</xdr:colOff>
      <xdr:row>75</xdr:row>
      <xdr:rowOff>84967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71740"/>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84967</xdr:rowOff>
    </xdr:from>
    <xdr:to>
      <xdr:col>102</xdr:col>
      <xdr:colOff>114300</xdr:colOff>
      <xdr:row>75</xdr:row>
      <xdr:rowOff>143701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43717"/>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57810</xdr:rowOff>
    </xdr:from>
    <xdr:to>
      <xdr:col>116</xdr:col>
      <xdr:colOff>114300</xdr:colOff>
      <xdr:row>75</xdr:row>
      <xdr:rowOff>159410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36237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40992</xdr:rowOff>
    </xdr:from>
    <xdr:to>
      <xdr:col>112</xdr:col>
      <xdr:colOff>38100</xdr:colOff>
      <xdr:row>75</xdr:row>
      <xdr:rowOff>142592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133718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133640</xdr:rowOff>
    </xdr:from>
    <xdr:to>
      <xdr:col>107</xdr:col>
      <xdr:colOff>101600</xdr:colOff>
      <xdr:row>75</xdr:row>
      <xdr:rowOff>63790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80317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34167</xdr:rowOff>
    </xdr:from>
    <xdr:to>
      <xdr:col>102</xdr:col>
      <xdr:colOff>165100</xdr:colOff>
      <xdr:row>75</xdr:row>
      <xdr:rowOff>135767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152294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6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92901</xdr:rowOff>
    </xdr:from>
    <xdr:to>
      <xdr:col>98</xdr:col>
      <xdr:colOff>38100</xdr:colOff>
      <xdr:row>76</xdr:row>
      <xdr:rowOff>23050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39578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127,658</a:t>
          </a:r>
          <a:r>
            <a:rPr kumimoji="1" lang="ja-JP" altLang="en-US" sz="1300">
              <a:latin typeface="ＭＳ Ｐゴシック" panose="020B0600070205080204" pitchFamily="50" charset="-128"/>
              <a:ea typeface="ＭＳ Ｐゴシック" panose="020B0600070205080204" pitchFamily="50" charset="-128"/>
            </a:rPr>
            <a:t>円と類似団体と比較して一人あたりのコストが高い状況にある。認定こども園運営負担金や障がい者支援事業費が増加傾向にあり、特に介護給付については事業所増などを背景に利用が伸びている。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また、維持補修費については</a:t>
          </a:r>
          <a:r>
            <a:rPr kumimoji="1" lang="en-US" altLang="ja-JP" sz="1300">
              <a:latin typeface="ＭＳ Ｐゴシック" panose="020B0600070205080204" pitchFamily="50" charset="-128"/>
              <a:ea typeface="ＭＳ Ｐゴシック" panose="020B0600070205080204" pitchFamily="50" charset="-128"/>
            </a:rPr>
            <a:t>2,083</a:t>
          </a:r>
          <a:r>
            <a:rPr kumimoji="1" lang="ja-JP" altLang="en-US" sz="1300">
              <a:latin typeface="ＭＳ Ｐゴシック" panose="020B0600070205080204" pitchFamily="50" charset="-128"/>
              <a:ea typeface="ＭＳ Ｐゴシック" panose="020B0600070205080204" pitchFamily="50" charset="-128"/>
            </a:rPr>
            <a:t>円と類似団体内平均値を下回っているものの、保有施設の老朽化に伴い上昇傾向にあるため、公共施設総合管理計画の推進により施設総量の見直しや維持補修・更新の平準化を図る。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45,990
45,511
562.95
28,295,493
27,719,706
524,829
14,222,178
30,279,823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159512</xdr:rowOff>
    </xdr:from>
    <xdr:to>
      <xdr:col>24</xdr:col>
      <xdr:colOff>63500</xdr:colOff>
      <xdr:row>36</xdr:row>
      <xdr:rowOff>167894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171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157035</xdr:rowOff>
    </xdr:from>
    <xdr:to>
      <xdr:col>19</xdr:col>
      <xdr:colOff>177800</xdr:colOff>
      <xdr:row>36</xdr:row>
      <xdr:rowOff>159512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923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157035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2464"/>
          <a:ext cx="8890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35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117094</xdr:rowOff>
    </xdr:from>
    <xdr:to>
      <xdr:col>24</xdr:col>
      <xdr:colOff>114300</xdr:colOff>
      <xdr:row>37</xdr:row>
      <xdr:rowOff>47244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95521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108712</xdr:rowOff>
    </xdr:from>
    <xdr:to>
      <xdr:col>20</xdr:col>
      <xdr:colOff>38100</xdr:colOff>
      <xdr:row>37</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106235</xdr:rowOff>
    </xdr:from>
    <xdr:to>
      <xdr:col>15</xdr:col>
      <xdr:colOff>101600</xdr:colOff>
      <xdr:row>37</xdr:row>
      <xdr:rowOff>36385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xdr:rowOff>
    </xdr:from>
    <xdr:to>
      <xdr:col>6</xdr:col>
      <xdr:colOff>38100</xdr:colOff>
      <xdr:row>36</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93235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83224</xdr:rowOff>
    </xdr:from>
    <xdr:to>
      <xdr:col>24</xdr:col>
      <xdr:colOff>63500</xdr:colOff>
      <xdr:row>57</xdr:row>
      <xdr:rowOff>74256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84424"/>
          <a:ext cx="838200" cy="1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83224</xdr:rowOff>
    </xdr:from>
    <xdr:to>
      <xdr:col>19</xdr:col>
      <xdr:colOff>177800</xdr:colOff>
      <xdr:row>56</xdr:row>
      <xdr:rowOff>157531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84424"/>
          <a:ext cx="889000" cy="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144401</xdr:rowOff>
    </xdr:from>
    <xdr:to>
      <xdr:col>15</xdr:col>
      <xdr:colOff>50800</xdr:colOff>
      <xdr:row>56</xdr:row>
      <xdr:rowOff>157531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45601"/>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144401</xdr:rowOff>
    </xdr:from>
    <xdr:to>
      <xdr:col>10</xdr:col>
      <xdr:colOff>114300</xdr:colOff>
      <xdr:row>57</xdr:row>
      <xdr:rowOff>125309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5601"/>
          <a:ext cx="889000" cy="1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23456</xdr:rowOff>
    </xdr:from>
    <xdr:to>
      <xdr:col>24</xdr:col>
      <xdr:colOff>114300</xdr:colOff>
      <xdr:row>57</xdr:row>
      <xdr:rowOff>125056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32424</xdr:rowOff>
    </xdr:from>
    <xdr:to>
      <xdr:col>20</xdr:col>
      <xdr:colOff>38100</xdr:colOff>
      <xdr:row>56</xdr:row>
      <xdr:rowOff>134024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150551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106731</xdr:rowOff>
    </xdr:from>
    <xdr:to>
      <xdr:col>15</xdr:col>
      <xdr:colOff>101600</xdr:colOff>
      <xdr:row>57</xdr:row>
      <xdr:rowOff>36881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53408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93601</xdr:rowOff>
    </xdr:from>
    <xdr:to>
      <xdr:col>10</xdr:col>
      <xdr:colOff>165100</xdr:colOff>
      <xdr:row>57</xdr:row>
      <xdr:rowOff>23751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40278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74509</xdr:rowOff>
    </xdr:from>
    <xdr:to>
      <xdr:col>6</xdr:col>
      <xdr:colOff>38100</xdr:colOff>
      <xdr:row>58</xdr:row>
      <xdr:rowOff>4659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117990</xdr:rowOff>
    </xdr:from>
    <xdr:to>
      <xdr:col>24</xdr:col>
      <xdr:colOff>63500</xdr:colOff>
      <xdr:row>75</xdr:row>
      <xdr:rowOff>25255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5290"/>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168976</xdr:rowOff>
    </xdr:from>
    <xdr:to>
      <xdr:col>19</xdr:col>
      <xdr:colOff>177800</xdr:colOff>
      <xdr:row>75</xdr:row>
      <xdr:rowOff>25255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5627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168976</xdr:rowOff>
    </xdr:from>
    <xdr:to>
      <xdr:col>15</xdr:col>
      <xdr:colOff>50800</xdr:colOff>
      <xdr:row>75</xdr:row>
      <xdr:rowOff>87381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6276"/>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87381</xdr:rowOff>
    </xdr:from>
    <xdr:to>
      <xdr:col>10</xdr:col>
      <xdr:colOff>114300</xdr:colOff>
      <xdr:row>75</xdr:row>
      <xdr:rowOff>112557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6131"/>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67190</xdr:rowOff>
    </xdr:from>
    <xdr:to>
      <xdr:col>24</xdr:col>
      <xdr:colOff>114300</xdr:colOff>
      <xdr:row>74</xdr:row>
      <xdr:rowOff>168790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90067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145905</xdr:rowOff>
    </xdr:from>
    <xdr:to>
      <xdr:col>20</xdr:col>
      <xdr:colOff>38100</xdr:colOff>
      <xdr:row>75</xdr:row>
      <xdr:rowOff>76055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92582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118176</xdr:rowOff>
    </xdr:from>
    <xdr:to>
      <xdr:col>15</xdr:col>
      <xdr:colOff>101600</xdr:colOff>
      <xdr:row>75</xdr:row>
      <xdr:rowOff>48326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36581</xdr:rowOff>
    </xdr:from>
    <xdr:to>
      <xdr:col>10</xdr:col>
      <xdr:colOff>165100</xdr:colOff>
      <xdr:row>75</xdr:row>
      <xdr:rowOff>138181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154708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61757</xdr:rowOff>
    </xdr:from>
    <xdr:to>
      <xdr:col>6</xdr:col>
      <xdr:colOff>38100</xdr:colOff>
      <xdr:row>75</xdr:row>
      <xdr:rowOff>163357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167785</xdr:rowOff>
    </xdr:from>
    <xdr:to>
      <xdr:col>24</xdr:col>
      <xdr:colOff>63500</xdr:colOff>
      <xdr:row>97</xdr:row>
      <xdr:rowOff>13991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6985"/>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11423</xdr:rowOff>
    </xdr:from>
    <xdr:to>
      <xdr:col>19</xdr:col>
      <xdr:colOff>177800</xdr:colOff>
      <xdr:row>97</xdr:row>
      <xdr:rowOff>13991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4207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11423</xdr:rowOff>
    </xdr:from>
    <xdr:to>
      <xdr:col>15</xdr:col>
      <xdr:colOff>50800</xdr:colOff>
      <xdr:row>97</xdr:row>
      <xdr:rowOff>30811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42073"/>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157716</xdr:rowOff>
    </xdr:from>
    <xdr:to>
      <xdr:col>10</xdr:col>
      <xdr:colOff>114300</xdr:colOff>
      <xdr:row>97</xdr:row>
      <xdr:rowOff>30811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16916"/>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116985</xdr:rowOff>
    </xdr:from>
    <xdr:to>
      <xdr:col>24</xdr:col>
      <xdr:colOff>114300</xdr:colOff>
      <xdr:row>97</xdr:row>
      <xdr:rowOff>47135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134641</xdr:rowOff>
    </xdr:from>
    <xdr:to>
      <xdr:col>20</xdr:col>
      <xdr:colOff>38100</xdr:colOff>
      <xdr:row>97</xdr:row>
      <xdr:rowOff>64791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132073</xdr:rowOff>
    </xdr:from>
    <xdr:to>
      <xdr:col>15</xdr:col>
      <xdr:colOff>101600</xdr:colOff>
      <xdr:row>97</xdr:row>
      <xdr:rowOff>62223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53350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151461</xdr:rowOff>
    </xdr:from>
    <xdr:to>
      <xdr:col>10</xdr:col>
      <xdr:colOff>165100</xdr:colOff>
      <xdr:row>97</xdr:row>
      <xdr:rowOff>81611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106916</xdr:rowOff>
    </xdr:from>
    <xdr:to>
      <xdr:col>6</xdr:col>
      <xdr:colOff>38100</xdr:colOff>
      <xdr:row>97</xdr:row>
      <xdr:rowOff>37066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28193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48768</xdr:rowOff>
    </xdr:from>
    <xdr:to>
      <xdr:col>55</xdr:col>
      <xdr:colOff>0</xdr:colOff>
      <xdr:row>53</xdr:row>
      <xdr:rowOff>138138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135618"/>
          <a:ext cx="838200" cy="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48768</xdr:rowOff>
    </xdr:from>
    <xdr:to>
      <xdr:col>50</xdr:col>
      <xdr:colOff>114300</xdr:colOff>
      <xdr:row>55</xdr:row>
      <xdr:rowOff>23609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135618"/>
          <a:ext cx="889000" cy="3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166688</xdr:rowOff>
    </xdr:from>
    <xdr:to>
      <xdr:col>45</xdr:col>
      <xdr:colOff>177800</xdr:colOff>
      <xdr:row>55</xdr:row>
      <xdr:rowOff>23609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24988"/>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166688</xdr:rowOff>
    </xdr:from>
    <xdr:to>
      <xdr:col>41</xdr:col>
      <xdr:colOff>50800</xdr:colOff>
      <xdr:row>55</xdr:row>
      <xdr:rowOff>109893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24988"/>
          <a:ext cx="889000" cy="1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87338</xdr:rowOff>
    </xdr:from>
    <xdr:to>
      <xdr:col>55</xdr:col>
      <xdr:colOff>50800</xdr:colOff>
      <xdr:row>54</xdr:row>
      <xdr:rowOff>17488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110215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169418</xdr:rowOff>
    </xdr:from>
    <xdr:to>
      <xdr:col>50</xdr:col>
      <xdr:colOff>165100</xdr:colOff>
      <xdr:row>53</xdr:row>
      <xdr:rowOff>99568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0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116095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8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144259</xdr:rowOff>
    </xdr:from>
    <xdr:to>
      <xdr:col>46</xdr:col>
      <xdr:colOff>38100</xdr:colOff>
      <xdr:row>55</xdr:row>
      <xdr:rowOff>74409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90936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115888</xdr:rowOff>
    </xdr:from>
    <xdr:to>
      <xdr:col>41</xdr:col>
      <xdr:colOff>101600</xdr:colOff>
      <xdr:row>55</xdr:row>
      <xdr:rowOff>46038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62565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59093</xdr:rowOff>
    </xdr:from>
    <xdr:to>
      <xdr:col>36</xdr:col>
      <xdr:colOff>165100</xdr:colOff>
      <xdr:row>55</xdr:row>
      <xdr:rowOff>160693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5770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77239</xdr:rowOff>
    </xdr:from>
    <xdr:to>
      <xdr:col>55</xdr:col>
      <xdr:colOff>0</xdr:colOff>
      <xdr:row>78</xdr:row>
      <xdr:rowOff>110644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0339"/>
          <a:ext cx="8382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77239</xdr:rowOff>
    </xdr:from>
    <xdr:to>
      <xdr:col>50</xdr:col>
      <xdr:colOff>114300</xdr:colOff>
      <xdr:row>78</xdr:row>
      <xdr:rowOff>103299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503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103299</xdr:rowOff>
    </xdr:from>
    <xdr:to>
      <xdr:col>45</xdr:col>
      <xdr:colOff>177800</xdr:colOff>
      <xdr:row>78</xdr:row>
      <xdr:rowOff>104687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6399"/>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95115</xdr:rowOff>
    </xdr:from>
    <xdr:to>
      <xdr:col>41</xdr:col>
      <xdr:colOff>50800</xdr:colOff>
      <xdr:row>78</xdr:row>
      <xdr:rowOff>104687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821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59844</xdr:rowOff>
    </xdr:from>
    <xdr:to>
      <xdr:col>55</xdr:col>
      <xdr:colOff>50800</xdr:colOff>
      <xdr:row>78</xdr:row>
      <xdr:rowOff>161444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26439</xdr:rowOff>
    </xdr:from>
    <xdr:to>
      <xdr:col>50</xdr:col>
      <xdr:colOff>165100</xdr:colOff>
      <xdr:row>78</xdr:row>
      <xdr:rowOff>128039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119166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52499</xdr:rowOff>
    </xdr:from>
    <xdr:to>
      <xdr:col>46</xdr:col>
      <xdr:colOff>38100</xdr:colOff>
      <xdr:row>78</xdr:row>
      <xdr:rowOff>154099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145226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53887</xdr:rowOff>
    </xdr:from>
    <xdr:to>
      <xdr:col>41</xdr:col>
      <xdr:colOff>101600</xdr:colOff>
      <xdr:row>78</xdr:row>
      <xdr:rowOff>155487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146614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44315</xdr:rowOff>
    </xdr:from>
    <xdr:to>
      <xdr:col>36</xdr:col>
      <xdr:colOff>165100</xdr:colOff>
      <xdr:row>78</xdr:row>
      <xdr:rowOff>145915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162442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48366</xdr:rowOff>
    </xdr:from>
    <xdr:to>
      <xdr:col>55</xdr:col>
      <xdr:colOff>0</xdr:colOff>
      <xdr:row>97</xdr:row>
      <xdr:rowOff>21422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07566"/>
          <a:ext cx="838200" cy="1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48366</xdr:rowOff>
    </xdr:from>
    <xdr:to>
      <xdr:col>50</xdr:col>
      <xdr:colOff>114300</xdr:colOff>
      <xdr:row>96</xdr:row>
      <xdr:rowOff>88539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07566"/>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88539</xdr:rowOff>
    </xdr:from>
    <xdr:to>
      <xdr:col>45</xdr:col>
      <xdr:colOff>177800</xdr:colOff>
      <xdr:row>97</xdr:row>
      <xdr:rowOff>24478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47739"/>
          <a:ext cx="889000" cy="10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146703</xdr:rowOff>
    </xdr:from>
    <xdr:to>
      <xdr:col>41</xdr:col>
      <xdr:colOff>50800</xdr:colOff>
      <xdr:row>97</xdr:row>
      <xdr:rowOff>24478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0590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142072</xdr:rowOff>
    </xdr:from>
    <xdr:to>
      <xdr:col>55</xdr:col>
      <xdr:colOff>50800</xdr:colOff>
      <xdr:row>97</xdr:row>
      <xdr:rowOff>72222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120499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169016</xdr:rowOff>
    </xdr:from>
    <xdr:to>
      <xdr:col>50</xdr:col>
      <xdr:colOff>165100</xdr:colOff>
      <xdr:row>96</xdr:row>
      <xdr:rowOff>99166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37739</xdr:rowOff>
    </xdr:from>
    <xdr:to>
      <xdr:col>46</xdr:col>
      <xdr:colOff>38100</xdr:colOff>
      <xdr:row>96</xdr:row>
      <xdr:rowOff>139339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155866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145128</xdr:rowOff>
    </xdr:from>
    <xdr:to>
      <xdr:col>41</xdr:col>
      <xdr:colOff>101600</xdr:colOff>
      <xdr:row>97</xdr:row>
      <xdr:rowOff>75278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95903</xdr:rowOff>
    </xdr:from>
    <xdr:to>
      <xdr:col>36</xdr:col>
      <xdr:colOff>165100</xdr:colOff>
      <xdr:row>97</xdr:row>
      <xdr:rowOff>26053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39764</xdr:rowOff>
    </xdr:from>
    <xdr:to>
      <xdr:col>85</xdr:col>
      <xdr:colOff>127000</xdr:colOff>
      <xdr:row>37</xdr:row>
      <xdr:rowOff>66453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83414"/>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66453</xdr:rowOff>
    </xdr:from>
    <xdr:to>
      <xdr:col>81</xdr:col>
      <xdr:colOff>50800</xdr:colOff>
      <xdr:row>37</xdr:row>
      <xdr:rowOff>82760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0103"/>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82760</xdr:rowOff>
    </xdr:from>
    <xdr:to>
      <xdr:col>76</xdr:col>
      <xdr:colOff>114300</xdr:colOff>
      <xdr:row>37</xdr:row>
      <xdr:rowOff>84779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64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84779</xdr:rowOff>
    </xdr:from>
    <xdr:to>
      <xdr:col>71</xdr:col>
      <xdr:colOff>177800</xdr:colOff>
      <xdr:row>37</xdr:row>
      <xdr:rowOff>102514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28429"/>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160414</xdr:rowOff>
    </xdr:from>
    <xdr:to>
      <xdr:col>85</xdr:col>
      <xdr:colOff>177800</xdr:colOff>
      <xdr:row>37</xdr:row>
      <xdr:rowOff>90564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138841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15653</xdr:rowOff>
    </xdr:from>
    <xdr:to>
      <xdr:col>81</xdr:col>
      <xdr:colOff>101600</xdr:colOff>
      <xdr:row>37</xdr:row>
      <xdr:rowOff>117253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31960</xdr:rowOff>
    </xdr:from>
    <xdr:to>
      <xdr:col>76</xdr:col>
      <xdr:colOff>165100</xdr:colOff>
      <xdr:row>37</xdr:row>
      <xdr:rowOff>133560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124686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33979</xdr:rowOff>
    </xdr:from>
    <xdr:to>
      <xdr:col>72</xdr:col>
      <xdr:colOff>38100</xdr:colOff>
      <xdr:row>37</xdr:row>
      <xdr:rowOff>135579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126706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51714</xdr:rowOff>
    </xdr:from>
    <xdr:to>
      <xdr:col>67</xdr:col>
      <xdr:colOff>101600</xdr:colOff>
      <xdr:row>37</xdr:row>
      <xdr:rowOff>153314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144442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37059</xdr:rowOff>
    </xdr:from>
    <xdr:to>
      <xdr:col>85</xdr:col>
      <xdr:colOff>127000</xdr:colOff>
      <xdr:row>57</xdr:row>
      <xdr:rowOff>75509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9709"/>
          <a:ext cx="8382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52360</xdr:rowOff>
    </xdr:from>
    <xdr:to>
      <xdr:col>81</xdr:col>
      <xdr:colOff>50800</xdr:colOff>
      <xdr:row>57</xdr:row>
      <xdr:rowOff>75509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2501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37547</xdr:rowOff>
    </xdr:from>
    <xdr:to>
      <xdr:col>76</xdr:col>
      <xdr:colOff>114300</xdr:colOff>
      <xdr:row>57</xdr:row>
      <xdr:rowOff>52360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1019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38956</xdr:rowOff>
    </xdr:from>
    <xdr:to>
      <xdr:col>71</xdr:col>
      <xdr:colOff>177800</xdr:colOff>
      <xdr:row>57</xdr:row>
      <xdr:rowOff>37547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40156"/>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157709</xdr:rowOff>
    </xdr:from>
    <xdr:to>
      <xdr:col>85</xdr:col>
      <xdr:colOff>177800</xdr:colOff>
      <xdr:row>57</xdr:row>
      <xdr:rowOff>87859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136136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24709</xdr:rowOff>
    </xdr:from>
    <xdr:to>
      <xdr:col>81</xdr:col>
      <xdr:colOff>101600</xdr:colOff>
      <xdr:row>57</xdr:row>
      <xdr:rowOff>126309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117436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1560</xdr:rowOff>
    </xdr:from>
    <xdr:to>
      <xdr:col>76</xdr:col>
      <xdr:colOff>165100</xdr:colOff>
      <xdr:row>57</xdr:row>
      <xdr:rowOff>103160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94287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158197</xdr:rowOff>
    </xdr:from>
    <xdr:to>
      <xdr:col>72</xdr:col>
      <xdr:colOff>38100</xdr:colOff>
      <xdr:row>57</xdr:row>
      <xdr:rowOff>88347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159606</xdr:rowOff>
    </xdr:from>
    <xdr:to>
      <xdr:col>67</xdr:col>
      <xdr:colOff>101600</xdr:colOff>
      <xdr:row>56</xdr:row>
      <xdr:rowOff>89756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106283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2984</xdr:rowOff>
    </xdr:from>
    <xdr:to>
      <xdr:col>85</xdr:col>
      <xdr:colOff>127000</xdr:colOff>
      <xdr:row>79</xdr:row>
      <xdr:rowOff>13170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753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160922</xdr:rowOff>
    </xdr:from>
    <xdr:to>
      <xdr:col>81</xdr:col>
      <xdr:colOff>50800</xdr:colOff>
      <xdr:row>79</xdr:row>
      <xdr:rowOff>13170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402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160922</xdr:rowOff>
    </xdr:from>
    <xdr:to>
      <xdr:col>76</xdr:col>
      <xdr:colOff>114300</xdr:colOff>
      <xdr:row>79</xdr:row>
      <xdr:rowOff>30035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34022"/>
          <a:ext cx="8890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23254</xdr:rowOff>
    </xdr:from>
    <xdr:to>
      <xdr:col>71</xdr:col>
      <xdr:colOff>177800</xdr:colOff>
      <xdr:row>79</xdr:row>
      <xdr:rowOff>30035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780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123634</xdr:rowOff>
    </xdr:from>
    <xdr:to>
      <xdr:col>85</xdr:col>
      <xdr:colOff>177800</xdr:colOff>
      <xdr:row>79</xdr:row>
      <xdr:rowOff>53784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38561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133820</xdr:rowOff>
    </xdr:from>
    <xdr:to>
      <xdr:col>81</xdr:col>
      <xdr:colOff>101600</xdr:colOff>
      <xdr:row>79</xdr:row>
      <xdr:rowOff>63970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55097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110122</xdr:rowOff>
    </xdr:from>
    <xdr:to>
      <xdr:col>76</xdr:col>
      <xdr:colOff>165100</xdr:colOff>
      <xdr:row>79</xdr:row>
      <xdr:rowOff>40272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56799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150685</xdr:rowOff>
    </xdr:from>
    <xdr:to>
      <xdr:col>72</xdr:col>
      <xdr:colOff>38100</xdr:colOff>
      <xdr:row>79</xdr:row>
      <xdr:rowOff>80835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71962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143904</xdr:rowOff>
    </xdr:from>
    <xdr:to>
      <xdr:col>67</xdr:col>
      <xdr:colOff>101600</xdr:colOff>
      <xdr:row>79</xdr:row>
      <xdr:rowOff>74054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65181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123873</xdr:rowOff>
    </xdr:from>
    <xdr:to>
      <xdr:col>85</xdr:col>
      <xdr:colOff>127000</xdr:colOff>
      <xdr:row>97</xdr:row>
      <xdr:rowOff>125634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4523"/>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125634</xdr:rowOff>
    </xdr:from>
    <xdr:to>
      <xdr:col>81</xdr:col>
      <xdr:colOff>50800</xdr:colOff>
      <xdr:row>97</xdr:row>
      <xdr:rowOff>132933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6284"/>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132933</xdr:rowOff>
    </xdr:from>
    <xdr:to>
      <xdr:col>76</xdr:col>
      <xdr:colOff>114300</xdr:colOff>
      <xdr:row>97</xdr:row>
      <xdr:rowOff>133212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358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133212</xdr:rowOff>
    </xdr:from>
    <xdr:to>
      <xdr:col>71</xdr:col>
      <xdr:colOff>177800</xdr:colOff>
      <xdr:row>97</xdr:row>
      <xdr:rowOff>135623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386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73073</xdr:rowOff>
    </xdr:from>
    <xdr:to>
      <xdr:col>85</xdr:col>
      <xdr:colOff>177800</xdr:colOff>
      <xdr:row>98</xdr:row>
      <xdr:rowOff>3223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74834</xdr:rowOff>
    </xdr:from>
    <xdr:to>
      <xdr:col>81</xdr:col>
      <xdr:colOff>101600</xdr:colOff>
      <xdr:row>98</xdr:row>
      <xdr:rowOff>4984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167561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82133</xdr:rowOff>
    </xdr:from>
    <xdr:to>
      <xdr:col>76</xdr:col>
      <xdr:colOff>165100</xdr:colOff>
      <xdr:row>98</xdr:row>
      <xdr:rowOff>12283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82412</xdr:rowOff>
    </xdr:from>
    <xdr:to>
      <xdr:col>72</xdr:col>
      <xdr:colOff>38100</xdr:colOff>
      <xdr:row>98</xdr:row>
      <xdr:rowOff>12562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84823</xdr:rowOff>
    </xdr:from>
    <xdr:to>
      <xdr:col>67</xdr:col>
      <xdr:colOff>101600</xdr:colOff>
      <xdr:row>98</xdr:row>
      <xdr:rowOff>14973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93599</xdr:rowOff>
    </xdr:from>
    <xdr:to>
      <xdr:col>116</xdr:col>
      <xdr:colOff>63500</xdr:colOff>
      <xdr:row>38</xdr:row>
      <xdr:rowOff>110363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60869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110363</xdr:rowOff>
    </xdr:from>
    <xdr:to>
      <xdr:col>111</xdr:col>
      <xdr:colOff>177800</xdr:colOff>
      <xdr:row>38</xdr:row>
      <xdr:rowOff>133032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2546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133032</xdr:rowOff>
    </xdr:from>
    <xdr:to>
      <xdr:col>107</xdr:col>
      <xdr:colOff>50800</xdr:colOff>
      <xdr:row>38</xdr:row>
      <xdr:rowOff>133223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4813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85789</xdr:rowOff>
    </xdr:from>
    <xdr:to>
      <xdr:col>102</xdr:col>
      <xdr:colOff>114300</xdr:colOff>
      <xdr:row>38</xdr:row>
      <xdr:rowOff>133223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0088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42799</xdr:rowOff>
    </xdr:from>
    <xdr:to>
      <xdr:col>116</xdr:col>
      <xdr:colOff>114300</xdr:colOff>
      <xdr:row>38</xdr:row>
      <xdr:rowOff>144399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2176</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34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59563</xdr:rowOff>
    </xdr:from>
    <xdr:to>
      <xdr:col>112</xdr:col>
      <xdr:colOff>38100</xdr:colOff>
      <xdr:row>38</xdr:row>
      <xdr:rowOff>161163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6240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3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82232</xdr:rowOff>
    </xdr:from>
    <xdr:to>
      <xdr:col>107</xdr:col>
      <xdr:colOff>101600</xdr:colOff>
      <xdr:row>39</xdr:row>
      <xdr:rowOff>12382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28910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82423</xdr:rowOff>
    </xdr:from>
    <xdr:to>
      <xdr:col>102</xdr:col>
      <xdr:colOff>165100</xdr:colOff>
      <xdr:row>39</xdr:row>
      <xdr:rowOff>12573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29100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34989</xdr:rowOff>
    </xdr:from>
    <xdr:to>
      <xdr:col>98</xdr:col>
      <xdr:colOff>38100</xdr:colOff>
      <xdr:row>38</xdr:row>
      <xdr:rowOff>136589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153116</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32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73,623</a:t>
          </a:r>
          <a:r>
            <a:rPr kumimoji="1" lang="ja-JP" altLang="en-US" sz="1300">
              <a:latin typeface="ＭＳ Ｐゴシック" panose="020B0600070205080204" pitchFamily="50" charset="-128"/>
              <a:ea typeface="ＭＳ Ｐゴシック" panose="020B0600070205080204" pitchFamily="50" charset="-128"/>
            </a:rPr>
            <a:t>円となっている。本市の基幹産業である農畜産業振興に積極的に取り組んでいるものであり、なかでも平成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年度は計画的な営農を可能とするための畑地かんがい事業にかかる国営土地改良事業負担金が皆増、県営土地改良事業が前年度比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％と大きく伸びたことが要因となっている。また、民生費については過去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年間のいずれの年度においても類似団体内平均値を上回っている。平成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年度においては、住民一人当たり</a:t>
          </a:r>
          <a:r>
            <a:rPr kumimoji="1" lang="en-US" altLang="ja-JP" sz="1300">
              <a:latin typeface="ＭＳ Ｐゴシック" panose="020B0600070205080204" pitchFamily="50" charset="-128"/>
              <a:ea typeface="ＭＳ Ｐゴシック" panose="020B0600070205080204" pitchFamily="50" charset="-128"/>
            </a:rPr>
            <a:t>202,849</a:t>
          </a:r>
          <a:r>
            <a:rPr kumimoji="1" lang="ja-JP" altLang="en-US" sz="1300">
              <a:latin typeface="ＭＳ Ｐゴシック" panose="020B0600070205080204" pitchFamily="50" charset="-128"/>
              <a:ea typeface="ＭＳ Ｐゴシック" panose="020B0600070205080204" pitchFamily="50" charset="-128"/>
            </a:rPr>
            <a:t>円と類似団体内平均値との開きが最も大きくなったが、これは障がい者支援事業における通所介護の増加や障がい者支援施設の全面改修にかかる補助を交付したためである。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前年度と比較して歳入・歳出ともに減となった一方、普通交付税が</a:t>
          </a:r>
          <a:r>
            <a:rPr kumimoji="1" lang="en-US" altLang="ja-JP" sz="1400">
              <a:latin typeface="ＭＳ ゴシック" pitchFamily="49" charset="-128"/>
              <a:ea typeface="ＭＳ ゴシック" pitchFamily="49" charset="-128"/>
            </a:rPr>
            <a:t>171,551</a:t>
          </a:r>
          <a:r>
            <a:rPr kumimoji="1" lang="ja-JP" altLang="en-US" sz="1400">
              <a:latin typeface="ＭＳ ゴシック" pitchFamily="49" charset="-128"/>
              <a:ea typeface="ＭＳ ゴシック" pitchFamily="49" charset="-128"/>
            </a:rPr>
            <a:t>千円減、ふるさと納税が</a:t>
          </a:r>
          <a:r>
            <a:rPr kumimoji="1" lang="en-US" altLang="ja-JP" sz="1400">
              <a:latin typeface="ＭＳ ゴシック" pitchFamily="49" charset="-128"/>
              <a:ea typeface="ＭＳ ゴシック" pitchFamily="49" charset="-128"/>
            </a:rPr>
            <a:t>155,467</a:t>
          </a:r>
          <a:r>
            <a:rPr kumimoji="1" lang="ja-JP" altLang="en-US" sz="1400">
              <a:latin typeface="ＭＳ ゴシック" pitchFamily="49" charset="-128"/>
              <a:ea typeface="ＭＳ ゴシック" pitchFamily="49" charset="-128"/>
            </a:rPr>
            <a:t>千円減となるなど歳入減により、標準財政規模に対する実質単年度収支の割合は前年度比</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ﾎﾟｲﾝﾄ減少した。実質収支は基金取崩しにより黒字となっているが、小林市行財政改革推進ﾌﾟﾗﾝ</a:t>
          </a:r>
          <a:r>
            <a:rPr kumimoji="1" lang="en-US" altLang="ja-JP" sz="1400">
              <a:latin typeface="ＭＳ ゴシック" pitchFamily="49" charset="-128"/>
              <a:ea typeface="ＭＳ ゴシック" pitchFamily="49" charset="-128"/>
            </a:rPr>
            <a:t>2019</a:t>
          </a:r>
          <a:r>
            <a:rPr kumimoji="1" lang="ja-JP" altLang="en-US" sz="1400">
              <a:latin typeface="ＭＳ ゴシック" pitchFamily="49" charset="-128"/>
              <a:ea typeface="ＭＳ ゴシック" pitchFamily="49" charset="-128"/>
            </a:rPr>
            <a:t>の推進により税収の確保や新たな財源の創出といった歳入確保策に取り組むとともに事務事業の見直し等歳入に見合った歳出転換に努める。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年度に食肉センター事業特別会計（平成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年度廃止）で赤字が発生して以降、各会計で赤字は発生していない。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合併算定替縮減幅の拡大及び令和２年度の終了を見据え、歳入について受益者負担の適正化や新たな財源の確保を、歳出について施設のあり方を含めた効率的な行政運営と事業見直しによる歳出の削減を図り、健全な財政運営に取り組む。病院事業会計においては産婦人科が再開したことを受け、新たな歳出が見込まれることから歳出の削減と収益構造の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公営企業債の元利償還金に対する繰入金等はほぼ横ばいであるものの、元利償還金が前年度からおよそ</a:t>
          </a:r>
          <a:r>
            <a:rPr kumimoji="1" lang="en-US" altLang="ja-JP" sz="1400">
              <a:latin typeface="ＭＳ ゴシック" pitchFamily="49" charset="-128"/>
              <a:ea typeface="ＭＳ ゴシック" pitchFamily="49" charset="-128"/>
            </a:rPr>
            <a:t>62,000</a:t>
          </a:r>
          <a:r>
            <a:rPr kumimoji="1" lang="ja-JP" altLang="en-US" sz="1400">
              <a:latin typeface="ＭＳ ゴシック" pitchFamily="49" charset="-128"/>
              <a:ea typeface="ＭＳ ゴシック" pitchFamily="49" charset="-128"/>
            </a:rPr>
            <a:t>千円減少したため、実質公債費比率の分子は前年度から</a:t>
          </a:r>
          <a:r>
            <a:rPr kumimoji="1" lang="en-US" altLang="ja-JP" sz="1400">
              <a:latin typeface="ＭＳ ゴシック" pitchFamily="49" charset="-128"/>
              <a:ea typeface="ＭＳ ゴシック" pitchFamily="49" charset="-128"/>
            </a:rPr>
            <a:t>35,000</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今後は交付税措置の有利な地方債を活用するとともに、受益者負担の適正化や施設総量の見直しによって潜在財源を掘り起こし新規地方債発行の抑制に努める。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かかる地方債の発行に伴い、近年、地方債残高が増加している。これに伴う元金償還が開始したのち、令和４年度に償還のピークを迎える見込みである。新規発行地方債を元利償還額の範囲内に抑制し、地方債残高を計画的に縮減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一方、基準財政需要額算入見込額が減少傾向であり、また、充当可能基金は前年度と比べて</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百万円減少している。充当可能基金については、資金余力が低下していることから積増は困難だが、会計年度を超えた繰替運用による控除を圧縮するため、計画的な資金運用に努める。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国営土地改良事業負担金の償還に備え積み立てていた土地改良基金について、平成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期の償還年度を迎えたため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百万円取り崩したほか、ふるさと納税制度による寄附金を積み立てている未来まち創生基金を子育て世代の経済的負担軽減を目的とした医療費助成事業などのため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ふるさと納税制度による寄付金の拡充や小林市行財政改革推進プラン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の推進による受益者負担の適正化や歳出削減による資金余力の創出により計画的な基金取崩と積立を行う。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土地改良基金：国営西諸土地改良事業及び関連県営事業の円滑な推進に必要な財源確保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安心して子どもを生み育てることのできる子育てにやさしいまちづくり／教育環境の整備を図り、将来を担う子ども達が積極的に学ぶことのできるまちづくり／健康で健やかな生活を送り、一人ひとりが生きがいの持てるまちづくり／災害に強く、安心安全に暮らせるまちづくり／豊かな自然環境や文化を後世に残すまちづくり／産業の活性化を図り、地域経済の発展に取り組むまちづくり　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企業立地促進基金：企業立地を促進させる経費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愛のふるさと福祉基金：少子高齢化等、社会情勢の急激な変動に備えて、地域福祉の向上に資す経費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定額運用基金として運用していた青い鳥育英資金貸付基金から償還完了分をふるさと振興基金に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百万円移行した一方で、国営西諸土地改良事業１期の負担金償還に土地改良基金を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百万円、障がい者支援施設の全面改修に愛のふるさと福祉基金を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未来まち創生基金：第２次小林市総合計画（前期計画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ふるさと納税制度による寄付金額を令和３年度まで増加として目標値を設定しているため経費の圧縮による相乗効果により積み増しを行うとともに、充当事業についても精査を行い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千円）、株配当分（＋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千円）の積み立て及び取り崩し（△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災害復旧等の財政需要に備え適正額を維持するため、一般財源所要額の圧縮と税収確保及び新たな財源確保に努める。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千円）の積み立て及び市債元金償還（△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千円）のための取り崩しを実施したが増減は生じていない。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年度に地方債償還のピークを迎える見込みであり、将来世代の負担を軽減し住民サービスの低下を招くことのないよう市債償還に必要な一定水準の基金残高確保に努める。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有形固定資産減価償却率は、全国平均、宮崎県平均を上回っており施設の老朽化が進んでいる。今後施設の建て替え等を計画的に行っていく必要がある。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4155"/>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9575" cy="225425"/>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860" cy="2584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54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860" cy="257810"/>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38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36195</xdr:rowOff>
    </xdr:from>
    <xdr:ext cx="403860" cy="259080"/>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512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28</xdr:row>
      <xdr:rowOff>114300</xdr:rowOff>
    </xdr:from>
    <xdr:to>
      <xdr:col>23</xdr:col>
      <xdr:colOff>136525</xdr:colOff>
      <xdr:row>29</xdr:row>
      <xdr:rowOff>44450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137160</xdr:rowOff>
    </xdr:from>
    <xdr:ext cx="403860" cy="259080"/>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37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41910</xdr:rowOff>
    </xdr:from>
    <xdr:to>
      <xdr:col>19</xdr:col>
      <xdr:colOff>187325</xdr:colOff>
      <xdr:row>29</xdr:row>
      <xdr:rowOff>143510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165100</xdr:rowOff>
    </xdr:from>
    <xdr:to>
      <xdr:col>23</xdr:col>
      <xdr:colOff>85725</xdr:colOff>
      <xdr:row>29</xdr:row>
      <xdr:rowOff>92710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737225"/>
          <a:ext cx="711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64770</xdr:rowOff>
    </xdr:from>
    <xdr:to>
      <xdr:col>15</xdr:col>
      <xdr:colOff>187325</xdr:colOff>
      <xdr:row>30</xdr:row>
      <xdr:rowOff>166370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92710</xdr:rowOff>
    </xdr:from>
    <xdr:to>
      <xdr:col>19</xdr:col>
      <xdr:colOff>136525</xdr:colOff>
      <xdr:row>30</xdr:row>
      <xdr:rowOff>115570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836285"/>
          <a:ext cx="762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166370</xdr:rowOff>
    </xdr:from>
    <xdr:ext cx="403860" cy="257810"/>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35" y="6081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18415</xdr:rowOff>
    </xdr:from>
    <xdr:ext cx="403860" cy="257810"/>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860" cy="259080"/>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35" y="5884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160020</xdr:rowOff>
    </xdr:from>
    <xdr:ext cx="403860" cy="259080"/>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35" y="5560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11430</xdr:rowOff>
    </xdr:from>
    <xdr:ext cx="403860" cy="259080"/>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35" y="5755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[ 855.2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は、全国平均よりも高く、類似団体の中でも下位である。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今後は、地方債の償還額の範囲内で借入を行うことで、地方債の現在高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85" cy="22542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415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525" y="67100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415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547624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415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51676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8630" cy="259080"/>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636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9435" cy="2584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57140"/>
          <a:ext cx="559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8630" cy="259080"/>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60185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153035</xdr:rowOff>
    </xdr:from>
    <xdr:ext cx="468630" cy="259080"/>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725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141605</xdr:rowOff>
    </xdr:from>
    <xdr:to>
      <xdr:col>72</xdr:col>
      <xdr:colOff>123825</xdr:colOff>
      <xdr:row>30</xdr:row>
      <xdr:rowOff>71755</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20955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084300" y="5924550"/>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8630" cy="259080"/>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650" y="6144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88265</xdr:rowOff>
    </xdr:from>
    <xdr:ext cx="468630" cy="257810"/>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650" y="5660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52070</xdr:rowOff>
    </xdr:from>
    <xdr:ext cx="405130" cy="25781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167640</xdr:rowOff>
    </xdr:from>
    <xdr:to>
      <xdr:col>24</xdr:col>
      <xdr:colOff>114300</xdr:colOff>
      <xdr:row>33</xdr:row>
      <xdr:rowOff>97790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120650</xdr:rowOff>
    </xdr:from>
    <xdr:ext cx="405130" cy="257810"/>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607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167640</xdr:rowOff>
    </xdr:from>
    <xdr:to>
      <xdr:col>20</xdr:col>
      <xdr:colOff>38100</xdr:colOff>
      <xdr:row>33</xdr:row>
      <xdr:rowOff>97790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46990</xdr:rowOff>
    </xdr:from>
    <xdr:to>
      <xdr:col>24</xdr:col>
      <xdr:colOff>63500</xdr:colOff>
      <xdr:row>33</xdr:row>
      <xdr:rowOff>46990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5704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123190</xdr:rowOff>
    </xdr:from>
    <xdr:to>
      <xdr:col>15</xdr:col>
      <xdr:colOff>101600</xdr:colOff>
      <xdr:row>33</xdr:row>
      <xdr:rowOff>53340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46990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56603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15240</xdr:rowOff>
    </xdr:from>
    <xdr:ext cx="405130" cy="259080"/>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26670</xdr:rowOff>
    </xdr:from>
    <xdr:ext cx="403860" cy="259080"/>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35" y="6370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860" cy="259080"/>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35" y="620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31</xdr:row>
      <xdr:rowOff>114300</xdr:rowOff>
    </xdr:from>
    <xdr:ext cx="405130" cy="259080"/>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35" y="542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31</xdr:row>
      <xdr:rowOff>69850</xdr:rowOff>
    </xdr:from>
    <xdr:ext cx="468630" cy="259080"/>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673350" y="538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810"/>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817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114300</xdr:rowOff>
    </xdr:from>
    <xdr:to>
      <xdr:col>55</xdr:col>
      <xdr:colOff>50800</xdr:colOff>
      <xdr:row>40</xdr:row>
      <xdr:rowOff>44450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92710</xdr:rowOff>
    </xdr:from>
    <xdr:ext cx="534670" cy="259080"/>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7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165100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9639300" y="68484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40</xdr:row>
      <xdr:rowOff>7620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8484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3400" cy="259080"/>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2965" y="6513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3400" cy="259080"/>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3965" y="6553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32385</xdr:rowOff>
    </xdr:from>
    <xdr:ext cx="534670" cy="257810"/>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265" y="6890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49530</xdr:rowOff>
    </xdr:from>
    <xdr:ext cx="533400" cy="259080"/>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2965" y="6907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145415</xdr:rowOff>
    </xdr:from>
    <xdr:ext cx="405130" cy="257810"/>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918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146685</xdr:rowOff>
    </xdr:from>
    <xdr:to>
      <xdr:col>20</xdr:col>
      <xdr:colOff>38100</xdr:colOff>
      <xdr:row>59</xdr:row>
      <xdr:rowOff>76835</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26035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1174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169545</xdr:rowOff>
    </xdr:from>
    <xdr:to>
      <xdr:col>15</xdr:col>
      <xdr:colOff>101600</xdr:colOff>
      <xdr:row>59</xdr:row>
      <xdr:rowOff>99695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26035</xdr:rowOff>
    </xdr:from>
    <xdr:to>
      <xdr:col>19</xdr:col>
      <xdr:colOff>177800</xdr:colOff>
      <xdr:row>59</xdr:row>
      <xdr:rowOff>48895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1415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89535</xdr:rowOff>
    </xdr:from>
    <xdr:ext cx="405130" cy="257810"/>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35" y="10205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113665</xdr:rowOff>
    </xdr:from>
    <xdr:ext cx="403860" cy="2584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35" y="10229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1905</xdr:rowOff>
    </xdr:from>
    <xdr:ext cx="403860" cy="259080"/>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35" y="994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93345</xdr:rowOff>
    </xdr:from>
    <xdr:ext cx="405130" cy="259080"/>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35"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116205</xdr:rowOff>
    </xdr:from>
    <xdr:ext cx="403860" cy="259080"/>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35" y="9888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379,774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810"/>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28751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598805" cy="259080"/>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132080</xdr:rowOff>
    </xdr:from>
    <xdr:to>
      <xdr:col>55</xdr:col>
      <xdr:colOff>50800</xdr:colOff>
      <xdr:row>59</xdr:row>
      <xdr:rowOff>61595</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154940</xdr:rowOff>
    </xdr:from>
    <xdr:ext cx="598805" cy="257810"/>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99275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925,439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140970</xdr:rowOff>
    </xdr:from>
    <xdr:to>
      <xdr:col>50</xdr:col>
      <xdr:colOff>165100</xdr:colOff>
      <xdr:row>59</xdr:row>
      <xdr:rowOff>71120</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10795</xdr:rowOff>
    </xdr:from>
    <xdr:to>
      <xdr:col>55</xdr:col>
      <xdr:colOff>0</xdr:colOff>
      <xdr:row>59</xdr:row>
      <xdr:rowOff>20320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1263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151765</xdr:rowOff>
    </xdr:from>
    <xdr:to>
      <xdr:col>46</xdr:col>
      <xdr:colOff>38100</xdr:colOff>
      <xdr:row>59</xdr:row>
      <xdr:rowOff>81915</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20320</xdr:rowOff>
    </xdr:from>
    <xdr:to>
      <xdr:col>50</xdr:col>
      <xdr:colOff>114300</xdr:colOff>
      <xdr:row>59</xdr:row>
      <xdr:rowOff>31115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1358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59055</xdr:rowOff>
    </xdr:from>
    <xdr:ext cx="597535" cy="259080"/>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6880" y="10688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68580</xdr:rowOff>
    </xdr:from>
    <xdr:ext cx="597535" cy="259080"/>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580" y="10698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7535" cy="259080"/>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580" y="1045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87630</xdr:rowOff>
    </xdr:from>
    <xdr:ext cx="597535" cy="257810"/>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6880" y="9860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98425</xdr:rowOff>
    </xdr:from>
    <xdr:ext cx="597535" cy="257810"/>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580" y="9871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26670</xdr:rowOff>
    </xdr:from>
    <xdr:ext cx="405130" cy="259080"/>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79</xdr:row>
      <xdr:rowOff>88265</xdr:rowOff>
    </xdr:from>
    <xdr:to>
      <xdr:col>24</xdr:col>
      <xdr:colOff>114300</xdr:colOff>
      <xdr:row>80</xdr:row>
      <xdr:rowOff>18415</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111125</xdr:rowOff>
    </xdr:from>
    <xdr:ext cx="405130" cy="257810"/>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484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107315</xdr:rowOff>
    </xdr:from>
    <xdr:to>
      <xdr:col>20</xdr:col>
      <xdr:colOff>38100</xdr:colOff>
      <xdr:row>80</xdr:row>
      <xdr:rowOff>37465</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139065</xdr:rowOff>
    </xdr:from>
    <xdr:to>
      <xdr:col>24</xdr:col>
      <xdr:colOff>63500</xdr:colOff>
      <xdr:row>79</xdr:row>
      <xdr:rowOff>158115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797300" y="136836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154940</xdr:rowOff>
    </xdr:from>
    <xdr:to>
      <xdr:col>15</xdr:col>
      <xdr:colOff>101600</xdr:colOff>
      <xdr:row>79</xdr:row>
      <xdr:rowOff>85090</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34290</xdr:rowOff>
    </xdr:from>
    <xdr:to>
      <xdr:col>19</xdr:col>
      <xdr:colOff>177800</xdr:colOff>
      <xdr:row>79</xdr:row>
      <xdr:rowOff>158115</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2908300" y="135788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154940</xdr:rowOff>
    </xdr:from>
    <xdr:ext cx="405130" cy="257810"/>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35" y="14042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3860" cy="259080"/>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35" y="14070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63500</xdr:rowOff>
    </xdr:from>
    <xdr:ext cx="403860" cy="257810"/>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3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53975</xdr:rowOff>
    </xdr:from>
    <xdr:ext cx="405130" cy="257810"/>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35" y="1342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101600</xdr:rowOff>
    </xdr:from>
    <xdr:ext cx="403860" cy="259080"/>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35" y="1330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810"/>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0511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810"/>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5122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140335</xdr:rowOff>
    </xdr:from>
    <xdr:to>
      <xdr:col>55</xdr:col>
      <xdr:colOff>50800</xdr:colOff>
      <xdr:row>86</xdr:row>
      <xdr:rowOff>70485</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118745</xdr:rowOff>
    </xdr:from>
    <xdr:ext cx="469900" cy="259080"/>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469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138430</xdr:rowOff>
    </xdr:from>
    <xdr:to>
      <xdr:col>50</xdr:col>
      <xdr:colOff>165100</xdr:colOff>
      <xdr:row>86</xdr:row>
      <xdr:rowOff>68580</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19685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9639300" y="14762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141605</xdr:rowOff>
    </xdr:from>
    <xdr:to>
      <xdr:col>46</xdr:col>
      <xdr:colOff>38100</xdr:colOff>
      <xdr:row>86</xdr:row>
      <xdr:rowOff>71755</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17780</xdr:rowOff>
    </xdr:from>
    <xdr:to>
      <xdr:col>50</xdr:col>
      <xdr:colOff>114300</xdr:colOff>
      <xdr:row>86</xdr:row>
      <xdr:rowOff>20955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8750300" y="14762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810"/>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650" y="14442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8630" cy="257810"/>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350" y="14444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8630" cy="257810"/>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350" y="14455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59690</xdr:rowOff>
    </xdr:from>
    <xdr:ext cx="469900" cy="259080"/>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650" y="1480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63500</xdr:rowOff>
    </xdr:from>
    <xdr:ext cx="468630" cy="257810"/>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350" y="14808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73" name="【認定こども園・幼稚園・保育所】&#10;有形固定資産減価償却率最小値テキスト">
          <a:extLst>
            <a:ext uri="{FF2B5EF4-FFF2-40B4-BE49-F238E27FC236}">
              <a16:creationId xmlns:a16="http://schemas.microsoft.com/office/drawing/2014/main" id="{00000000-0008-0000-0E00-000075010000}"/>
            </a:ext>
          </a:extLst>
        </xdr:cNvPr>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810"/>
    <xdr:sp macro="" textlink="">
      <xdr:nvSpPr>
        <xdr:cNvPr id="375" name="【認定こども園・幼稚園・保育所】&#10;有形固定資産減価償却率最大値テキスト">
          <a:extLst>
            <a:ext uri="{FF2B5EF4-FFF2-40B4-BE49-F238E27FC236}">
              <a16:creationId xmlns:a16="http://schemas.microsoft.com/office/drawing/2014/main" id="{00000000-0008-0000-0E00-000077010000}"/>
            </a:ext>
          </a:extLst>
        </xdr:cNvPr>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77" name="【認定こども園・幼稚園・保育所】&#10;有形固定資産減価償却率平均値テキスト">
          <a:extLst>
            <a:ext uri="{FF2B5EF4-FFF2-40B4-BE49-F238E27FC236}">
              <a16:creationId xmlns:a16="http://schemas.microsoft.com/office/drawing/2014/main" id="{00000000-0008-0000-0E00-000079010000}"/>
            </a:ext>
          </a:extLst>
        </xdr:cNvPr>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90805</xdr:rowOff>
    </xdr:from>
    <xdr:to>
      <xdr:col>85</xdr:col>
      <xdr:colOff>177800</xdr:colOff>
      <xdr:row>34</xdr:row>
      <xdr:rowOff>20955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6268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113665</xdr:rowOff>
    </xdr:from>
    <xdr:ext cx="405130" cy="258445"/>
    <xdr:sp macro="" textlink="">
      <xdr:nvSpPr>
        <xdr:cNvPr id="388" name="【認定こども園・幼稚園・保育所】&#10;有形固定資産減価償却率該当値テキスト">
          <a:extLst>
            <a:ext uri="{FF2B5EF4-FFF2-40B4-BE49-F238E27FC236}">
              <a16:creationId xmlns:a16="http://schemas.microsoft.com/office/drawing/2014/main" id="{00000000-0008-0000-0E00-000084010000}"/>
            </a:ext>
          </a:extLst>
        </xdr:cNvPr>
        <xdr:cNvSpPr txBox="1"/>
      </xdr:nvSpPr>
      <xdr:spPr>
        <a:xfrm>
          <a:off x="16357600" y="560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130175</xdr:rowOff>
    </xdr:from>
    <xdr:to>
      <xdr:col>81</xdr:col>
      <xdr:colOff>101600</xdr:colOff>
      <xdr:row>34</xdr:row>
      <xdr:rowOff>60325</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141605</xdr:rowOff>
    </xdr:from>
    <xdr:to>
      <xdr:col>85</xdr:col>
      <xdr:colOff>127000</xdr:colOff>
      <xdr:row>34</xdr:row>
      <xdr:rowOff>9525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5481300" y="57994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7620</xdr:rowOff>
    </xdr:from>
    <xdr:to>
      <xdr:col>76</xdr:col>
      <xdr:colOff>165100</xdr:colOff>
      <xdr:row>34</xdr:row>
      <xdr:rowOff>109220</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4541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34</xdr:row>
      <xdr:rowOff>58420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4592300" y="58388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393" name="n_1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860" cy="259080"/>
    <xdr:sp macro="" textlink="">
      <xdr:nvSpPr>
        <xdr:cNvPr id="394" name="n_2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35" y="6356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20955</xdr:rowOff>
    </xdr:from>
    <xdr:ext cx="403860" cy="257810"/>
    <xdr:sp macro="" textlink="">
      <xdr:nvSpPr>
        <xdr:cNvPr id="395" name="n_3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3500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76835</xdr:rowOff>
    </xdr:from>
    <xdr:ext cx="405130" cy="257810"/>
    <xdr:sp macro="" textlink="">
      <xdr:nvSpPr>
        <xdr:cNvPr id="396" name="n_1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5266035" y="5563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125730</xdr:rowOff>
    </xdr:from>
    <xdr:ext cx="403860" cy="259080"/>
    <xdr:sp macro="" textlink="">
      <xdr:nvSpPr>
        <xdr:cNvPr id="397" name="n_2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4389735" y="5612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810"/>
    <xdr:sp macro="" textlink="">
      <xdr:nvSpPr>
        <xdr:cNvPr id="420" name="【認定こども園・幼稚園・保育所】&#10;一人当たり面積最小値テキスト">
          <a:extLst>
            <a:ext uri="{FF2B5EF4-FFF2-40B4-BE49-F238E27FC236}">
              <a16:creationId xmlns:a16="http://schemas.microsoft.com/office/drawing/2014/main" id="{00000000-0008-0000-0E00-0000A4010000}"/>
            </a:ext>
          </a:extLst>
        </xdr:cNvPr>
        <xdr:cNvSpPr txBox="1"/>
      </xdr:nvSpPr>
      <xdr:spPr>
        <a:xfrm>
          <a:off x="22199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810"/>
    <xdr:sp macro="" textlink="">
      <xdr:nvSpPr>
        <xdr:cNvPr id="422" name="【認定こども園・幼稚園・保育所】&#10;一人当たり面積最大値テキスト">
          <a:extLst>
            <a:ext uri="{FF2B5EF4-FFF2-40B4-BE49-F238E27FC236}">
              <a16:creationId xmlns:a16="http://schemas.microsoft.com/office/drawing/2014/main" id="{00000000-0008-0000-0E00-0000A6010000}"/>
            </a:ext>
          </a:extLst>
        </xdr:cNvPr>
        <xdr:cNvSpPr txBox="1"/>
      </xdr:nvSpPr>
      <xdr:spPr>
        <a:xfrm>
          <a:off x="22199600" y="5655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32385</xdr:rowOff>
    </xdr:from>
    <xdr:ext cx="469900" cy="257810"/>
    <xdr:sp macro="" textlink="">
      <xdr:nvSpPr>
        <xdr:cNvPr id="424" name="【認定こども園・幼稚園・保育所】&#10;一人当たり面積平均値テキスト">
          <a:extLst>
            <a:ext uri="{FF2B5EF4-FFF2-40B4-BE49-F238E27FC236}">
              <a16:creationId xmlns:a16="http://schemas.microsoft.com/office/drawing/2014/main" id="{00000000-0008-0000-0E00-0000A8010000}"/>
            </a:ext>
          </a:extLst>
        </xdr:cNvPr>
        <xdr:cNvSpPr txBox="1"/>
      </xdr:nvSpPr>
      <xdr:spPr>
        <a:xfrm>
          <a:off x="22199600" y="65474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73660</xdr:rowOff>
    </xdr:from>
    <xdr:to>
      <xdr:col>116</xdr:col>
      <xdr:colOff>114300</xdr:colOff>
      <xdr:row>41</xdr:row>
      <xdr:rowOff>3810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2110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52070</xdr:rowOff>
    </xdr:from>
    <xdr:ext cx="469900" cy="257810"/>
    <xdr:sp macro="" textlink="">
      <xdr:nvSpPr>
        <xdr:cNvPr id="435" name="【認定こども園・幼稚園・保育所】&#10;一人当たり面積該当値テキスト">
          <a:extLst>
            <a:ext uri="{FF2B5EF4-FFF2-40B4-BE49-F238E27FC236}">
              <a16:creationId xmlns:a16="http://schemas.microsoft.com/office/drawing/2014/main" id="{00000000-0008-0000-0E00-0000B3010000}"/>
            </a:ext>
          </a:extLst>
        </xdr:cNvPr>
        <xdr:cNvSpPr txBox="1"/>
      </xdr:nvSpPr>
      <xdr:spPr>
        <a:xfrm>
          <a:off x="22199600" y="6910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75565</xdr:rowOff>
    </xdr:from>
    <xdr:to>
      <xdr:col>112</xdr:col>
      <xdr:colOff>38100</xdr:colOff>
      <xdr:row>41</xdr:row>
      <xdr:rowOff>6350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1272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124460</xdr:rowOff>
    </xdr:from>
    <xdr:to>
      <xdr:col>116</xdr:col>
      <xdr:colOff>63500</xdr:colOff>
      <xdr:row>40</xdr:row>
      <xdr:rowOff>126365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1323300" y="6982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98425</xdr:rowOff>
    </xdr:from>
    <xdr:to>
      <xdr:col>107</xdr:col>
      <xdr:colOff>101600</xdr:colOff>
      <xdr:row>41</xdr:row>
      <xdr:rowOff>29210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0383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126365</xdr:rowOff>
    </xdr:from>
    <xdr:to>
      <xdr:col>111</xdr:col>
      <xdr:colOff>177800</xdr:colOff>
      <xdr:row>40</xdr:row>
      <xdr:rowOff>149225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0434300" y="6984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7810"/>
    <xdr:sp macro="" textlink="">
      <xdr:nvSpPr>
        <xdr:cNvPr id="440" name="n_1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6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8630" cy="259080"/>
    <xdr:sp macro="" textlink="">
      <xdr:nvSpPr>
        <xdr:cNvPr id="441" name="n_2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0199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132080</xdr:rowOff>
    </xdr:from>
    <xdr:ext cx="468630" cy="257810"/>
    <xdr:sp macro="" textlink="">
      <xdr:nvSpPr>
        <xdr:cNvPr id="442" name="n_3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19310350" y="647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168275</xdr:rowOff>
    </xdr:from>
    <xdr:ext cx="469900" cy="257810"/>
    <xdr:sp macro="" textlink="">
      <xdr:nvSpPr>
        <xdr:cNvPr id="443" name="n_1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1075650" y="7026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19685</xdr:rowOff>
    </xdr:from>
    <xdr:ext cx="468630" cy="257810"/>
    <xdr:sp macro="" textlink="">
      <xdr:nvSpPr>
        <xdr:cNvPr id="444" name="n_2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0199350" y="7049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820" cy="257810"/>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6090" cy="259080"/>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810"/>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797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93345</xdr:rowOff>
    </xdr:from>
    <xdr:ext cx="405130" cy="259080"/>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124460</xdr:rowOff>
    </xdr:from>
    <xdr:ext cx="405130" cy="259080"/>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20955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5481300" y="102679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42545</xdr:rowOff>
    </xdr:from>
    <xdr:to>
      <xdr:col>76</xdr:col>
      <xdr:colOff>165100</xdr:colOff>
      <xdr:row>64</xdr:row>
      <xdr:rowOff>144145</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64</xdr:row>
      <xdr:rowOff>93345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10307955"/>
          <a:ext cx="889000" cy="758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65405</xdr:rowOff>
    </xdr:from>
    <xdr:ext cx="405130" cy="257810"/>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35" y="10009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3860" cy="257810"/>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99695</xdr:rowOff>
    </xdr:from>
    <xdr:ext cx="403860" cy="257810"/>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35" y="10043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63500</xdr:rowOff>
    </xdr:from>
    <xdr:ext cx="405130" cy="257810"/>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35" y="10350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135255</xdr:rowOff>
    </xdr:from>
    <xdr:ext cx="403860" cy="257810"/>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35" y="11108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810"/>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810"/>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810"/>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00000000-0008-0000-0E00-00000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17" name="【学校施設】&#10;一人当たり面積最小値テキスト">
          <a:extLst>
            <a:ext uri="{FF2B5EF4-FFF2-40B4-BE49-F238E27FC236}">
              <a16:creationId xmlns:a16="http://schemas.microsoft.com/office/drawing/2014/main" id="{00000000-0008-0000-0E00-000005020000}"/>
            </a:ext>
          </a:extLst>
        </xdr:cNvPr>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19" name="【学校施設】&#10;一人当たり面積最大値テキスト">
          <a:extLst>
            <a:ext uri="{FF2B5EF4-FFF2-40B4-BE49-F238E27FC236}">
              <a16:creationId xmlns:a16="http://schemas.microsoft.com/office/drawing/2014/main" id="{00000000-0008-0000-0E00-000007020000}"/>
            </a:ext>
          </a:extLst>
        </xdr:cNvPr>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21" name="【学校施設】&#10;一人当たり面積平均値テキスト">
          <a:extLst>
            <a:ext uri="{FF2B5EF4-FFF2-40B4-BE49-F238E27FC236}">
              <a16:creationId xmlns:a16="http://schemas.microsoft.com/office/drawing/2014/main" id="{00000000-0008-0000-0E00-000009020000}"/>
            </a:ext>
          </a:extLst>
        </xdr:cNvPr>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33655</xdr:rowOff>
    </xdr:from>
    <xdr:to>
      <xdr:col>116</xdr:col>
      <xdr:colOff>114300</xdr:colOff>
      <xdr:row>63</xdr:row>
      <xdr:rowOff>135255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221107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32" name="【学校施設】&#10;一人当たり面積該当値テキスト">
          <a:extLst>
            <a:ext uri="{FF2B5EF4-FFF2-40B4-BE49-F238E27FC236}">
              <a16:creationId xmlns:a16="http://schemas.microsoft.com/office/drawing/2014/main" id="{00000000-0008-0000-0E00-000014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34290</xdr:rowOff>
    </xdr:from>
    <xdr:to>
      <xdr:col>112</xdr:col>
      <xdr:colOff>38100</xdr:colOff>
      <xdr:row>63</xdr:row>
      <xdr:rowOff>135890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21272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84455</xdr:rowOff>
    </xdr:from>
    <xdr:to>
      <xdr:col>116</xdr:col>
      <xdr:colOff>63500</xdr:colOff>
      <xdr:row>63</xdr:row>
      <xdr:rowOff>85090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1323300" y="10885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94615</xdr:rowOff>
    </xdr:from>
    <xdr:to>
      <xdr:col>107</xdr:col>
      <xdr:colOff>101600</xdr:colOff>
      <xdr:row>64</xdr:row>
      <xdr:rowOff>24765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03835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85090</xdr:rowOff>
    </xdr:from>
    <xdr:to>
      <xdr:col>111</xdr:col>
      <xdr:colOff>177800</xdr:colOff>
      <xdr:row>63</xdr:row>
      <xdr:rowOff>145415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20434300" y="108864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37" name="n_1aveValue【学校施設】&#10;一人当たり面積">
          <a:extLst>
            <a:ext uri="{FF2B5EF4-FFF2-40B4-BE49-F238E27FC236}">
              <a16:creationId xmlns:a16="http://schemas.microsoft.com/office/drawing/2014/main" id="{00000000-0008-0000-0E00-000019020000}"/>
            </a:ext>
          </a:extLst>
        </xdr:cNvPr>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8630" cy="257810"/>
    <xdr:sp macro="" textlink="">
      <xdr:nvSpPr>
        <xdr:cNvPr id="538" name="n_2aveValue【学校施設】&#10;一人当たり面積">
          <a:extLst>
            <a:ext uri="{FF2B5EF4-FFF2-40B4-BE49-F238E27FC236}">
              <a16:creationId xmlns:a16="http://schemas.microsoft.com/office/drawing/2014/main" id="{00000000-0008-0000-0E00-00001A020000}"/>
            </a:ext>
          </a:extLst>
        </xdr:cNvPr>
        <xdr:cNvSpPr txBox="1"/>
      </xdr:nvSpPr>
      <xdr:spPr>
        <a:xfrm>
          <a:off x="20199350" y="10593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8630" cy="257810"/>
    <xdr:sp macro="" textlink="">
      <xdr:nvSpPr>
        <xdr:cNvPr id="539" name="n_3aveValue【学校施設】&#10;一人当たり面積">
          <a:extLst>
            <a:ext uri="{FF2B5EF4-FFF2-40B4-BE49-F238E27FC236}">
              <a16:creationId xmlns:a16="http://schemas.microsoft.com/office/drawing/2014/main" id="{00000000-0008-0000-0E00-00001B020000}"/>
            </a:ext>
          </a:extLst>
        </xdr:cNvPr>
        <xdr:cNvSpPr txBox="1"/>
      </xdr:nvSpPr>
      <xdr:spPr>
        <a:xfrm>
          <a:off x="19310350" y="10590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127000</xdr:rowOff>
    </xdr:from>
    <xdr:ext cx="469900" cy="259080"/>
    <xdr:sp macro="" textlink="">
      <xdr:nvSpPr>
        <xdr:cNvPr id="540" name="n_1mainValue【学校施設】&#10;一人当たり面積">
          <a:extLst>
            <a:ext uri="{FF2B5EF4-FFF2-40B4-BE49-F238E27FC236}">
              <a16:creationId xmlns:a16="http://schemas.microsoft.com/office/drawing/2014/main" id="{00000000-0008-0000-0E00-00001C020000}"/>
            </a:ext>
          </a:extLst>
        </xdr:cNvPr>
        <xdr:cNvSpPr txBox="1"/>
      </xdr:nvSpPr>
      <xdr:spPr>
        <a:xfrm>
          <a:off x="21075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15875</xdr:rowOff>
    </xdr:from>
    <xdr:ext cx="468630" cy="259080"/>
    <xdr:sp macro="" textlink="">
      <xdr:nvSpPr>
        <xdr:cNvPr id="541" name="n_2mainValue【学校施設】&#10;一人当たり面積">
          <a:extLst>
            <a:ext uri="{FF2B5EF4-FFF2-40B4-BE49-F238E27FC236}">
              <a16:creationId xmlns:a16="http://schemas.microsoft.com/office/drawing/2014/main" id="{00000000-0008-0000-0E00-00001D020000}"/>
            </a:ext>
          </a:extLst>
        </xdr:cNvPr>
        <xdr:cNvSpPr txBox="1"/>
      </xdr:nvSpPr>
      <xdr:spPr>
        <a:xfrm>
          <a:off x="20199350" y="10988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00000000-0008-0000-0E00-000036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68" name="【児童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70" name="【児童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572" name="【児童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150495</xdr:rowOff>
    </xdr:from>
    <xdr:to>
      <xdr:col>85</xdr:col>
      <xdr:colOff>177800</xdr:colOff>
      <xdr:row>78</xdr:row>
      <xdr:rowOff>80645</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6268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65405</xdr:rowOff>
    </xdr:from>
    <xdr:ext cx="405130" cy="257810"/>
    <xdr:sp macro="" textlink="">
      <xdr:nvSpPr>
        <xdr:cNvPr id="583" name="【児童館】&#10;有形固定資産減価償却率該当値テキスト">
          <a:extLst>
            <a:ext uri="{FF2B5EF4-FFF2-40B4-BE49-F238E27FC236}">
              <a16:creationId xmlns:a16="http://schemas.microsoft.com/office/drawing/2014/main" id="{00000000-0008-0000-0E00-000047020000}"/>
            </a:ext>
          </a:extLst>
        </xdr:cNvPr>
        <xdr:cNvSpPr txBox="1"/>
      </xdr:nvSpPr>
      <xdr:spPr>
        <a:xfrm>
          <a:off x="16357600" y="13267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3810</xdr:rowOff>
    </xdr:from>
    <xdr:to>
      <xdr:col>81</xdr:col>
      <xdr:colOff>101600</xdr:colOff>
      <xdr:row>78</xdr:row>
      <xdr:rowOff>105410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543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29845</xdr:rowOff>
    </xdr:from>
    <xdr:to>
      <xdr:col>85</xdr:col>
      <xdr:colOff>127000</xdr:colOff>
      <xdr:row>78</xdr:row>
      <xdr:rowOff>54610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15481300" y="134029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23495</xdr:rowOff>
    </xdr:from>
    <xdr:to>
      <xdr:col>76</xdr:col>
      <xdr:colOff>165100</xdr:colOff>
      <xdr:row>80</xdr:row>
      <xdr:rowOff>125095</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4541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54610</xdr:rowOff>
    </xdr:from>
    <xdr:to>
      <xdr:col>81</xdr:col>
      <xdr:colOff>50800</xdr:colOff>
      <xdr:row>80</xdr:row>
      <xdr:rowOff>74930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4592300" y="13427710"/>
          <a:ext cx="889000"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810"/>
    <xdr:sp macro="" textlink="">
      <xdr:nvSpPr>
        <xdr:cNvPr id="588" name="n_1aveValue【児童館】&#10;有形固定資産減価償却率">
          <a:extLst>
            <a:ext uri="{FF2B5EF4-FFF2-40B4-BE49-F238E27FC236}">
              <a16:creationId xmlns:a16="http://schemas.microsoft.com/office/drawing/2014/main" id="{00000000-0008-0000-0E00-00004C020000}"/>
            </a:ext>
          </a:extLst>
        </xdr:cNvPr>
        <xdr:cNvSpPr txBox="1"/>
      </xdr:nvSpPr>
      <xdr:spPr>
        <a:xfrm>
          <a:off x="15266035" y="14030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860" cy="257810"/>
    <xdr:sp macro="" textlink="">
      <xdr:nvSpPr>
        <xdr:cNvPr id="589" name="n_2aveValue【児童館】&#10;有形固定資産減価償却率">
          <a:extLst>
            <a:ext uri="{FF2B5EF4-FFF2-40B4-BE49-F238E27FC236}">
              <a16:creationId xmlns:a16="http://schemas.microsoft.com/office/drawing/2014/main" id="{00000000-0008-0000-0E00-00004D020000}"/>
            </a:ext>
          </a:extLst>
        </xdr:cNvPr>
        <xdr:cNvSpPr txBox="1"/>
      </xdr:nvSpPr>
      <xdr:spPr>
        <a:xfrm>
          <a:off x="14389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144780</xdr:rowOff>
    </xdr:from>
    <xdr:ext cx="403860" cy="257810"/>
    <xdr:sp macro="" textlink="">
      <xdr:nvSpPr>
        <xdr:cNvPr id="590" name="n_3aveValue【児童館】&#10;有形固定資産減価償却率">
          <a:extLst>
            <a:ext uri="{FF2B5EF4-FFF2-40B4-BE49-F238E27FC236}">
              <a16:creationId xmlns:a16="http://schemas.microsoft.com/office/drawing/2014/main" id="{00000000-0008-0000-0E00-00004E020000}"/>
            </a:ext>
          </a:extLst>
        </xdr:cNvPr>
        <xdr:cNvSpPr txBox="1"/>
      </xdr:nvSpPr>
      <xdr:spPr>
        <a:xfrm>
          <a:off x="13500735" y="13860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121920</xdr:rowOff>
    </xdr:from>
    <xdr:ext cx="405130" cy="257810"/>
    <xdr:sp macro="" textlink="">
      <xdr:nvSpPr>
        <xdr:cNvPr id="591" name="n_1mainValue【児童館】&#10;有形固定資産減価償却率">
          <a:extLst>
            <a:ext uri="{FF2B5EF4-FFF2-40B4-BE49-F238E27FC236}">
              <a16:creationId xmlns:a16="http://schemas.microsoft.com/office/drawing/2014/main" id="{00000000-0008-0000-0E00-00004F020000}"/>
            </a:ext>
          </a:extLst>
        </xdr:cNvPr>
        <xdr:cNvSpPr txBox="1"/>
      </xdr:nvSpPr>
      <xdr:spPr>
        <a:xfrm>
          <a:off x="15266035" y="13152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141605</xdr:rowOff>
    </xdr:from>
    <xdr:ext cx="403860" cy="259080"/>
    <xdr:sp macro="" textlink="">
      <xdr:nvSpPr>
        <xdr:cNvPr id="592" name="n_2mainValue【児童館】&#10;有形固定資産減価償却率">
          <a:extLst>
            <a:ext uri="{FF2B5EF4-FFF2-40B4-BE49-F238E27FC236}">
              <a16:creationId xmlns:a16="http://schemas.microsoft.com/office/drawing/2014/main" id="{00000000-0008-0000-0E00-000050020000}"/>
            </a:ext>
          </a:extLst>
        </xdr:cNvPr>
        <xdr:cNvSpPr txBox="1"/>
      </xdr:nvSpPr>
      <xdr:spPr>
        <a:xfrm>
          <a:off x="14389735" y="13514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00000000-0008-0000-0E00-00006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810"/>
    <xdr:sp macro="" textlink="">
      <xdr:nvSpPr>
        <xdr:cNvPr id="619" name="【児童館】&#10;一人当たり面積最小値テキスト">
          <a:extLst>
            <a:ext uri="{FF2B5EF4-FFF2-40B4-BE49-F238E27FC236}">
              <a16:creationId xmlns:a16="http://schemas.microsoft.com/office/drawing/2014/main" id="{00000000-0008-0000-0E00-00006B020000}"/>
            </a:ext>
          </a:extLst>
        </xdr:cNvPr>
        <xdr:cNvSpPr txBox="1"/>
      </xdr:nvSpPr>
      <xdr:spPr>
        <a:xfrm>
          <a:off x="22199600" y="14868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810"/>
    <xdr:sp macro="" textlink="">
      <xdr:nvSpPr>
        <xdr:cNvPr id="621" name="【児童館】&#10;一人当たり面積最大値テキスト">
          <a:extLst>
            <a:ext uri="{FF2B5EF4-FFF2-40B4-BE49-F238E27FC236}">
              <a16:creationId xmlns:a16="http://schemas.microsoft.com/office/drawing/2014/main" id="{00000000-0008-0000-0E00-00006D020000}"/>
            </a:ext>
          </a:extLst>
        </xdr:cNvPr>
        <xdr:cNvSpPr txBox="1"/>
      </xdr:nvSpPr>
      <xdr:spPr>
        <a:xfrm>
          <a:off x="22199600" y="13154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623" name="【児童館】&#10;一人当たり面積平均値テキスト">
          <a:extLst>
            <a:ext uri="{FF2B5EF4-FFF2-40B4-BE49-F238E27FC236}">
              <a16:creationId xmlns:a16="http://schemas.microsoft.com/office/drawing/2014/main" id="{00000000-0008-0000-0E00-00006F020000}"/>
            </a:ext>
          </a:extLst>
        </xdr:cNvPr>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76835</xdr:rowOff>
    </xdr:from>
    <xdr:to>
      <xdr:col>116</xdr:col>
      <xdr:colOff>114300</xdr:colOff>
      <xdr:row>86</xdr:row>
      <xdr:rowOff>6985</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221107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55245</xdr:rowOff>
    </xdr:from>
    <xdr:ext cx="469900" cy="257810"/>
    <xdr:sp macro="" textlink="">
      <xdr:nvSpPr>
        <xdr:cNvPr id="634" name="【児童館】&#10;一人当たり面積該当値テキスト">
          <a:extLst>
            <a:ext uri="{FF2B5EF4-FFF2-40B4-BE49-F238E27FC236}">
              <a16:creationId xmlns:a16="http://schemas.microsoft.com/office/drawing/2014/main" id="{00000000-0008-0000-0E00-00007A020000}"/>
            </a:ext>
          </a:extLst>
        </xdr:cNvPr>
        <xdr:cNvSpPr txBox="1"/>
      </xdr:nvSpPr>
      <xdr:spPr>
        <a:xfrm>
          <a:off x="22199600" y="14628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76835</xdr:rowOff>
    </xdr:from>
    <xdr:to>
      <xdr:col>112</xdr:col>
      <xdr:colOff>38100</xdr:colOff>
      <xdr:row>86</xdr:row>
      <xdr:rowOff>6985</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21272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127635</xdr:rowOff>
    </xdr:from>
    <xdr:to>
      <xdr:col>116</xdr:col>
      <xdr:colOff>63500</xdr:colOff>
      <xdr:row>85</xdr:row>
      <xdr:rowOff>127635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21323300" y="14700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167005</xdr:rowOff>
    </xdr:from>
    <xdr:to>
      <xdr:col>107</xdr:col>
      <xdr:colOff>101600</xdr:colOff>
      <xdr:row>85</xdr:row>
      <xdr:rowOff>97790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0383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127635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20434300" y="146196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88900</xdr:rowOff>
    </xdr:from>
    <xdr:ext cx="469900" cy="257810"/>
    <xdr:sp macro="" textlink="">
      <xdr:nvSpPr>
        <xdr:cNvPr id="639" name="n_1aveValue【児童館】&#10;一人当たり面積">
          <a:extLst>
            <a:ext uri="{FF2B5EF4-FFF2-40B4-BE49-F238E27FC236}">
              <a16:creationId xmlns:a16="http://schemas.microsoft.com/office/drawing/2014/main" id="{00000000-0008-0000-0E00-00007F020000}"/>
            </a:ext>
          </a:extLst>
        </xdr:cNvPr>
        <xdr:cNvSpPr txBox="1"/>
      </xdr:nvSpPr>
      <xdr:spPr>
        <a:xfrm>
          <a:off x="21075650" y="14147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121920</xdr:rowOff>
    </xdr:from>
    <xdr:ext cx="468630" cy="257810"/>
    <xdr:sp macro="" textlink="">
      <xdr:nvSpPr>
        <xdr:cNvPr id="640" name="n_2aveValue【児童館】&#10;一人当たり面積">
          <a:extLst>
            <a:ext uri="{FF2B5EF4-FFF2-40B4-BE49-F238E27FC236}">
              <a16:creationId xmlns:a16="http://schemas.microsoft.com/office/drawing/2014/main" id="{00000000-0008-0000-0E00-000080020000}"/>
            </a:ext>
          </a:extLst>
        </xdr:cNvPr>
        <xdr:cNvSpPr txBox="1"/>
      </xdr:nvSpPr>
      <xdr:spPr>
        <a:xfrm>
          <a:off x="20199350" y="14180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88900</xdr:rowOff>
    </xdr:from>
    <xdr:ext cx="468630" cy="257810"/>
    <xdr:sp macro="" textlink="">
      <xdr:nvSpPr>
        <xdr:cNvPr id="641" name="n_3aveValue【児童館】&#10;一人当たり面積">
          <a:extLst>
            <a:ext uri="{FF2B5EF4-FFF2-40B4-BE49-F238E27FC236}">
              <a16:creationId xmlns:a16="http://schemas.microsoft.com/office/drawing/2014/main" id="{00000000-0008-0000-0E00-000081020000}"/>
            </a:ext>
          </a:extLst>
        </xdr:cNvPr>
        <xdr:cNvSpPr txBox="1"/>
      </xdr:nvSpPr>
      <xdr:spPr>
        <a:xfrm>
          <a:off x="19310350" y="14147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169545</xdr:rowOff>
    </xdr:from>
    <xdr:ext cx="469900" cy="257810"/>
    <xdr:sp macro="" textlink="">
      <xdr:nvSpPr>
        <xdr:cNvPr id="642" name="n_1mainValue【児童館】&#10;一人当たり面積">
          <a:extLst>
            <a:ext uri="{FF2B5EF4-FFF2-40B4-BE49-F238E27FC236}">
              <a16:creationId xmlns:a16="http://schemas.microsoft.com/office/drawing/2014/main" id="{00000000-0008-0000-0E00-000082020000}"/>
            </a:ext>
          </a:extLst>
        </xdr:cNvPr>
        <xdr:cNvSpPr txBox="1"/>
      </xdr:nvSpPr>
      <xdr:spPr>
        <a:xfrm>
          <a:off x="21075650" y="14742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88265</xdr:rowOff>
    </xdr:from>
    <xdr:ext cx="468630" cy="257810"/>
    <xdr:sp macro="" textlink="">
      <xdr:nvSpPr>
        <xdr:cNvPr id="643" name="n_2mainValue【児童館】&#10;一人当たり面積">
          <a:extLst>
            <a:ext uri="{FF2B5EF4-FFF2-40B4-BE49-F238E27FC236}">
              <a16:creationId xmlns:a16="http://schemas.microsoft.com/office/drawing/2014/main" id="{00000000-0008-0000-0E00-000083020000}"/>
            </a:ext>
          </a:extLst>
        </xdr:cNvPr>
        <xdr:cNvSpPr txBox="1"/>
      </xdr:nvSpPr>
      <xdr:spPr>
        <a:xfrm>
          <a:off x="20199350" y="14661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E00-00009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810"/>
    <xdr:sp macro="" textlink="">
      <xdr:nvSpPr>
        <xdr:cNvPr id="670" name="【公民館】&#10;有形固定資産減価償却率最小値テキスト">
          <a:extLst>
            <a:ext uri="{FF2B5EF4-FFF2-40B4-BE49-F238E27FC236}">
              <a16:creationId xmlns:a16="http://schemas.microsoft.com/office/drawing/2014/main" id="{00000000-0008-0000-0E00-00009E020000}"/>
            </a:ext>
          </a:extLst>
        </xdr:cNvPr>
        <xdr:cNvSpPr txBox="1"/>
      </xdr:nvSpPr>
      <xdr:spPr>
        <a:xfrm>
          <a:off x="16357600" y="185801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810"/>
    <xdr:sp macro="" textlink="">
      <xdr:nvSpPr>
        <xdr:cNvPr id="672" name="【公民館】&#10;有形固定資産減価償却率最大値テキスト">
          <a:extLst>
            <a:ext uri="{FF2B5EF4-FFF2-40B4-BE49-F238E27FC236}">
              <a16:creationId xmlns:a16="http://schemas.microsoft.com/office/drawing/2014/main" id="{00000000-0008-0000-0E00-0000A0020000}"/>
            </a:ext>
          </a:extLst>
        </xdr:cNvPr>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810"/>
    <xdr:sp macro="" textlink="">
      <xdr:nvSpPr>
        <xdr:cNvPr id="674" name="【公民館】&#10;有形固定資産減価償却率平均値テキスト">
          <a:extLst>
            <a:ext uri="{FF2B5EF4-FFF2-40B4-BE49-F238E27FC236}">
              <a16:creationId xmlns:a16="http://schemas.microsoft.com/office/drawing/2014/main" id="{00000000-0008-0000-0E00-0000A2020000}"/>
            </a:ext>
          </a:extLst>
        </xdr:cNvPr>
        <xdr:cNvSpPr txBox="1"/>
      </xdr:nvSpPr>
      <xdr:spPr>
        <a:xfrm>
          <a:off x="16357600" y="17608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6268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116840</xdr:rowOff>
    </xdr:from>
    <xdr:ext cx="405130" cy="259080"/>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6357600"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126365</xdr:rowOff>
    </xdr:from>
    <xdr:to>
      <xdr:col>81</xdr:col>
      <xdr:colOff>101600</xdr:colOff>
      <xdr:row>101</xdr:row>
      <xdr:rowOff>56515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543050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144780</xdr:rowOff>
    </xdr:from>
    <xdr:to>
      <xdr:col>85</xdr:col>
      <xdr:colOff>127000</xdr:colOff>
      <xdr:row>101</xdr:row>
      <xdr:rowOff>6350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5481300" y="172897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6350</xdr:rowOff>
    </xdr:from>
    <xdr:to>
      <xdr:col>81</xdr:col>
      <xdr:colOff>50800</xdr:colOff>
      <xdr:row>104</xdr:row>
      <xdr:rowOff>29210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4592300" y="17322800"/>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95885</xdr:rowOff>
    </xdr:from>
    <xdr:ext cx="403860" cy="259080"/>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35" y="17412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94615</xdr:rowOff>
    </xdr:from>
    <xdr:ext cx="403860" cy="259080"/>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35" y="17411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73025</xdr:rowOff>
    </xdr:from>
    <xdr:ext cx="405130" cy="259080"/>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35" y="1704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70485</xdr:rowOff>
    </xdr:from>
    <xdr:ext cx="403860" cy="259080"/>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35" y="17901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810"/>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719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79375</xdr:rowOff>
    </xdr:from>
    <xdr:to>
      <xdr:col>116</xdr:col>
      <xdr:colOff>114300</xdr:colOff>
      <xdr:row>109</xdr:row>
      <xdr:rowOff>9525</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21107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166370</xdr:rowOff>
    </xdr:from>
    <xdr:ext cx="469900" cy="257810"/>
    <xdr:sp macro="" textlink="">
      <xdr:nvSpPr>
        <xdr:cNvPr id="736" name="【公民館】&#10;一人当たり面積該当値テキスト">
          <a:extLst>
            <a:ext uri="{FF2B5EF4-FFF2-40B4-BE49-F238E27FC236}">
              <a16:creationId xmlns:a16="http://schemas.microsoft.com/office/drawing/2014/main" id="{00000000-0008-0000-0E00-0000E0020000}"/>
            </a:ext>
          </a:extLst>
        </xdr:cNvPr>
        <xdr:cNvSpPr txBox="1"/>
      </xdr:nvSpPr>
      <xdr:spPr>
        <a:xfrm>
          <a:off x="22199600" y="18511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79375</xdr:rowOff>
    </xdr:from>
    <xdr:to>
      <xdr:col>112</xdr:col>
      <xdr:colOff>38100</xdr:colOff>
      <xdr:row>109</xdr:row>
      <xdr:rowOff>9525</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1272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130175</xdr:rowOff>
    </xdr:from>
    <xdr:to>
      <xdr:col>116</xdr:col>
      <xdr:colOff>63500</xdr:colOff>
      <xdr:row>108</xdr:row>
      <xdr:rowOff>130175</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1323300" y="18646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56515</xdr:rowOff>
    </xdr:from>
    <xdr:to>
      <xdr:col>107</xdr:col>
      <xdr:colOff>101600</xdr:colOff>
      <xdr:row>108</xdr:row>
      <xdr:rowOff>158115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0383500" y="185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107315</xdr:rowOff>
    </xdr:from>
    <xdr:to>
      <xdr:col>111</xdr:col>
      <xdr:colOff>177800</xdr:colOff>
      <xdr:row>108</xdr:row>
      <xdr:rowOff>130175</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20434300" y="18623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810"/>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21075650" y="1810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8630" cy="257810"/>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2019935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8630" cy="259080"/>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9310350" y="1813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635</xdr:rowOff>
    </xdr:from>
    <xdr:ext cx="469900" cy="259080"/>
    <xdr:sp macro="" textlink="">
      <xdr:nvSpPr>
        <xdr:cNvPr id="744" name="n_1mainValue【公民館】&#10;一人当たり面積">
          <a:extLst>
            <a:ext uri="{FF2B5EF4-FFF2-40B4-BE49-F238E27FC236}">
              <a16:creationId xmlns:a16="http://schemas.microsoft.com/office/drawing/2014/main" id="{00000000-0008-0000-0E00-0000E8020000}"/>
            </a:ext>
          </a:extLst>
        </xdr:cNvPr>
        <xdr:cNvSpPr txBox="1"/>
      </xdr:nvSpPr>
      <xdr:spPr>
        <a:xfrm>
          <a:off x="21075650" y="18688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149225</xdr:rowOff>
    </xdr:from>
    <xdr:ext cx="468630" cy="259080"/>
    <xdr:sp macro="" textlink="">
      <xdr:nvSpPr>
        <xdr:cNvPr id="745" name="n_2mainValue【公民館】&#10;一人当たり面積">
          <a:extLst>
            <a:ext uri="{FF2B5EF4-FFF2-40B4-BE49-F238E27FC236}">
              <a16:creationId xmlns:a16="http://schemas.microsoft.com/office/drawing/2014/main" id="{00000000-0008-0000-0E00-0000E9020000}"/>
            </a:ext>
          </a:extLst>
        </xdr:cNvPr>
        <xdr:cNvSpPr txBox="1"/>
      </xdr:nvSpPr>
      <xdr:spPr>
        <a:xfrm>
          <a:off x="20199350" y="18665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公営住宅、保育所等は老朽化がかなり進んでいる。公営住宅は建て替えを順次行っており、</a:t>
          </a:r>
          <a:r>
            <a:rPr lang="ja-JP" altLang="en-US">
              <a:solidFill>
                <a:sysClr val="windowText" lastClr="000000"/>
              </a:solidFill>
              <a:latin typeface="ＭＳ Ｐゴシック"/>
              <a:ea typeface="ＭＳ Ｐゴシック"/>
            </a:rPr>
            <a:t>有形</a:t>
          </a:r>
          <a:r>
            <a:rPr lang="ja-JP" altLang="en-US">
              <a:latin typeface="ＭＳ Ｐゴシック"/>
              <a:ea typeface="ＭＳ Ｐゴシック"/>
            </a:rPr>
            <a:t>固定資産減</a:t>
          </a:r>
          <a:r>
            <a:rPr lang="ja-JP" altLang="en-US">
              <a:solidFill>
                <a:sysClr val="windowText" lastClr="000000"/>
              </a:solidFill>
              <a:latin typeface="ＭＳ Ｐゴシック"/>
              <a:ea typeface="ＭＳ Ｐゴシック"/>
            </a:rPr>
            <a:t>価償却</a:t>
          </a:r>
          <a:r>
            <a:rPr lang="ja-JP" altLang="en-US">
              <a:latin typeface="ＭＳ Ｐゴシック"/>
              <a:ea typeface="ＭＳ Ｐゴシック"/>
            </a:rPr>
            <a:t>率は今後下がっていく予定である。施設類型ごとの</a:t>
          </a:r>
          <a:r>
            <a:rPr kumimoji="1" lang="ja-JP" altLang="en-US" sz="1100">
              <a:latin typeface="ＭＳ Ｐゴシック"/>
              <a:ea typeface="ＭＳ Ｐゴシック"/>
            </a:rPr>
            <a:t>一人当たり面積を見てみると、ほとんどが類似団体と比較して小さくなっている。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45,990
45,511
562.95
28,295,493
27,719,706
524,829
14,222,178
30,279,823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111.9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2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810"/>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810"/>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142240</xdr:rowOff>
    </xdr:from>
    <xdr:ext cx="405130" cy="259080"/>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99060</xdr:rowOff>
    </xdr:from>
    <xdr:ext cx="405130" cy="257810"/>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099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299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324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67310</xdr:rowOff>
    </xdr:from>
    <xdr:ext cx="405130" cy="259080"/>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77470</xdr:rowOff>
    </xdr:from>
    <xdr:ext cx="403860" cy="257810"/>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35" y="676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860" cy="257810"/>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35" y="6432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48260</xdr:rowOff>
    </xdr:from>
    <xdr:ext cx="405130" cy="259080"/>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35"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73660</xdr:rowOff>
    </xdr:from>
    <xdr:ext cx="403860" cy="259080"/>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35" y="6074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090" cy="259080"/>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090" cy="259080"/>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48895</xdr:rowOff>
    </xdr:from>
    <xdr:ext cx="469900" cy="259080"/>
    <xdr:sp macro="" textlink="">
      <xdr:nvSpPr>
        <xdr:cNvPr id="116" name="【図書館】&#10;一人当たり面積該当値テキスト">
          <a:extLst>
            <a:ext uri="{FF2B5EF4-FFF2-40B4-BE49-F238E27FC236}">
              <a16:creationId xmlns:a16="http://schemas.microsoft.com/office/drawing/2014/main" id="{00000000-0008-0000-0F00-000074000000}"/>
            </a:ext>
          </a:extLst>
        </xdr:cNvPr>
        <xdr:cNvSpPr txBox="1"/>
      </xdr:nvSpPr>
      <xdr:spPr>
        <a:xfrm>
          <a:off x="10515600" y="673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39300" y="68713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59055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8750300" y="6877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810"/>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9391650" y="6430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8630" cy="259080"/>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8515350" y="6435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97790</xdr:rowOff>
    </xdr:from>
    <xdr:ext cx="468630" cy="257810"/>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7626350" y="644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60960</xdr:rowOff>
    </xdr:from>
    <xdr:ext cx="469900" cy="259080"/>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650" y="691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100965</xdr:rowOff>
    </xdr:from>
    <xdr:ext cx="468630" cy="257810"/>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350" y="6958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810"/>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4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83820</xdr:rowOff>
    </xdr:from>
    <xdr:ext cx="405130" cy="259080"/>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38735</xdr:rowOff>
    </xdr:from>
    <xdr:to>
      <xdr:col>24</xdr:col>
      <xdr:colOff>114300</xdr:colOff>
      <xdr:row>56</xdr:row>
      <xdr:rowOff>140335</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61595</xdr:rowOff>
    </xdr:from>
    <xdr:ext cx="405130" cy="259080"/>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949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89535</xdr:rowOff>
    </xdr:from>
    <xdr:to>
      <xdr:col>24</xdr:col>
      <xdr:colOff>63500</xdr:colOff>
      <xdr:row>56</xdr:row>
      <xdr:rowOff>120650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3797300" y="96907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120650</xdr:rowOff>
    </xdr:from>
    <xdr:to>
      <xdr:col>19</xdr:col>
      <xdr:colOff>177800</xdr:colOff>
      <xdr:row>63</xdr:row>
      <xdr:rowOff>125730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2908300" y="9721850"/>
          <a:ext cx="889000" cy="1205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26670</xdr:rowOff>
    </xdr:from>
    <xdr:ext cx="405130" cy="259080"/>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860" cy="259080"/>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35" y="10013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860" cy="259080"/>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35" y="1008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15875</xdr:rowOff>
    </xdr:from>
    <xdr:ext cx="405130" cy="259080"/>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35" y="944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167640</xdr:rowOff>
    </xdr:from>
    <xdr:ext cx="403860" cy="257810"/>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35" y="10968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810"/>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810"/>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6159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125730</xdr:rowOff>
    </xdr:from>
    <xdr:ext cx="469900" cy="259080"/>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75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149225</xdr:rowOff>
    </xdr:from>
    <xdr:to>
      <xdr:col>50</xdr:col>
      <xdr:colOff>165100</xdr:colOff>
      <xdr:row>63</xdr:row>
      <xdr:rowOff>79375</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29210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82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8305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810"/>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650" y="10547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8630" cy="257810"/>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35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8630" cy="259080"/>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350" y="1057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70485</xdr:rowOff>
    </xdr:from>
    <xdr:ext cx="469900" cy="259080"/>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650" y="1087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156210</xdr:rowOff>
    </xdr:from>
    <xdr:ext cx="468630" cy="257810"/>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350" y="10957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810"/>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868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116205</xdr:rowOff>
    </xdr:from>
    <xdr:ext cx="405130" cy="259080"/>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417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17780</xdr:rowOff>
    </xdr:from>
    <xdr:to>
      <xdr:col>24</xdr:col>
      <xdr:colOff>63500</xdr:colOff>
      <xdr:row>83</xdr:row>
      <xdr:rowOff>66675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424813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154940</xdr:rowOff>
    </xdr:from>
    <xdr:to>
      <xdr:col>15</xdr:col>
      <xdr:colOff>101600</xdr:colOff>
      <xdr:row>83</xdr:row>
      <xdr:rowOff>85090</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34290</xdr:rowOff>
    </xdr:from>
    <xdr:to>
      <xdr:col>19</xdr:col>
      <xdr:colOff>177800</xdr:colOff>
      <xdr:row>83</xdr:row>
      <xdr:rowOff>66675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2908300" y="142646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36830</xdr:rowOff>
    </xdr:from>
    <xdr:ext cx="405130" cy="259080"/>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40640</xdr:rowOff>
    </xdr:from>
    <xdr:ext cx="403860" cy="257810"/>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35" y="13928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860" cy="257810"/>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35" y="13928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109220</xdr:rowOff>
    </xdr:from>
    <xdr:ext cx="405130" cy="257810"/>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35" y="14339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76200</xdr:rowOff>
    </xdr:from>
    <xdr:ext cx="403860" cy="257810"/>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35" y="14306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810"/>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85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810"/>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322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34290</xdr:rowOff>
    </xdr:from>
    <xdr:to>
      <xdr:col>55</xdr:col>
      <xdr:colOff>50800</xdr:colOff>
      <xdr:row>85</xdr:row>
      <xdr:rowOff>135890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12700</xdr:rowOff>
    </xdr:from>
    <xdr:ext cx="469900" cy="259080"/>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85090</xdr:rowOff>
    </xdr:from>
    <xdr:to>
      <xdr:col>55</xdr:col>
      <xdr:colOff>0</xdr:colOff>
      <xdr:row>85</xdr:row>
      <xdr:rowOff>87630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9639300" y="14658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90170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660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142240</xdr:rowOff>
    </xdr:from>
    <xdr:ext cx="469900" cy="259080"/>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650" y="1471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132080</xdr:rowOff>
    </xdr:from>
    <xdr:ext cx="468630" cy="257810"/>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350" y="14705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27940</xdr:rowOff>
    </xdr:from>
    <xdr:ext cx="468630" cy="259080"/>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350" y="14429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154940</xdr:rowOff>
    </xdr:from>
    <xdr:ext cx="469900" cy="257810"/>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650" y="14385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157480</xdr:rowOff>
    </xdr:from>
    <xdr:ext cx="468630" cy="257810"/>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350" y="14387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82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2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090" cy="25781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94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810"/>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810"/>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810"/>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985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92710</xdr:rowOff>
    </xdr:from>
    <xdr:to>
      <xdr:col>24</xdr:col>
      <xdr:colOff>114300</xdr:colOff>
      <xdr:row>105</xdr:row>
      <xdr:rowOff>22860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4584700" y="17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115570</xdr:rowOff>
    </xdr:from>
    <xdr:ext cx="405130" cy="259080"/>
    <xdr:sp macro="" textlink="">
      <xdr:nvSpPr>
        <xdr:cNvPr id="361" name="【市民会館】&#10;有形固定資産減価償却率該当値テキスト">
          <a:extLst>
            <a:ext uri="{FF2B5EF4-FFF2-40B4-BE49-F238E27FC236}">
              <a16:creationId xmlns:a16="http://schemas.microsoft.com/office/drawing/2014/main" id="{00000000-0008-0000-0F00-000069010000}"/>
            </a:ext>
          </a:extLst>
        </xdr:cNvPr>
        <xdr:cNvSpPr txBox="1"/>
      </xdr:nvSpPr>
      <xdr:spPr>
        <a:xfrm>
          <a:off x="4673600" y="1777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116840</xdr:rowOff>
    </xdr:from>
    <xdr:to>
      <xdr:col>20</xdr:col>
      <xdr:colOff>38100</xdr:colOff>
      <xdr:row>105</xdr:row>
      <xdr:rowOff>46990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3746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143510</xdr:rowOff>
    </xdr:from>
    <xdr:to>
      <xdr:col>24</xdr:col>
      <xdr:colOff>63500</xdr:colOff>
      <xdr:row>104</xdr:row>
      <xdr:rowOff>167640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3797300" y="179743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140970</xdr:rowOff>
    </xdr:from>
    <xdr:to>
      <xdr:col>15</xdr:col>
      <xdr:colOff>101600</xdr:colOff>
      <xdr:row>105</xdr:row>
      <xdr:rowOff>71120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857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167640</xdr:rowOff>
    </xdr:from>
    <xdr:to>
      <xdr:col>19</xdr:col>
      <xdr:colOff>177800</xdr:colOff>
      <xdr:row>105</xdr:row>
      <xdr:rowOff>20320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2908300" y="179984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810"/>
    <xdr:sp macro="" textlink="">
      <xdr:nvSpPr>
        <xdr:cNvPr id="366" name="n_1aveValue【市民会館】&#10;有形固定資産減価償却率">
          <a:extLst>
            <a:ext uri="{FF2B5EF4-FFF2-40B4-BE49-F238E27FC236}">
              <a16:creationId xmlns:a16="http://schemas.microsoft.com/office/drawing/2014/main" id="{00000000-0008-0000-0F00-00006E010000}"/>
            </a:ext>
          </a:extLst>
        </xdr:cNvPr>
        <xdr:cNvSpPr txBox="1"/>
      </xdr:nvSpPr>
      <xdr:spPr>
        <a:xfrm>
          <a:off x="3582035" y="18091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91440</xdr:rowOff>
    </xdr:from>
    <xdr:ext cx="403860" cy="259080"/>
    <xdr:sp macro="" textlink="">
      <xdr:nvSpPr>
        <xdr:cNvPr id="367" name="n_2aveValue【市民会館】&#10;有形固定資産減価償却率">
          <a:extLst>
            <a:ext uri="{FF2B5EF4-FFF2-40B4-BE49-F238E27FC236}">
              <a16:creationId xmlns:a16="http://schemas.microsoft.com/office/drawing/2014/main" id="{00000000-0008-0000-0F00-00006F010000}"/>
            </a:ext>
          </a:extLst>
        </xdr:cNvPr>
        <xdr:cNvSpPr txBox="1"/>
      </xdr:nvSpPr>
      <xdr:spPr>
        <a:xfrm>
          <a:off x="2705735" y="1809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111760</xdr:rowOff>
    </xdr:from>
    <xdr:ext cx="403860" cy="257810"/>
    <xdr:sp macro="" textlink="">
      <xdr:nvSpPr>
        <xdr:cNvPr id="368" name="n_3aveValue【市民会館】&#10;有形固定資産減価償却率">
          <a:extLst>
            <a:ext uri="{FF2B5EF4-FFF2-40B4-BE49-F238E27FC236}">
              <a16:creationId xmlns:a16="http://schemas.microsoft.com/office/drawing/2014/main" id="{00000000-0008-0000-0F00-000070010000}"/>
            </a:ext>
          </a:extLst>
        </xdr:cNvPr>
        <xdr:cNvSpPr txBox="1"/>
      </xdr:nvSpPr>
      <xdr:spPr>
        <a:xfrm>
          <a:off x="1816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63500</xdr:rowOff>
    </xdr:from>
    <xdr:ext cx="405130" cy="257810"/>
    <xdr:sp macro="" textlink="">
      <xdr:nvSpPr>
        <xdr:cNvPr id="369" name="n_1mainValue【市民会館】&#10;有形固定資産減価償却率">
          <a:extLst>
            <a:ext uri="{FF2B5EF4-FFF2-40B4-BE49-F238E27FC236}">
              <a16:creationId xmlns:a16="http://schemas.microsoft.com/office/drawing/2014/main" id="{00000000-0008-0000-0F00-000071010000}"/>
            </a:ext>
          </a:extLst>
        </xdr:cNvPr>
        <xdr:cNvSpPr txBox="1"/>
      </xdr:nvSpPr>
      <xdr:spPr>
        <a:xfrm>
          <a:off x="3582035" y="17722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87630</xdr:rowOff>
    </xdr:from>
    <xdr:ext cx="403860" cy="257810"/>
    <xdr:sp macro="" textlink="">
      <xdr:nvSpPr>
        <xdr:cNvPr id="370" name="n_2mainValue【市民会館】&#10;有形固定資産減価償却率">
          <a:extLst>
            <a:ext uri="{FF2B5EF4-FFF2-40B4-BE49-F238E27FC236}">
              <a16:creationId xmlns:a16="http://schemas.microsoft.com/office/drawing/2014/main" id="{00000000-0008-0000-0F00-000072010000}"/>
            </a:ext>
          </a:extLst>
        </xdr:cNvPr>
        <xdr:cNvSpPr txBox="1"/>
      </xdr:nvSpPr>
      <xdr:spPr>
        <a:xfrm>
          <a:off x="2705735" y="17746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810"/>
    <xdr:sp macro="" textlink="">
      <xdr:nvSpPr>
        <xdr:cNvPr id="395" name="【市民会館】&#10;一人当たり面積最小値テキスト">
          <a:extLst>
            <a:ext uri="{FF2B5EF4-FFF2-40B4-BE49-F238E27FC236}">
              <a16:creationId xmlns:a16="http://schemas.microsoft.com/office/drawing/2014/main" id="{00000000-0008-0000-0F00-00008B010000}"/>
            </a:ext>
          </a:extLst>
        </xdr:cNvPr>
        <xdr:cNvSpPr txBox="1"/>
      </xdr:nvSpPr>
      <xdr:spPr>
        <a:xfrm>
          <a:off x="10515600" y="18637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397" name="【市民会館】&#10;一人当たり面積最大値テキスト">
          <a:extLst>
            <a:ext uri="{FF2B5EF4-FFF2-40B4-BE49-F238E27FC236}">
              <a16:creationId xmlns:a16="http://schemas.microsoft.com/office/drawing/2014/main" id="{00000000-0008-0000-0F00-00008D010000}"/>
            </a:ext>
          </a:extLst>
        </xdr:cNvPr>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128270</xdr:rowOff>
    </xdr:from>
    <xdr:ext cx="469900" cy="259080"/>
    <xdr:sp macro="" textlink="">
      <xdr:nvSpPr>
        <xdr:cNvPr id="399" name="【市民会館】&#10;一人当たり面積平均値テキスト">
          <a:extLst>
            <a:ext uri="{FF2B5EF4-FFF2-40B4-BE49-F238E27FC236}">
              <a16:creationId xmlns:a16="http://schemas.microsoft.com/office/drawing/2014/main" id="{00000000-0008-0000-0F00-00008F010000}"/>
            </a:ext>
          </a:extLst>
        </xdr:cNvPr>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133985</xdr:rowOff>
    </xdr:from>
    <xdr:to>
      <xdr:col>55</xdr:col>
      <xdr:colOff>50800</xdr:colOff>
      <xdr:row>107</xdr:row>
      <xdr:rowOff>64135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04267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112395</xdr:rowOff>
    </xdr:from>
    <xdr:ext cx="469900" cy="257810"/>
    <xdr:sp macro="" textlink="">
      <xdr:nvSpPr>
        <xdr:cNvPr id="410" name="【市民会館】&#10;一人当たり面積該当値テキスト">
          <a:extLst>
            <a:ext uri="{FF2B5EF4-FFF2-40B4-BE49-F238E27FC236}">
              <a16:creationId xmlns:a16="http://schemas.microsoft.com/office/drawing/2014/main" id="{00000000-0008-0000-0F00-00009A010000}"/>
            </a:ext>
          </a:extLst>
        </xdr:cNvPr>
        <xdr:cNvSpPr txBox="1"/>
      </xdr:nvSpPr>
      <xdr:spPr>
        <a:xfrm>
          <a:off x="10515600" y="18286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xdr:rowOff>
    </xdr:from>
    <xdr:to>
      <xdr:col>55</xdr:col>
      <xdr:colOff>0</xdr:colOff>
      <xdr:row>107</xdr:row>
      <xdr:rowOff>17780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9639300" y="183584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xdr:rowOff>
    </xdr:from>
    <xdr:to>
      <xdr:col>46</xdr:col>
      <xdr:colOff>38100</xdr:colOff>
      <xdr:row>107</xdr:row>
      <xdr:rowOff>106045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869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17780</xdr:rowOff>
    </xdr:from>
    <xdr:to>
      <xdr:col>50</xdr:col>
      <xdr:colOff>114300</xdr:colOff>
      <xdr:row>107</xdr:row>
      <xdr:rowOff>55245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8750300" y="183629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50165</xdr:rowOff>
    </xdr:from>
    <xdr:ext cx="469900" cy="259080"/>
    <xdr:sp macro="" textlink="">
      <xdr:nvSpPr>
        <xdr:cNvPr id="415" name="n_1aveValue【市民会館】&#10;一人当たり面積">
          <a:extLst>
            <a:ext uri="{FF2B5EF4-FFF2-40B4-BE49-F238E27FC236}">
              <a16:creationId xmlns:a16="http://schemas.microsoft.com/office/drawing/2014/main" id="{00000000-0008-0000-0F00-00009F010000}"/>
            </a:ext>
          </a:extLst>
        </xdr:cNvPr>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46355</xdr:rowOff>
    </xdr:from>
    <xdr:ext cx="468630" cy="259080"/>
    <xdr:sp macro="" textlink="">
      <xdr:nvSpPr>
        <xdr:cNvPr id="416" name="n_2aveValue【市民会館】&#10;一人当たり面積">
          <a:extLst>
            <a:ext uri="{FF2B5EF4-FFF2-40B4-BE49-F238E27FC236}">
              <a16:creationId xmlns:a16="http://schemas.microsoft.com/office/drawing/2014/main" id="{00000000-0008-0000-0F00-0000A0010000}"/>
            </a:ext>
          </a:extLst>
        </xdr:cNvPr>
        <xdr:cNvSpPr txBox="1"/>
      </xdr:nvSpPr>
      <xdr:spPr>
        <a:xfrm>
          <a:off x="8515350" y="18048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63500</xdr:rowOff>
    </xdr:from>
    <xdr:ext cx="468630" cy="257810"/>
    <xdr:sp macro="" textlink="">
      <xdr:nvSpPr>
        <xdr:cNvPr id="417" name="n_3aveValue【市民会館】&#10;一人当たり面積">
          <a:extLst>
            <a:ext uri="{FF2B5EF4-FFF2-40B4-BE49-F238E27FC236}">
              <a16:creationId xmlns:a16="http://schemas.microsoft.com/office/drawing/2014/main" id="{00000000-0008-0000-0F00-0000A1010000}"/>
            </a:ext>
          </a:extLst>
        </xdr:cNvPr>
        <xdr:cNvSpPr txBox="1"/>
      </xdr:nvSpPr>
      <xdr:spPr>
        <a:xfrm>
          <a:off x="7626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59055</xdr:rowOff>
    </xdr:from>
    <xdr:ext cx="469900" cy="259080"/>
    <xdr:sp macro="" textlink="">
      <xdr:nvSpPr>
        <xdr:cNvPr id="418" name="n_1mainValue【市民会館】&#10;一人当たり面積">
          <a:extLst>
            <a:ext uri="{FF2B5EF4-FFF2-40B4-BE49-F238E27FC236}">
              <a16:creationId xmlns:a16="http://schemas.microsoft.com/office/drawing/2014/main" id="{00000000-0008-0000-0F00-0000A2010000}"/>
            </a:ext>
          </a:extLst>
        </xdr:cNvPr>
        <xdr:cNvSpPr txBox="1"/>
      </xdr:nvSpPr>
      <xdr:spPr>
        <a:xfrm>
          <a:off x="9391650" y="18404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97790</xdr:rowOff>
    </xdr:from>
    <xdr:ext cx="468630" cy="257810"/>
    <xdr:sp macro="" textlink="">
      <xdr:nvSpPr>
        <xdr:cNvPr id="419" name="n_2mainValue【市民会館】&#10;一人当たり面積">
          <a:extLst>
            <a:ext uri="{FF2B5EF4-FFF2-40B4-BE49-F238E27FC236}">
              <a16:creationId xmlns:a16="http://schemas.microsoft.com/office/drawing/2014/main" id="{00000000-0008-0000-0F00-0000A3010000}"/>
            </a:ext>
          </a:extLst>
        </xdr:cNvPr>
        <xdr:cNvSpPr txBox="1"/>
      </xdr:nvSpPr>
      <xdr:spPr>
        <a:xfrm>
          <a:off x="8515350" y="18442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130175</xdr:rowOff>
    </xdr:from>
    <xdr:to>
      <xdr:col>85</xdr:col>
      <xdr:colOff>126365</xdr:colOff>
      <xdr:row>42</xdr:row>
      <xdr:rowOff>52070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55245</xdr:rowOff>
    </xdr:from>
    <xdr:ext cx="340360" cy="257810"/>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725614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52070</xdr:rowOff>
    </xdr:from>
    <xdr:to>
      <xdr:col>86</xdr:col>
      <xdr:colOff>25400</xdr:colOff>
      <xdr:row>42</xdr:row>
      <xdr:rowOff>52070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76835</xdr:rowOff>
    </xdr:from>
    <xdr:ext cx="405130" cy="257810"/>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63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130175</xdr:rowOff>
    </xdr:from>
    <xdr:to>
      <xdr:col>86</xdr:col>
      <xdr:colOff>25400</xdr:colOff>
      <xdr:row>33</xdr:row>
      <xdr:rowOff>130175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74930</xdr:rowOff>
    </xdr:from>
    <xdr:ext cx="405130" cy="257810"/>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7614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27305</xdr:rowOff>
    </xdr:from>
    <xdr:to>
      <xdr:col>81</xdr:col>
      <xdr:colOff>101600</xdr:colOff>
      <xdr:row>40</xdr:row>
      <xdr:rowOff>128905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38735</xdr:rowOff>
    </xdr:from>
    <xdr:ext cx="405130" cy="259080"/>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586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110490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5481300" y="60674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102235</xdr:rowOff>
    </xdr:from>
    <xdr:to>
      <xdr:col>76</xdr:col>
      <xdr:colOff>165100</xdr:colOff>
      <xdr:row>36</xdr:row>
      <xdr:rowOff>32385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153035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61112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120650</xdr:rowOff>
    </xdr:from>
    <xdr:ext cx="405130" cy="257810"/>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35" y="6978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59055</xdr:rowOff>
    </xdr:from>
    <xdr:ext cx="403860" cy="259080"/>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35" y="6402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73025</xdr:rowOff>
    </xdr:from>
    <xdr:ext cx="403860" cy="259080"/>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35" y="607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6350</xdr:rowOff>
    </xdr:from>
    <xdr:ext cx="405130" cy="257810"/>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35" y="583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48895</xdr:rowOff>
    </xdr:from>
    <xdr:ext cx="403860" cy="259080"/>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35" y="5878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39</xdr:row>
      <xdr:rowOff>137795</xdr:rowOff>
    </xdr:from>
    <xdr:ext cx="68453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602200" y="682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37</xdr:row>
      <xdr:rowOff>154940</xdr:rowOff>
    </xdr:from>
    <xdr:ext cx="684530" cy="25781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02200" y="649859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170815</xdr:rowOff>
    </xdr:from>
    <xdr:ext cx="684530" cy="2584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02200" y="617156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453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02200" y="584517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32</xdr:row>
      <xdr:rowOff>31750</xdr:rowOff>
    </xdr:from>
    <xdr:ext cx="749935" cy="25781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538065" y="551815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30</xdr:row>
      <xdr:rowOff>48260</xdr:rowOff>
    </xdr:from>
    <xdr:ext cx="749935"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147320</xdr:rowOff>
    </xdr:from>
    <xdr:to>
      <xdr:col>116</xdr:col>
      <xdr:colOff>62865</xdr:colOff>
      <xdr:row>42</xdr:row>
      <xdr:rowOff>92710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107315</xdr:rowOff>
    </xdr:from>
    <xdr:ext cx="313690" cy="259080"/>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F00-0000F1010000}"/>
            </a:ext>
          </a:extLst>
        </xdr:cNvPr>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93980</xdr:rowOff>
    </xdr:from>
    <xdr:ext cx="690245" cy="259080"/>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F00-0000F3010000}"/>
            </a:ext>
          </a:extLst>
        </xdr:cNvPr>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147320</xdr:rowOff>
    </xdr:from>
    <xdr:to>
      <xdr:col>116</xdr:col>
      <xdr:colOff>152400</xdr:colOff>
      <xdr:row>33</xdr:row>
      <xdr:rowOff>147320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24765</xdr:rowOff>
    </xdr:from>
    <xdr:ext cx="598805" cy="259080"/>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F00-0000F5010000}"/>
            </a:ext>
          </a:extLst>
        </xdr:cNvPr>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42</xdr:row>
      <xdr:rowOff>1905</xdr:rowOff>
    </xdr:from>
    <xdr:to>
      <xdr:col>116</xdr:col>
      <xdr:colOff>114300</xdr:colOff>
      <xdr:row>42</xdr:row>
      <xdr:rowOff>103505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166370</xdr:rowOff>
    </xdr:from>
    <xdr:to>
      <xdr:col>112</xdr:col>
      <xdr:colOff>38100</xdr:colOff>
      <xdr:row>42</xdr:row>
      <xdr:rowOff>96520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26035</xdr:rowOff>
    </xdr:from>
    <xdr:to>
      <xdr:col>107</xdr:col>
      <xdr:colOff>101600</xdr:colOff>
      <xdr:row>42</xdr:row>
      <xdr:rowOff>127635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29845</xdr:rowOff>
    </xdr:from>
    <xdr:to>
      <xdr:col>102</xdr:col>
      <xdr:colOff>165100</xdr:colOff>
      <xdr:row>42</xdr:row>
      <xdr:rowOff>132080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42</xdr:row>
      <xdr:rowOff>41275</xdr:rowOff>
    </xdr:from>
    <xdr:to>
      <xdr:col>116</xdr:col>
      <xdr:colOff>114300</xdr:colOff>
      <xdr:row>42</xdr:row>
      <xdr:rowOff>143510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151765</xdr:rowOff>
    </xdr:from>
    <xdr:ext cx="469900" cy="259080"/>
    <xdr:sp macro="" textlink="">
      <xdr:nvSpPr>
        <xdr:cNvPr id="512" name="【一般廃棄物処理施設】&#10;一人当たり有形固定資産（償却資産）額該当値テキスト">
          <a:extLst>
            <a:ext uri="{FF2B5EF4-FFF2-40B4-BE49-F238E27FC236}">
              <a16:creationId xmlns:a16="http://schemas.microsoft.com/office/drawing/2014/main" id="{00000000-0008-0000-0F00-000000020000}"/>
            </a:ext>
          </a:extLst>
        </xdr:cNvPr>
        <xdr:cNvSpPr txBox="1"/>
      </xdr:nvSpPr>
      <xdr:spPr>
        <a:xfrm>
          <a:off x="2219960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42</xdr:row>
      <xdr:rowOff>41275</xdr:rowOff>
    </xdr:from>
    <xdr:to>
      <xdr:col>112</xdr:col>
      <xdr:colOff>38100</xdr:colOff>
      <xdr:row>42</xdr:row>
      <xdr:rowOff>143510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92075</xdr:rowOff>
    </xdr:from>
    <xdr:to>
      <xdr:col>116</xdr:col>
      <xdr:colOff>63500</xdr:colOff>
      <xdr:row>42</xdr:row>
      <xdr:rowOff>92075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729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41275</xdr:rowOff>
    </xdr:from>
    <xdr:to>
      <xdr:col>107</xdr:col>
      <xdr:colOff>101600</xdr:colOff>
      <xdr:row>42</xdr:row>
      <xdr:rowOff>143510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724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92075</xdr:rowOff>
    </xdr:from>
    <xdr:to>
      <xdr:col>111</xdr:col>
      <xdr:colOff>177800</xdr:colOff>
      <xdr:row>42</xdr:row>
      <xdr:rowOff>92075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729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7535" cy="258445"/>
    <xdr:sp macro="" textlink="">
      <xdr:nvSpPr>
        <xdr:cNvPr id="517" name="n_1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1010880" y="69716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144145</xdr:rowOff>
    </xdr:from>
    <xdr:ext cx="533400" cy="257810"/>
    <xdr:sp macro="" textlink="">
      <xdr:nvSpPr>
        <xdr:cNvPr id="518" name="n_2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0166965" y="7002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147955</xdr:rowOff>
    </xdr:from>
    <xdr:ext cx="533400" cy="258445"/>
    <xdr:sp macro="" textlink="">
      <xdr:nvSpPr>
        <xdr:cNvPr id="519" name="n_3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9277965" y="7005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133985</xdr:rowOff>
    </xdr:from>
    <xdr:ext cx="469900" cy="257810"/>
    <xdr:sp macro="" textlink="">
      <xdr:nvSpPr>
        <xdr:cNvPr id="520" name="n_1main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75650" y="7334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133985</xdr:rowOff>
    </xdr:from>
    <xdr:ext cx="468630" cy="257810"/>
    <xdr:sp macro="" textlink="">
      <xdr:nvSpPr>
        <xdr:cNvPr id="521" name="n_2main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99350" y="7334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810"/>
    <xdr:sp macro="" textlink="">
      <xdr:nvSpPr>
        <xdr:cNvPr id="548" name="【保健センター・保健所】&#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09816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50" name="【保健センター・保健所】&#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552" name="【保健センター・保健所】&#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158115</xdr:rowOff>
    </xdr:from>
    <xdr:to>
      <xdr:col>85</xdr:col>
      <xdr:colOff>177800</xdr:colOff>
      <xdr:row>57</xdr:row>
      <xdr:rowOff>88265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9525</xdr:rowOff>
    </xdr:from>
    <xdr:ext cx="405130" cy="257810"/>
    <xdr:sp macro="" textlink="">
      <xdr:nvSpPr>
        <xdr:cNvPr id="563" name="【保健センター・保健所】&#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9610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37465</xdr:rowOff>
    </xdr:from>
    <xdr:to>
      <xdr:col>85</xdr:col>
      <xdr:colOff>127000</xdr:colOff>
      <xdr:row>57</xdr:row>
      <xdr:rowOff>91440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98101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66" name="n_1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158750</xdr:rowOff>
    </xdr:from>
    <xdr:ext cx="403860" cy="259080"/>
    <xdr:sp macro="" textlink="">
      <xdr:nvSpPr>
        <xdr:cNvPr id="567" name="n_2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35" y="1010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xdr:rowOff>
    </xdr:from>
    <xdr:ext cx="403860" cy="259080"/>
    <xdr:sp macro="" textlink="">
      <xdr:nvSpPr>
        <xdr:cNvPr id="568" name="n_3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35" y="10127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158750</xdr:rowOff>
    </xdr:from>
    <xdr:ext cx="405130" cy="259080"/>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35" y="958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113030</xdr:rowOff>
    </xdr:from>
    <xdr:ext cx="469900" cy="259080"/>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31750</xdr:rowOff>
    </xdr:from>
    <xdr:ext cx="469900" cy="257810"/>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833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968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44450</xdr:rowOff>
    </xdr:from>
    <xdr:ext cx="469900" cy="259080"/>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8630" cy="257810"/>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29210</xdr:rowOff>
    </xdr:from>
    <xdr:ext cx="468630" cy="257810"/>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350" y="1048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38100</xdr:rowOff>
    </xdr:from>
    <xdr:ext cx="469900" cy="259080"/>
    <xdr:sp macro="" textlink="">
      <xdr:nvSpPr>
        <xdr:cNvPr id="615" name="n_1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107565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810"/>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19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31115</xdr:rowOff>
    </xdr:from>
    <xdr:to>
      <xdr:col>85</xdr:col>
      <xdr:colOff>177800</xdr:colOff>
      <xdr:row>82</xdr:row>
      <xdr:rowOff>132715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53975</xdr:rowOff>
    </xdr:from>
    <xdr:ext cx="405130" cy="257810"/>
    <xdr:sp macro="" textlink="">
      <xdr:nvSpPr>
        <xdr:cNvPr id="657" name="【消防施設】&#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635</xdr:rowOff>
    </xdr:from>
    <xdr:to>
      <xdr:col>81</xdr:col>
      <xdr:colOff>101600</xdr:colOff>
      <xdr:row>82</xdr:row>
      <xdr:rowOff>102235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52070</xdr:rowOff>
    </xdr:from>
    <xdr:to>
      <xdr:col>85</xdr:col>
      <xdr:colOff>127000</xdr:colOff>
      <xdr:row>82</xdr:row>
      <xdr:rowOff>81915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5481300" y="141109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109855</xdr:rowOff>
    </xdr:from>
    <xdr:to>
      <xdr:col>76</xdr:col>
      <xdr:colOff>165100</xdr:colOff>
      <xdr:row>85</xdr:row>
      <xdr:rowOff>40640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451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52070</xdr:rowOff>
    </xdr:from>
    <xdr:to>
      <xdr:col>81</xdr:col>
      <xdr:colOff>50800</xdr:colOff>
      <xdr:row>84</xdr:row>
      <xdr:rowOff>160655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4592300" y="14110970"/>
          <a:ext cx="8890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662" name="n_1ave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128270</xdr:rowOff>
    </xdr:from>
    <xdr:ext cx="403860" cy="259080"/>
    <xdr:sp macro="" textlink="">
      <xdr:nvSpPr>
        <xdr:cNvPr id="663" name="n_2ave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35" y="1367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82550</xdr:rowOff>
    </xdr:from>
    <xdr:ext cx="403860" cy="259080"/>
    <xdr:sp macro="" textlink="">
      <xdr:nvSpPr>
        <xdr:cNvPr id="664" name="n_3aveValue【消防施設】&#10;有形固定資産減価償却率">
          <a:extLst>
            <a:ext uri="{FF2B5EF4-FFF2-40B4-BE49-F238E27FC236}">
              <a16:creationId xmlns:a16="http://schemas.microsoft.com/office/drawing/2014/main" id="{00000000-0008-0000-0F00-000098020000}"/>
            </a:ext>
          </a:extLst>
        </xdr:cNvPr>
        <xdr:cNvSpPr txBox="1"/>
      </xdr:nvSpPr>
      <xdr:spPr>
        <a:xfrm>
          <a:off x="13500735" y="1379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93345</xdr:rowOff>
    </xdr:from>
    <xdr:ext cx="405130" cy="259080"/>
    <xdr:sp macro="" textlink="">
      <xdr:nvSpPr>
        <xdr:cNvPr id="665" name="n_1main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35" y="1415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31115</xdr:rowOff>
    </xdr:from>
    <xdr:ext cx="403860" cy="257810"/>
    <xdr:sp macro="" textlink="">
      <xdr:nvSpPr>
        <xdr:cNvPr id="666" name="n_2main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35" y="14604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689" name="【消防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691" name="【消防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693" name="【消防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118745</xdr:rowOff>
    </xdr:from>
    <xdr:to>
      <xdr:col>116</xdr:col>
      <xdr:colOff>114300</xdr:colOff>
      <xdr:row>86</xdr:row>
      <xdr:rowOff>48895</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2110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33655</xdr:rowOff>
    </xdr:from>
    <xdr:ext cx="469900" cy="258445"/>
    <xdr:sp macro="" textlink="">
      <xdr:nvSpPr>
        <xdr:cNvPr id="704" name="【消防施設】&#10;一人当たり面積該当値テキスト">
          <a:extLst>
            <a:ext uri="{FF2B5EF4-FFF2-40B4-BE49-F238E27FC236}">
              <a16:creationId xmlns:a16="http://schemas.microsoft.com/office/drawing/2014/main" id="{00000000-0008-0000-0F00-0000C0020000}"/>
            </a:ext>
          </a:extLst>
        </xdr:cNvPr>
        <xdr:cNvSpPr txBox="1"/>
      </xdr:nvSpPr>
      <xdr:spPr>
        <a:xfrm>
          <a:off x="2219960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121285</xdr:rowOff>
    </xdr:from>
    <xdr:to>
      <xdr:col>112</xdr:col>
      <xdr:colOff>38100</xdr:colOff>
      <xdr:row>86</xdr:row>
      <xdr:rowOff>52070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1272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169545</xdr:rowOff>
    </xdr:from>
    <xdr:to>
      <xdr:col>116</xdr:col>
      <xdr:colOff>63500</xdr:colOff>
      <xdr:row>86</xdr:row>
      <xdr:rowOff>635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1323300" y="147427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143510</xdr:rowOff>
    </xdr:from>
    <xdr:to>
      <xdr:col>107</xdr:col>
      <xdr:colOff>101600</xdr:colOff>
      <xdr:row>86</xdr:row>
      <xdr:rowOff>73660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0383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xdr:rowOff>
    </xdr:from>
    <xdr:to>
      <xdr:col>111</xdr:col>
      <xdr:colOff>177800</xdr:colOff>
      <xdr:row>86</xdr:row>
      <xdr:rowOff>22860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0434300" y="147453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709" name="n_1aveValue【消防施設】&#10;一人当たり面積">
          <a:extLst>
            <a:ext uri="{FF2B5EF4-FFF2-40B4-BE49-F238E27FC236}">
              <a16:creationId xmlns:a16="http://schemas.microsoft.com/office/drawing/2014/main" id="{00000000-0008-0000-0F00-0000C5020000}"/>
            </a:ext>
          </a:extLst>
        </xdr:cNvPr>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8630" cy="257810"/>
    <xdr:sp macro="" textlink="">
      <xdr:nvSpPr>
        <xdr:cNvPr id="710" name="n_2aveValue【消防施設】&#10;一人当たり面積">
          <a:extLst>
            <a:ext uri="{FF2B5EF4-FFF2-40B4-BE49-F238E27FC236}">
              <a16:creationId xmlns:a16="http://schemas.microsoft.com/office/drawing/2014/main" id="{00000000-0008-0000-0F00-0000C6020000}"/>
            </a:ext>
          </a:extLst>
        </xdr:cNvPr>
        <xdr:cNvSpPr txBox="1"/>
      </xdr:nvSpPr>
      <xdr:spPr>
        <a:xfrm>
          <a:off x="20199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8630" cy="259080"/>
    <xdr:sp macro="" textlink="">
      <xdr:nvSpPr>
        <xdr:cNvPr id="711" name="n_3aveValue【消防施設】&#10;一人当たり面積">
          <a:extLst>
            <a:ext uri="{FF2B5EF4-FFF2-40B4-BE49-F238E27FC236}">
              <a16:creationId xmlns:a16="http://schemas.microsoft.com/office/drawing/2014/main" id="{00000000-0008-0000-0F00-0000C7020000}"/>
            </a:ext>
          </a:extLst>
        </xdr:cNvPr>
        <xdr:cNvSpPr txBox="1"/>
      </xdr:nvSpPr>
      <xdr:spPr>
        <a:xfrm>
          <a:off x="19310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42545</xdr:rowOff>
    </xdr:from>
    <xdr:ext cx="469900" cy="257810"/>
    <xdr:sp macro="" textlink="">
      <xdr:nvSpPr>
        <xdr:cNvPr id="712" name="n_1mainValue【消防施設】&#10;一人当たり面積">
          <a:extLst>
            <a:ext uri="{FF2B5EF4-FFF2-40B4-BE49-F238E27FC236}">
              <a16:creationId xmlns:a16="http://schemas.microsoft.com/office/drawing/2014/main" id="{00000000-0008-0000-0F00-0000C8020000}"/>
            </a:ext>
          </a:extLst>
        </xdr:cNvPr>
        <xdr:cNvSpPr txBox="1"/>
      </xdr:nvSpPr>
      <xdr:spPr>
        <a:xfrm>
          <a:off x="21075650" y="147872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64770</xdr:rowOff>
    </xdr:from>
    <xdr:ext cx="468630" cy="257810"/>
    <xdr:sp macro="" textlink="">
      <xdr:nvSpPr>
        <xdr:cNvPr id="713" name="n_2mainValue【消防施設】&#10;一人当たり面積">
          <a:extLst>
            <a:ext uri="{FF2B5EF4-FFF2-40B4-BE49-F238E27FC236}">
              <a16:creationId xmlns:a16="http://schemas.microsoft.com/office/drawing/2014/main" id="{00000000-0008-0000-0F00-0000C9020000}"/>
            </a:ext>
          </a:extLst>
        </xdr:cNvPr>
        <xdr:cNvSpPr txBox="1"/>
      </xdr:nvSpPr>
      <xdr:spPr>
        <a:xfrm>
          <a:off x="20199350" y="14809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820" cy="25908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106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090" cy="25781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810"/>
    <xdr:sp macro="" textlink="">
      <xdr:nvSpPr>
        <xdr:cNvPr id="738" name="【庁舎】&#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810"/>
    <xdr:sp macro="" textlink="">
      <xdr:nvSpPr>
        <xdr:cNvPr id="740" name="【庁舎】&#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123190</xdr:rowOff>
    </xdr:from>
    <xdr:ext cx="405130" cy="257810"/>
    <xdr:sp macro="" textlink="">
      <xdr:nvSpPr>
        <xdr:cNvPr id="742" name="【庁舎】&#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7782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121920</xdr:rowOff>
    </xdr:from>
    <xdr:to>
      <xdr:col>85</xdr:col>
      <xdr:colOff>177800</xdr:colOff>
      <xdr:row>107</xdr:row>
      <xdr:rowOff>52070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100330</xdr:rowOff>
    </xdr:from>
    <xdr:ext cx="405130" cy="257810"/>
    <xdr:sp macro="" textlink="">
      <xdr:nvSpPr>
        <xdr:cNvPr id="753" name="【庁舎】&#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82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149860</xdr:rowOff>
    </xdr:from>
    <xdr:to>
      <xdr:col>81</xdr:col>
      <xdr:colOff>101600</xdr:colOff>
      <xdr:row>107</xdr:row>
      <xdr:rowOff>80010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8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1270</xdr:rowOff>
    </xdr:from>
    <xdr:to>
      <xdr:col>85</xdr:col>
      <xdr:colOff>127000</xdr:colOff>
      <xdr:row>107</xdr:row>
      <xdr:rowOff>29210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5481300" y="183464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66040</xdr:rowOff>
    </xdr:from>
    <xdr:to>
      <xdr:col>76</xdr:col>
      <xdr:colOff>165100</xdr:colOff>
      <xdr:row>106</xdr:row>
      <xdr:rowOff>167640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116840</xdr:rowOff>
    </xdr:from>
    <xdr:to>
      <xdr:col>81</xdr:col>
      <xdr:colOff>50800</xdr:colOff>
      <xdr:row>107</xdr:row>
      <xdr:rowOff>29210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8290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36830</xdr:rowOff>
    </xdr:from>
    <xdr:ext cx="405130" cy="259080"/>
    <xdr:sp macro="" textlink="">
      <xdr:nvSpPr>
        <xdr:cNvPr id="758" name="n_1aveValue【庁舎】&#10;有形固定資産減価償却率">
          <a:extLst>
            <a:ext uri="{FF2B5EF4-FFF2-40B4-BE49-F238E27FC236}">
              <a16:creationId xmlns:a16="http://schemas.microsoft.com/office/drawing/2014/main" id="{00000000-0008-0000-0F00-0000F6020000}"/>
            </a:ext>
          </a:extLst>
        </xdr:cNvPr>
        <xdr:cNvSpPr txBox="1"/>
      </xdr:nvSpPr>
      <xdr:spPr>
        <a:xfrm>
          <a:off x="15266035"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13970</xdr:rowOff>
    </xdr:from>
    <xdr:ext cx="403860" cy="259080"/>
    <xdr:sp macro="" textlink="">
      <xdr:nvSpPr>
        <xdr:cNvPr id="759" name="n_2aveValue【庁舎】&#10;有形固定資産減価償却率">
          <a:extLst>
            <a:ext uri="{FF2B5EF4-FFF2-40B4-BE49-F238E27FC236}">
              <a16:creationId xmlns:a16="http://schemas.microsoft.com/office/drawing/2014/main" id="{00000000-0008-0000-0F00-0000F7020000}"/>
            </a:ext>
          </a:extLst>
        </xdr:cNvPr>
        <xdr:cNvSpPr txBox="1"/>
      </xdr:nvSpPr>
      <xdr:spPr>
        <a:xfrm>
          <a:off x="14389735" y="1767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161290</xdr:rowOff>
    </xdr:from>
    <xdr:ext cx="403860" cy="259080"/>
    <xdr:sp macro="" textlink="">
      <xdr:nvSpPr>
        <xdr:cNvPr id="760" name="n_3aveValue【庁舎】&#10;有形固定資産減価償却率">
          <a:extLst>
            <a:ext uri="{FF2B5EF4-FFF2-40B4-BE49-F238E27FC236}">
              <a16:creationId xmlns:a16="http://schemas.microsoft.com/office/drawing/2014/main" id="{00000000-0008-0000-0F00-0000F8020000}"/>
            </a:ext>
          </a:extLst>
        </xdr:cNvPr>
        <xdr:cNvSpPr txBox="1"/>
      </xdr:nvSpPr>
      <xdr:spPr>
        <a:xfrm>
          <a:off x="13500735" y="1764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71120</xdr:rowOff>
    </xdr:from>
    <xdr:ext cx="405130" cy="259080"/>
    <xdr:sp macro="" textlink="">
      <xdr:nvSpPr>
        <xdr:cNvPr id="761" name="n_1mainValue【庁舎】&#10;有形固定資産減価償却率">
          <a:extLst>
            <a:ext uri="{FF2B5EF4-FFF2-40B4-BE49-F238E27FC236}">
              <a16:creationId xmlns:a16="http://schemas.microsoft.com/office/drawing/2014/main" id="{00000000-0008-0000-0F00-0000F9020000}"/>
            </a:ext>
          </a:extLst>
        </xdr:cNvPr>
        <xdr:cNvSpPr txBox="1"/>
      </xdr:nvSpPr>
      <xdr:spPr>
        <a:xfrm>
          <a:off x="15266035" y="1841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158750</xdr:rowOff>
    </xdr:from>
    <xdr:ext cx="403860" cy="259080"/>
    <xdr:sp macro="" textlink="">
      <xdr:nvSpPr>
        <xdr:cNvPr id="762" name="n_2mainValue【庁舎】&#10;有形固定資産減価償却率">
          <a:extLst>
            <a:ext uri="{FF2B5EF4-FFF2-40B4-BE49-F238E27FC236}">
              <a16:creationId xmlns:a16="http://schemas.microsoft.com/office/drawing/2014/main" id="{00000000-0008-0000-0F00-0000FA020000}"/>
            </a:ext>
          </a:extLst>
        </xdr:cNvPr>
        <xdr:cNvSpPr txBox="1"/>
      </xdr:nvSpPr>
      <xdr:spPr>
        <a:xfrm>
          <a:off x="14389735" y="18332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a16="http://schemas.microsoft.com/office/drawing/2014/main" id="{00000000-0008-0000-0F00-00001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789" name="【庁舎】&#10;一人当たり面積最小値テキスト">
          <a:extLst>
            <a:ext uri="{FF2B5EF4-FFF2-40B4-BE49-F238E27FC236}">
              <a16:creationId xmlns:a16="http://schemas.microsoft.com/office/drawing/2014/main" id="{00000000-0008-0000-0F00-000015030000}"/>
            </a:ext>
          </a:extLst>
        </xdr:cNvPr>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810"/>
    <xdr:sp macro="" textlink="">
      <xdr:nvSpPr>
        <xdr:cNvPr id="791" name="【庁舎】&#10;一人当たり面積最大値テキスト">
          <a:extLst>
            <a:ext uri="{FF2B5EF4-FFF2-40B4-BE49-F238E27FC236}">
              <a16:creationId xmlns:a16="http://schemas.microsoft.com/office/drawing/2014/main" id="{00000000-0008-0000-0F00-000017030000}"/>
            </a:ext>
          </a:extLst>
        </xdr:cNvPr>
        <xdr:cNvSpPr txBox="1"/>
      </xdr:nvSpPr>
      <xdr:spPr>
        <a:xfrm>
          <a:off x="2219960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810"/>
    <xdr:sp macro="" textlink="">
      <xdr:nvSpPr>
        <xdr:cNvPr id="793" name="【庁舎】&#10;一人当たり面積平均値テキスト">
          <a:extLst>
            <a:ext uri="{FF2B5EF4-FFF2-40B4-BE49-F238E27FC236}">
              <a16:creationId xmlns:a16="http://schemas.microsoft.com/office/drawing/2014/main" id="{00000000-0008-0000-0F00-000019030000}"/>
            </a:ext>
          </a:extLst>
        </xdr:cNvPr>
        <xdr:cNvSpPr txBox="1"/>
      </xdr:nvSpPr>
      <xdr:spPr>
        <a:xfrm>
          <a:off x="22199600" y="180543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59690</xdr:rowOff>
    </xdr:from>
    <xdr:ext cx="469900" cy="259080"/>
    <xdr:sp macro="" textlink="">
      <xdr:nvSpPr>
        <xdr:cNvPr id="804" name="【庁舎】&#10;一人当たり面積該当値テキスト">
          <a:extLst>
            <a:ext uri="{FF2B5EF4-FFF2-40B4-BE49-F238E27FC236}">
              <a16:creationId xmlns:a16="http://schemas.microsoft.com/office/drawing/2014/main" id="{00000000-0008-0000-0F00-000024030000}"/>
            </a:ext>
          </a:extLst>
        </xdr:cNvPr>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45085</xdr:rowOff>
    </xdr:from>
    <xdr:to>
      <xdr:col>112</xdr:col>
      <xdr:colOff>38100</xdr:colOff>
      <xdr:row>105</xdr:row>
      <xdr:rowOff>146685</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1272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95885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1323300" y="180898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136525</xdr:rowOff>
    </xdr:from>
    <xdr:to>
      <xdr:col>107</xdr:col>
      <xdr:colOff>101600</xdr:colOff>
      <xdr:row>108</xdr:row>
      <xdr:rowOff>66675</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0383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95885</xdr:rowOff>
    </xdr:from>
    <xdr:to>
      <xdr:col>111</xdr:col>
      <xdr:colOff>177800</xdr:colOff>
      <xdr:row>108</xdr:row>
      <xdr:rowOff>15875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0434300" y="18098135"/>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809" name="n_1aveValue【庁舎】&#10;一人当たり面積">
          <a:extLst>
            <a:ext uri="{FF2B5EF4-FFF2-40B4-BE49-F238E27FC236}">
              <a16:creationId xmlns:a16="http://schemas.microsoft.com/office/drawing/2014/main" id="{00000000-0008-0000-0F00-000029030000}"/>
            </a:ext>
          </a:extLst>
        </xdr:cNvPr>
        <xdr:cNvSpPr txBox="1"/>
      </xdr:nvSpPr>
      <xdr:spPr>
        <a:xfrm>
          <a:off x="210756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8630" cy="257810"/>
    <xdr:sp macro="" textlink="">
      <xdr:nvSpPr>
        <xdr:cNvPr id="810" name="n_2aveValue【庁舎】&#10;一人当たり面積">
          <a:extLst>
            <a:ext uri="{FF2B5EF4-FFF2-40B4-BE49-F238E27FC236}">
              <a16:creationId xmlns:a16="http://schemas.microsoft.com/office/drawing/2014/main" id="{00000000-0008-0000-0F00-00002A030000}"/>
            </a:ext>
          </a:extLst>
        </xdr:cNvPr>
        <xdr:cNvSpPr txBox="1"/>
      </xdr:nvSpPr>
      <xdr:spPr>
        <a:xfrm>
          <a:off x="20199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128905</xdr:rowOff>
    </xdr:from>
    <xdr:ext cx="468630" cy="259080"/>
    <xdr:sp macro="" textlink="">
      <xdr:nvSpPr>
        <xdr:cNvPr id="811" name="n_3aveValue【庁舎】&#10;一人当たり面積">
          <a:extLst>
            <a:ext uri="{FF2B5EF4-FFF2-40B4-BE49-F238E27FC236}">
              <a16:creationId xmlns:a16="http://schemas.microsoft.com/office/drawing/2014/main" id="{00000000-0008-0000-0F00-00002B030000}"/>
            </a:ext>
          </a:extLst>
        </xdr:cNvPr>
        <xdr:cNvSpPr txBox="1"/>
      </xdr:nvSpPr>
      <xdr:spPr>
        <a:xfrm>
          <a:off x="19310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163195</xdr:rowOff>
    </xdr:from>
    <xdr:ext cx="469900" cy="259080"/>
    <xdr:sp macro="" textlink="">
      <xdr:nvSpPr>
        <xdr:cNvPr id="812" name="n_1mainValue【庁舎】&#10;一人当たり面積">
          <a:extLst>
            <a:ext uri="{FF2B5EF4-FFF2-40B4-BE49-F238E27FC236}">
              <a16:creationId xmlns:a16="http://schemas.microsoft.com/office/drawing/2014/main" id="{00000000-0008-0000-0F00-00002C030000}"/>
            </a:ext>
          </a:extLst>
        </xdr:cNvPr>
        <xdr:cNvSpPr txBox="1"/>
      </xdr:nvSpPr>
      <xdr:spPr>
        <a:xfrm>
          <a:off x="21075650" y="1782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57785</xdr:rowOff>
    </xdr:from>
    <xdr:ext cx="468630" cy="259080"/>
    <xdr:sp macro="" textlink="">
      <xdr:nvSpPr>
        <xdr:cNvPr id="813" name="n_2mainValue【庁舎】&#10;一人当たり面積">
          <a:extLst>
            <a:ext uri="{FF2B5EF4-FFF2-40B4-BE49-F238E27FC236}">
              <a16:creationId xmlns:a16="http://schemas.microsoft.com/office/drawing/2014/main" id="{00000000-0008-0000-0F00-00002D030000}"/>
            </a:ext>
          </a:extLst>
        </xdr:cNvPr>
        <xdr:cNvSpPr txBox="1"/>
      </xdr:nvSpPr>
      <xdr:spPr>
        <a:xfrm>
          <a:off x="20199350" y="18574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図書館、一般廃棄物処理施設、体育館、保健センターは老朽化が進んでいる。ほとんどの施設類型の一人当たり面積は、類似団体と比較して小さくなっている。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5"/>
      <c r="DK3" s="185"/>
      <c r="DL3" s="185"/>
      <c r="DM3" s="185"/>
      <c r="DN3" s="185"/>
      <c r="DO3" s="185"/>
    </row>
    <row r="4" spans="1:119" ht="18.75" customHeight="1" x14ac:dyDescent="0.2">
      <c r="A4" s="186"/>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28295493</v>
      </c>
      <c r="BO4" s="429"/>
      <c r="BP4" s="429"/>
      <c r="BQ4" s="429"/>
      <c r="BR4" s="429"/>
      <c r="BS4" s="429"/>
      <c r="BT4" s="429"/>
      <c r="BU4" s="430"/>
      <c r="BV4" s="428">
        <v>31143244</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3.7</v>
      </c>
      <c r="CU4" s="435"/>
      <c r="CV4" s="435"/>
      <c r="CW4" s="435"/>
      <c r="CX4" s="435"/>
      <c r="CY4" s="435"/>
      <c r="CZ4" s="435"/>
      <c r="DA4" s="436"/>
      <c r="DB4" s="434">
        <v>3.9</v>
      </c>
      <c r="DC4" s="435"/>
      <c r="DD4" s="435"/>
      <c r="DE4" s="435"/>
      <c r="DF4" s="435"/>
      <c r="DG4" s="435"/>
      <c r="DH4" s="435"/>
      <c r="DI4" s="436"/>
      <c r="DJ4" s="185"/>
      <c r="DK4" s="185"/>
      <c r="DL4" s="185"/>
      <c r="DM4" s="185"/>
      <c r="DN4" s="185"/>
      <c r="DO4" s="185"/>
    </row>
    <row r="5" spans="1:119" ht="18.75" customHeight="1" x14ac:dyDescent="0.2">
      <c r="A5" s="186"/>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27719706</v>
      </c>
      <c r="BO5" s="466"/>
      <c r="BP5" s="466"/>
      <c r="BQ5" s="466"/>
      <c r="BR5" s="466"/>
      <c r="BS5" s="466"/>
      <c r="BT5" s="466"/>
      <c r="BU5" s="467"/>
      <c r="BV5" s="465">
        <v>30515176</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95.8</v>
      </c>
      <c r="CU5" s="463"/>
      <c r="CV5" s="463"/>
      <c r="CW5" s="463"/>
      <c r="CX5" s="463"/>
      <c r="CY5" s="463"/>
      <c r="CZ5" s="463"/>
      <c r="DA5" s="464"/>
      <c r="DB5" s="462">
        <v>94.8</v>
      </c>
      <c r="DC5" s="463"/>
      <c r="DD5" s="463"/>
      <c r="DE5" s="463"/>
      <c r="DF5" s="463"/>
      <c r="DG5" s="463"/>
      <c r="DH5" s="463"/>
      <c r="DI5" s="464"/>
      <c r="DJ5" s="185"/>
      <c r="DK5" s="185"/>
      <c r="DL5" s="185"/>
      <c r="DM5" s="185"/>
      <c r="DN5" s="185"/>
      <c r="DO5" s="185"/>
    </row>
    <row r="6" spans="1:119" ht="18.75" customHeight="1" x14ac:dyDescent="0.2">
      <c r="A6" s="186"/>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575787</v>
      </c>
      <c r="BO6" s="466"/>
      <c r="BP6" s="466"/>
      <c r="BQ6" s="466"/>
      <c r="BR6" s="466"/>
      <c r="BS6" s="466"/>
      <c r="BT6" s="466"/>
      <c r="BU6" s="467"/>
      <c r="BV6" s="465">
        <v>628068</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100.4</v>
      </c>
      <c r="CU6" s="503"/>
      <c r="CV6" s="503"/>
      <c r="CW6" s="503"/>
      <c r="CX6" s="503"/>
      <c r="CY6" s="503"/>
      <c r="CZ6" s="503"/>
      <c r="DA6" s="504"/>
      <c r="DB6" s="502">
        <v>99.3</v>
      </c>
      <c r="DC6" s="503"/>
      <c r="DD6" s="503"/>
      <c r="DE6" s="503"/>
      <c r="DF6" s="503"/>
      <c r="DG6" s="503"/>
      <c r="DH6" s="503"/>
      <c r="DI6" s="504"/>
      <c r="DJ6" s="185"/>
      <c r="DK6" s="185"/>
      <c r="DL6" s="185"/>
      <c r="DM6" s="185"/>
      <c r="DN6" s="185"/>
      <c r="DO6" s="185"/>
    </row>
    <row r="7" spans="1:119" ht="18.75" customHeight="1" x14ac:dyDescent="0.2">
      <c r="A7" s="186"/>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105</v>
      </c>
      <c r="AV7" s="498"/>
      <c r="AW7" s="498"/>
      <c r="AX7" s="498"/>
      <c r="AY7" s="499" t="s">
        <v>106</v>
      </c>
      <c r="AZ7" s="500"/>
      <c r="BA7" s="500"/>
      <c r="BB7" s="500"/>
      <c r="BC7" s="500"/>
      <c r="BD7" s="500"/>
      <c r="BE7" s="500"/>
      <c r="BF7" s="500"/>
      <c r="BG7" s="500"/>
      <c r="BH7" s="500"/>
      <c r="BI7" s="500"/>
      <c r="BJ7" s="500"/>
      <c r="BK7" s="500"/>
      <c r="BL7" s="500"/>
      <c r="BM7" s="501"/>
      <c r="BN7" s="465">
        <v>50958</v>
      </c>
      <c r="BO7" s="466"/>
      <c r="BP7" s="466"/>
      <c r="BQ7" s="466"/>
      <c r="BR7" s="466"/>
      <c r="BS7" s="466"/>
      <c r="BT7" s="466"/>
      <c r="BU7" s="467"/>
      <c r="BV7" s="465">
        <v>70793</v>
      </c>
      <c r="BW7" s="466"/>
      <c r="BX7" s="466"/>
      <c r="BY7" s="466"/>
      <c r="BZ7" s="466"/>
      <c r="CA7" s="466"/>
      <c r="CB7" s="466"/>
      <c r="CC7" s="467"/>
      <c r="CD7" s="468" t="s">
        <v>107</v>
      </c>
      <c r="CE7" s="469"/>
      <c r="CF7" s="469"/>
      <c r="CG7" s="469"/>
      <c r="CH7" s="469"/>
      <c r="CI7" s="469"/>
      <c r="CJ7" s="469"/>
      <c r="CK7" s="469"/>
      <c r="CL7" s="469"/>
      <c r="CM7" s="469"/>
      <c r="CN7" s="469"/>
      <c r="CO7" s="469"/>
      <c r="CP7" s="469"/>
      <c r="CQ7" s="469"/>
      <c r="CR7" s="469"/>
      <c r="CS7" s="470"/>
      <c r="CT7" s="465">
        <v>14222178</v>
      </c>
      <c r="CU7" s="466"/>
      <c r="CV7" s="466"/>
      <c r="CW7" s="466"/>
      <c r="CX7" s="466"/>
      <c r="CY7" s="466"/>
      <c r="CZ7" s="466"/>
      <c r="DA7" s="467"/>
      <c r="DB7" s="465">
        <v>14302392</v>
      </c>
      <c r="DC7" s="466"/>
      <c r="DD7" s="466"/>
      <c r="DE7" s="466"/>
      <c r="DF7" s="466"/>
      <c r="DG7" s="466"/>
      <c r="DH7" s="466"/>
      <c r="DI7" s="467"/>
      <c r="DJ7" s="185"/>
      <c r="DK7" s="185"/>
      <c r="DL7" s="185"/>
      <c r="DM7" s="185"/>
      <c r="DN7" s="185"/>
      <c r="DO7" s="185"/>
    </row>
    <row r="8" spans="1:119" ht="18.75" customHeight="1" thickBot="1" x14ac:dyDescent="0.25">
      <c r="A8" s="186"/>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108</v>
      </c>
      <c r="AN8" s="495"/>
      <c r="AO8" s="495"/>
      <c r="AP8" s="495"/>
      <c r="AQ8" s="495"/>
      <c r="AR8" s="495"/>
      <c r="AS8" s="495"/>
      <c r="AT8" s="496"/>
      <c r="AU8" s="497" t="s">
        <v>109</v>
      </c>
      <c r="AV8" s="498"/>
      <c r="AW8" s="498"/>
      <c r="AX8" s="498"/>
      <c r="AY8" s="499" t="s">
        <v>110</v>
      </c>
      <c r="AZ8" s="500"/>
      <c r="BA8" s="500"/>
      <c r="BB8" s="500"/>
      <c r="BC8" s="500"/>
      <c r="BD8" s="500"/>
      <c r="BE8" s="500"/>
      <c r="BF8" s="500"/>
      <c r="BG8" s="500"/>
      <c r="BH8" s="500"/>
      <c r="BI8" s="500"/>
      <c r="BJ8" s="500"/>
      <c r="BK8" s="500"/>
      <c r="BL8" s="500"/>
      <c r="BM8" s="501"/>
      <c r="BN8" s="465">
        <v>524829</v>
      </c>
      <c r="BO8" s="466"/>
      <c r="BP8" s="466"/>
      <c r="BQ8" s="466"/>
      <c r="BR8" s="466"/>
      <c r="BS8" s="466"/>
      <c r="BT8" s="466"/>
      <c r="BU8" s="467"/>
      <c r="BV8" s="465">
        <v>557275</v>
      </c>
      <c r="BW8" s="466"/>
      <c r="BX8" s="466"/>
      <c r="BY8" s="466"/>
      <c r="BZ8" s="466"/>
      <c r="CA8" s="466"/>
      <c r="CB8" s="466"/>
      <c r="CC8" s="467"/>
      <c r="CD8" s="468" t="s">
        <v>111</v>
      </c>
      <c r="CE8" s="469"/>
      <c r="CF8" s="469"/>
      <c r="CG8" s="469"/>
      <c r="CH8" s="469"/>
      <c r="CI8" s="469"/>
      <c r="CJ8" s="469"/>
      <c r="CK8" s="469"/>
      <c r="CL8" s="469"/>
      <c r="CM8" s="469"/>
      <c r="CN8" s="469"/>
      <c r="CO8" s="469"/>
      <c r="CP8" s="469"/>
      <c r="CQ8" s="469"/>
      <c r="CR8" s="469"/>
      <c r="CS8" s="470"/>
      <c r="CT8" s="505">
        <v>0.38</v>
      </c>
      <c r="CU8" s="506"/>
      <c r="CV8" s="506"/>
      <c r="CW8" s="506"/>
      <c r="CX8" s="506"/>
      <c r="CY8" s="506"/>
      <c r="CZ8" s="506"/>
      <c r="DA8" s="507"/>
      <c r="DB8" s="505">
        <v>0.38</v>
      </c>
      <c r="DC8" s="506"/>
      <c r="DD8" s="506"/>
      <c r="DE8" s="506"/>
      <c r="DF8" s="506"/>
      <c r="DG8" s="506"/>
      <c r="DH8" s="506"/>
      <c r="DI8" s="507"/>
      <c r="DJ8" s="185"/>
      <c r="DK8" s="185"/>
      <c r="DL8" s="185"/>
      <c r="DM8" s="185"/>
      <c r="DN8" s="185"/>
      <c r="DO8" s="185"/>
    </row>
    <row r="9" spans="1:119" ht="18.75" customHeight="1" thickBot="1" x14ac:dyDescent="0.25">
      <c r="A9" s="186"/>
      <c r="B9" s="459" t="s">
        <v>112</v>
      </c>
      <c r="C9" s="460"/>
      <c r="D9" s="460"/>
      <c r="E9" s="460"/>
      <c r="F9" s="460"/>
      <c r="G9" s="460"/>
      <c r="H9" s="460"/>
      <c r="I9" s="460"/>
      <c r="J9" s="460"/>
      <c r="K9" s="508"/>
      <c r="L9" s="509" t="s">
        <v>113</v>
      </c>
      <c r="M9" s="510"/>
      <c r="N9" s="510"/>
      <c r="O9" s="510"/>
      <c r="P9" s="510"/>
      <c r="Q9" s="511"/>
      <c r="R9" s="512">
        <v>46221</v>
      </c>
      <c r="S9" s="513"/>
      <c r="T9" s="513"/>
      <c r="U9" s="513"/>
      <c r="V9" s="514"/>
      <c r="W9" s="422" t="s">
        <v>114</v>
      </c>
      <c r="X9" s="423"/>
      <c r="Y9" s="423"/>
      <c r="Z9" s="423"/>
      <c r="AA9" s="423"/>
      <c r="AB9" s="423"/>
      <c r="AC9" s="423"/>
      <c r="AD9" s="423"/>
      <c r="AE9" s="423"/>
      <c r="AF9" s="423"/>
      <c r="AG9" s="423"/>
      <c r="AH9" s="423"/>
      <c r="AI9" s="423"/>
      <c r="AJ9" s="423"/>
      <c r="AK9" s="423"/>
      <c r="AL9" s="424"/>
      <c r="AM9" s="494" t="s">
        <v>115</v>
      </c>
      <c r="AN9" s="495"/>
      <c r="AO9" s="495"/>
      <c r="AP9" s="495"/>
      <c r="AQ9" s="495"/>
      <c r="AR9" s="495"/>
      <c r="AS9" s="495"/>
      <c r="AT9" s="496"/>
      <c r="AU9" s="497" t="s">
        <v>109</v>
      </c>
      <c r="AV9" s="498"/>
      <c r="AW9" s="498"/>
      <c r="AX9" s="498"/>
      <c r="AY9" s="499" t="s">
        <v>116</v>
      </c>
      <c r="AZ9" s="500"/>
      <c r="BA9" s="500"/>
      <c r="BB9" s="500"/>
      <c r="BC9" s="500"/>
      <c r="BD9" s="500"/>
      <c r="BE9" s="500"/>
      <c r="BF9" s="500"/>
      <c r="BG9" s="500"/>
      <c r="BH9" s="500"/>
      <c r="BI9" s="500"/>
      <c r="BJ9" s="500"/>
      <c r="BK9" s="500"/>
      <c r="BL9" s="500"/>
      <c r="BM9" s="501"/>
      <c r="BN9" s="465">
        <v>-32446</v>
      </c>
      <c r="BO9" s="466"/>
      <c r="BP9" s="466"/>
      <c r="BQ9" s="466"/>
      <c r="BR9" s="466"/>
      <c r="BS9" s="466"/>
      <c r="BT9" s="466"/>
      <c r="BU9" s="467"/>
      <c r="BV9" s="465">
        <v>19120</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17.899999999999999</v>
      </c>
      <c r="CU9" s="463"/>
      <c r="CV9" s="463"/>
      <c r="CW9" s="463"/>
      <c r="CX9" s="463"/>
      <c r="CY9" s="463"/>
      <c r="CZ9" s="463"/>
      <c r="DA9" s="464"/>
      <c r="DB9" s="462">
        <v>18</v>
      </c>
      <c r="DC9" s="463"/>
      <c r="DD9" s="463"/>
      <c r="DE9" s="463"/>
      <c r="DF9" s="463"/>
      <c r="DG9" s="463"/>
      <c r="DH9" s="463"/>
      <c r="DI9" s="464"/>
      <c r="DJ9" s="185"/>
      <c r="DK9" s="185"/>
      <c r="DL9" s="185"/>
      <c r="DM9" s="185"/>
      <c r="DN9" s="185"/>
      <c r="DO9" s="185"/>
    </row>
    <row r="10" spans="1:119" ht="18.75" customHeight="1" thickBot="1" x14ac:dyDescent="0.25">
      <c r="A10" s="186"/>
      <c r="B10" s="459"/>
      <c r="C10" s="460"/>
      <c r="D10" s="460"/>
      <c r="E10" s="460"/>
      <c r="F10" s="460"/>
      <c r="G10" s="460"/>
      <c r="H10" s="460"/>
      <c r="I10" s="460"/>
      <c r="J10" s="460"/>
      <c r="K10" s="508"/>
      <c r="L10" s="515" t="s">
        <v>118</v>
      </c>
      <c r="M10" s="495"/>
      <c r="N10" s="495"/>
      <c r="O10" s="495"/>
      <c r="P10" s="495"/>
      <c r="Q10" s="496"/>
      <c r="R10" s="516">
        <v>48270</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120</v>
      </c>
      <c r="AV10" s="498"/>
      <c r="AW10" s="498"/>
      <c r="AX10" s="498"/>
      <c r="AY10" s="499" t="s">
        <v>121</v>
      </c>
      <c r="AZ10" s="500"/>
      <c r="BA10" s="500"/>
      <c r="BB10" s="500"/>
      <c r="BC10" s="500"/>
      <c r="BD10" s="500"/>
      <c r="BE10" s="500"/>
      <c r="BF10" s="500"/>
      <c r="BG10" s="500"/>
      <c r="BH10" s="500"/>
      <c r="BI10" s="500"/>
      <c r="BJ10" s="500"/>
      <c r="BK10" s="500"/>
      <c r="BL10" s="500"/>
      <c r="BM10" s="501"/>
      <c r="BN10" s="465">
        <v>3924</v>
      </c>
      <c r="BO10" s="466"/>
      <c r="BP10" s="466"/>
      <c r="BQ10" s="466"/>
      <c r="BR10" s="466"/>
      <c r="BS10" s="466"/>
      <c r="BT10" s="466"/>
      <c r="BU10" s="467"/>
      <c r="BV10" s="465">
        <v>3782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126</v>
      </c>
      <c r="AV11" s="498"/>
      <c r="AW11" s="498"/>
      <c r="AX11" s="498"/>
      <c r="AY11" s="499" t="s">
        <v>127</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128</v>
      </c>
      <c r="CE11" s="469"/>
      <c r="CF11" s="469"/>
      <c r="CG11" s="469"/>
      <c r="CH11" s="469"/>
      <c r="CI11" s="469"/>
      <c r="CJ11" s="469"/>
      <c r="CK11" s="469"/>
      <c r="CL11" s="469"/>
      <c r="CM11" s="469"/>
      <c r="CN11" s="469"/>
      <c r="CO11" s="469"/>
      <c r="CP11" s="469"/>
      <c r="CQ11" s="469"/>
      <c r="CR11" s="469"/>
      <c r="CS11" s="470"/>
      <c r="CT11" s="505" t="s">
        <v>129</v>
      </c>
      <c r="CU11" s="506"/>
      <c r="CV11" s="506"/>
      <c r="CW11" s="506"/>
      <c r="CX11" s="506"/>
      <c r="CY11" s="506"/>
      <c r="CZ11" s="506"/>
      <c r="DA11" s="507"/>
      <c r="DB11" s="505" t="s">
        <v>130</v>
      </c>
      <c r="DC11" s="506"/>
      <c r="DD11" s="506"/>
      <c r="DE11" s="506"/>
      <c r="DF11" s="506"/>
      <c r="DG11" s="506"/>
      <c r="DH11" s="506"/>
      <c r="DI11" s="507"/>
      <c r="DJ11" s="185"/>
      <c r="DK11" s="185"/>
      <c r="DL11" s="185"/>
      <c r="DM11" s="185"/>
      <c r="DN11" s="185"/>
      <c r="DO11" s="185"/>
    </row>
    <row r="12" spans="1:119" ht="18.75" customHeight="1" x14ac:dyDescent="0.2">
      <c r="A12" s="186"/>
      <c r="B12" s="525" t="s">
        <v>131</v>
      </c>
      <c r="C12" s="526"/>
      <c r="D12" s="526"/>
      <c r="E12" s="526"/>
      <c r="F12" s="526"/>
      <c r="G12" s="526"/>
      <c r="H12" s="526"/>
      <c r="I12" s="526"/>
      <c r="J12" s="526"/>
      <c r="K12" s="527"/>
      <c r="L12" s="534" t="s">
        <v>132</v>
      </c>
      <c r="M12" s="535"/>
      <c r="N12" s="535"/>
      <c r="O12" s="535"/>
      <c r="P12" s="535"/>
      <c r="Q12" s="536"/>
      <c r="R12" s="537">
        <v>45990</v>
      </c>
      <c r="S12" s="538"/>
      <c r="T12" s="538"/>
      <c r="U12" s="538"/>
      <c r="V12" s="539"/>
      <c r="W12" s="540" t="s">
        <v>1</v>
      </c>
      <c r="X12" s="498"/>
      <c r="Y12" s="498"/>
      <c r="Z12" s="498"/>
      <c r="AA12" s="498"/>
      <c r="AB12" s="541"/>
      <c r="AC12" s="497" t="s">
        <v>133</v>
      </c>
      <c r="AD12" s="498"/>
      <c r="AE12" s="498"/>
      <c r="AF12" s="498"/>
      <c r="AG12" s="541"/>
      <c r="AH12" s="497" t="s">
        <v>134</v>
      </c>
      <c r="AI12" s="498"/>
      <c r="AJ12" s="498"/>
      <c r="AK12" s="498"/>
      <c r="AL12" s="542"/>
      <c r="AM12" s="494" t="s">
        <v>135</v>
      </c>
      <c r="AN12" s="495"/>
      <c r="AO12" s="495"/>
      <c r="AP12" s="495"/>
      <c r="AQ12" s="495"/>
      <c r="AR12" s="495"/>
      <c r="AS12" s="495"/>
      <c r="AT12" s="496"/>
      <c r="AU12" s="497" t="s">
        <v>136</v>
      </c>
      <c r="AV12" s="498"/>
      <c r="AW12" s="498"/>
      <c r="AX12" s="498"/>
      <c r="AY12" s="499" t="s">
        <v>137</v>
      </c>
      <c r="AZ12" s="500"/>
      <c r="BA12" s="500"/>
      <c r="BB12" s="500"/>
      <c r="BC12" s="500"/>
      <c r="BD12" s="500"/>
      <c r="BE12" s="500"/>
      <c r="BF12" s="500"/>
      <c r="BG12" s="500"/>
      <c r="BH12" s="500"/>
      <c r="BI12" s="500"/>
      <c r="BJ12" s="500"/>
      <c r="BK12" s="500"/>
      <c r="BL12" s="500"/>
      <c r="BM12" s="501"/>
      <c r="BN12" s="465">
        <v>500000</v>
      </c>
      <c r="BO12" s="466"/>
      <c r="BP12" s="466"/>
      <c r="BQ12" s="466"/>
      <c r="BR12" s="466"/>
      <c r="BS12" s="466"/>
      <c r="BT12" s="466"/>
      <c r="BU12" s="467"/>
      <c r="BV12" s="465">
        <v>342352</v>
      </c>
      <c r="BW12" s="466"/>
      <c r="BX12" s="466"/>
      <c r="BY12" s="466"/>
      <c r="BZ12" s="466"/>
      <c r="CA12" s="466"/>
      <c r="CB12" s="466"/>
      <c r="CC12" s="467"/>
      <c r="CD12" s="468" t="s">
        <v>138</v>
      </c>
      <c r="CE12" s="469"/>
      <c r="CF12" s="469"/>
      <c r="CG12" s="469"/>
      <c r="CH12" s="469"/>
      <c r="CI12" s="469"/>
      <c r="CJ12" s="469"/>
      <c r="CK12" s="469"/>
      <c r="CL12" s="469"/>
      <c r="CM12" s="469"/>
      <c r="CN12" s="469"/>
      <c r="CO12" s="469"/>
      <c r="CP12" s="469"/>
      <c r="CQ12" s="469"/>
      <c r="CR12" s="469"/>
      <c r="CS12" s="470"/>
      <c r="CT12" s="505" t="s">
        <v>139</v>
      </c>
      <c r="CU12" s="506"/>
      <c r="CV12" s="506"/>
      <c r="CW12" s="506"/>
      <c r="CX12" s="506"/>
      <c r="CY12" s="506"/>
      <c r="CZ12" s="506"/>
      <c r="DA12" s="507"/>
      <c r="DB12" s="505" t="s">
        <v>140</v>
      </c>
      <c r="DC12" s="506"/>
      <c r="DD12" s="506"/>
      <c r="DE12" s="506"/>
      <c r="DF12" s="506"/>
      <c r="DG12" s="506"/>
      <c r="DH12" s="506"/>
      <c r="DI12" s="507"/>
      <c r="DJ12" s="185"/>
      <c r="DK12" s="185"/>
      <c r="DL12" s="185"/>
      <c r="DM12" s="185"/>
      <c r="DN12" s="185"/>
      <c r="DO12" s="185"/>
    </row>
    <row r="13" spans="1:119" ht="18.75" customHeight="1" x14ac:dyDescent="0.2">
      <c r="A13" s="186"/>
      <c r="B13" s="528"/>
      <c r="C13" s="529"/>
      <c r="D13" s="529"/>
      <c r="E13" s="529"/>
      <c r="F13" s="529"/>
      <c r="G13" s="529"/>
      <c r="H13" s="529"/>
      <c r="I13" s="529"/>
      <c r="J13" s="529"/>
      <c r="K13" s="530"/>
      <c r="L13" s="196"/>
      <c r="M13" s="553" t="s">
        <v>141</v>
      </c>
      <c r="N13" s="554"/>
      <c r="O13" s="554"/>
      <c r="P13" s="554"/>
      <c r="Q13" s="555"/>
      <c r="R13" s="546">
        <v>45511</v>
      </c>
      <c r="S13" s="547"/>
      <c r="T13" s="547"/>
      <c r="U13" s="547"/>
      <c r="V13" s="548"/>
      <c r="W13" s="481" t="s">
        <v>142</v>
      </c>
      <c r="X13" s="482"/>
      <c r="Y13" s="482"/>
      <c r="Z13" s="482"/>
      <c r="AA13" s="482"/>
      <c r="AB13" s="472"/>
      <c r="AC13" s="516">
        <v>4784</v>
      </c>
      <c r="AD13" s="517"/>
      <c r="AE13" s="517"/>
      <c r="AF13" s="517"/>
      <c r="AG13" s="556"/>
      <c r="AH13" s="516">
        <v>5248</v>
      </c>
      <c r="AI13" s="517"/>
      <c r="AJ13" s="517"/>
      <c r="AK13" s="517"/>
      <c r="AL13" s="518"/>
      <c r="AM13" s="494" t="s">
        <v>143</v>
      </c>
      <c r="AN13" s="495"/>
      <c r="AO13" s="495"/>
      <c r="AP13" s="495"/>
      <c r="AQ13" s="495"/>
      <c r="AR13" s="495"/>
      <c r="AS13" s="495"/>
      <c r="AT13" s="496"/>
      <c r="AU13" s="497" t="s">
        <v>144</v>
      </c>
      <c r="AV13" s="498"/>
      <c r="AW13" s="498"/>
      <c r="AX13" s="498"/>
      <c r="AY13" s="499" t="s">
        <v>145</v>
      </c>
      <c r="AZ13" s="500"/>
      <c r="BA13" s="500"/>
      <c r="BB13" s="500"/>
      <c r="BC13" s="500"/>
      <c r="BD13" s="500"/>
      <c r="BE13" s="500"/>
      <c r="BF13" s="500"/>
      <c r="BG13" s="500"/>
      <c r="BH13" s="500"/>
      <c r="BI13" s="500"/>
      <c r="BJ13" s="500"/>
      <c r="BK13" s="500"/>
      <c r="BL13" s="500"/>
      <c r="BM13" s="501"/>
      <c r="BN13" s="465">
        <v>-528522</v>
      </c>
      <c r="BO13" s="466"/>
      <c r="BP13" s="466"/>
      <c r="BQ13" s="466"/>
      <c r="BR13" s="466"/>
      <c r="BS13" s="466"/>
      <c r="BT13" s="466"/>
      <c r="BU13" s="467"/>
      <c r="BV13" s="465">
        <v>-319450</v>
      </c>
      <c r="BW13" s="466"/>
      <c r="BX13" s="466"/>
      <c r="BY13" s="466"/>
      <c r="BZ13" s="466"/>
      <c r="CA13" s="466"/>
      <c r="CB13" s="466"/>
      <c r="CC13" s="467"/>
      <c r="CD13" s="468" t="s">
        <v>146</v>
      </c>
      <c r="CE13" s="469"/>
      <c r="CF13" s="469"/>
      <c r="CG13" s="469"/>
      <c r="CH13" s="469"/>
      <c r="CI13" s="469"/>
      <c r="CJ13" s="469"/>
      <c r="CK13" s="469"/>
      <c r="CL13" s="469"/>
      <c r="CM13" s="469"/>
      <c r="CN13" s="469"/>
      <c r="CO13" s="469"/>
      <c r="CP13" s="469"/>
      <c r="CQ13" s="469"/>
      <c r="CR13" s="469"/>
      <c r="CS13" s="470"/>
      <c r="CT13" s="462">
        <v>10.7</v>
      </c>
      <c r="CU13" s="463"/>
      <c r="CV13" s="463"/>
      <c r="CW13" s="463"/>
      <c r="CX13" s="463"/>
      <c r="CY13" s="463"/>
      <c r="CZ13" s="463"/>
      <c r="DA13" s="464"/>
      <c r="DB13" s="462">
        <v>10.5</v>
      </c>
      <c r="DC13" s="463"/>
      <c r="DD13" s="463"/>
      <c r="DE13" s="463"/>
      <c r="DF13" s="463"/>
      <c r="DG13" s="463"/>
      <c r="DH13" s="463"/>
      <c r="DI13" s="464"/>
      <c r="DJ13" s="185"/>
      <c r="DK13" s="185"/>
      <c r="DL13" s="185"/>
      <c r="DM13" s="185"/>
      <c r="DN13" s="185"/>
      <c r="DO13" s="185"/>
    </row>
    <row r="14" spans="1:119" ht="18.75" customHeight="1" thickBot="1" x14ac:dyDescent="0.25">
      <c r="A14" s="186"/>
      <c r="B14" s="528"/>
      <c r="C14" s="529"/>
      <c r="D14" s="529"/>
      <c r="E14" s="529"/>
      <c r="F14" s="529"/>
      <c r="G14" s="529"/>
      <c r="H14" s="529"/>
      <c r="I14" s="529"/>
      <c r="J14" s="529"/>
      <c r="K14" s="530"/>
      <c r="L14" s="543" t="s">
        <v>147</v>
      </c>
      <c r="M14" s="544"/>
      <c r="N14" s="544"/>
      <c r="O14" s="544"/>
      <c r="P14" s="544"/>
      <c r="Q14" s="545"/>
      <c r="R14" s="546">
        <v>46513</v>
      </c>
      <c r="S14" s="547"/>
      <c r="T14" s="547"/>
      <c r="U14" s="547"/>
      <c r="V14" s="548"/>
      <c r="W14" s="455"/>
      <c r="X14" s="456"/>
      <c r="Y14" s="456"/>
      <c r="Z14" s="456"/>
      <c r="AA14" s="456"/>
      <c r="AB14" s="445"/>
      <c r="AC14" s="549">
        <v>21.4</v>
      </c>
      <c r="AD14" s="550"/>
      <c r="AE14" s="550"/>
      <c r="AF14" s="550"/>
      <c r="AG14" s="551"/>
      <c r="AH14" s="549">
        <v>22.8</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148</v>
      </c>
      <c r="CE14" s="558"/>
      <c r="CF14" s="558"/>
      <c r="CG14" s="558"/>
      <c r="CH14" s="558"/>
      <c r="CI14" s="558"/>
      <c r="CJ14" s="558"/>
      <c r="CK14" s="558"/>
      <c r="CL14" s="558"/>
      <c r="CM14" s="558"/>
      <c r="CN14" s="558"/>
      <c r="CO14" s="558"/>
      <c r="CP14" s="558"/>
      <c r="CQ14" s="558"/>
      <c r="CR14" s="558"/>
      <c r="CS14" s="559"/>
      <c r="CT14" s="560">
        <v>111.9</v>
      </c>
      <c r="CU14" s="561"/>
      <c r="CV14" s="561"/>
      <c r="CW14" s="561"/>
      <c r="CX14" s="561"/>
      <c r="CY14" s="561"/>
      <c r="CZ14" s="561"/>
      <c r="DA14" s="562"/>
      <c r="DB14" s="560">
        <v>108.6</v>
      </c>
      <c r="DC14" s="561"/>
      <c r="DD14" s="561"/>
      <c r="DE14" s="561"/>
      <c r="DF14" s="561"/>
      <c r="DG14" s="561"/>
      <c r="DH14" s="561"/>
      <c r="DI14" s="562"/>
      <c r="DJ14" s="185"/>
      <c r="DK14" s="185"/>
      <c r="DL14" s="185"/>
      <c r="DM14" s="185"/>
      <c r="DN14" s="185"/>
      <c r="DO14" s="185"/>
    </row>
    <row r="15" spans="1:119" ht="18.75" customHeight="1" x14ac:dyDescent="0.2">
      <c r="A15" s="186"/>
      <c r="B15" s="528"/>
      <c r="C15" s="529"/>
      <c r="D15" s="529"/>
      <c r="E15" s="529"/>
      <c r="F15" s="529"/>
      <c r="G15" s="529"/>
      <c r="H15" s="529"/>
      <c r="I15" s="529"/>
      <c r="J15" s="529"/>
      <c r="K15" s="530"/>
      <c r="L15" s="196"/>
      <c r="M15" s="553" t="s">
        <v>149</v>
      </c>
      <c r="N15" s="554"/>
      <c r="O15" s="554"/>
      <c r="P15" s="554"/>
      <c r="Q15" s="555"/>
      <c r="R15" s="546">
        <v>46043</v>
      </c>
      <c r="S15" s="547"/>
      <c r="T15" s="547"/>
      <c r="U15" s="547"/>
      <c r="V15" s="548"/>
      <c r="W15" s="481" t="s">
        <v>150</v>
      </c>
      <c r="X15" s="482"/>
      <c r="Y15" s="482"/>
      <c r="Z15" s="482"/>
      <c r="AA15" s="482"/>
      <c r="AB15" s="472"/>
      <c r="AC15" s="516">
        <v>4320</v>
      </c>
      <c r="AD15" s="517"/>
      <c r="AE15" s="517"/>
      <c r="AF15" s="517"/>
      <c r="AG15" s="556"/>
      <c r="AH15" s="516">
        <v>4517</v>
      </c>
      <c r="AI15" s="517"/>
      <c r="AJ15" s="517"/>
      <c r="AK15" s="517"/>
      <c r="AL15" s="518"/>
      <c r="AM15" s="494"/>
      <c r="AN15" s="495"/>
      <c r="AO15" s="495"/>
      <c r="AP15" s="495"/>
      <c r="AQ15" s="495"/>
      <c r="AR15" s="495"/>
      <c r="AS15" s="495"/>
      <c r="AT15" s="496"/>
      <c r="AU15" s="497"/>
      <c r="AV15" s="498"/>
      <c r="AW15" s="498"/>
      <c r="AX15" s="498"/>
      <c r="AY15" s="425" t="s">
        <v>151</v>
      </c>
      <c r="AZ15" s="426"/>
      <c r="BA15" s="426"/>
      <c r="BB15" s="426"/>
      <c r="BC15" s="426"/>
      <c r="BD15" s="426"/>
      <c r="BE15" s="426"/>
      <c r="BF15" s="426"/>
      <c r="BG15" s="426"/>
      <c r="BH15" s="426"/>
      <c r="BI15" s="426"/>
      <c r="BJ15" s="426"/>
      <c r="BK15" s="426"/>
      <c r="BL15" s="426"/>
      <c r="BM15" s="427"/>
      <c r="BN15" s="428">
        <v>4687031</v>
      </c>
      <c r="BO15" s="429"/>
      <c r="BP15" s="429"/>
      <c r="BQ15" s="429"/>
      <c r="BR15" s="429"/>
      <c r="BS15" s="429"/>
      <c r="BT15" s="429"/>
      <c r="BU15" s="430"/>
      <c r="BV15" s="428">
        <v>4623631</v>
      </c>
      <c r="BW15" s="429"/>
      <c r="BX15" s="429"/>
      <c r="BY15" s="429"/>
      <c r="BZ15" s="429"/>
      <c r="CA15" s="429"/>
      <c r="CB15" s="429"/>
      <c r="CC15" s="430"/>
      <c r="CD15" s="563" t="s">
        <v>152</v>
      </c>
      <c r="CE15" s="564"/>
      <c r="CF15" s="564"/>
      <c r="CG15" s="564"/>
      <c r="CH15" s="564"/>
      <c r="CI15" s="564"/>
      <c r="CJ15" s="564"/>
      <c r="CK15" s="564"/>
      <c r="CL15" s="564"/>
      <c r="CM15" s="564"/>
      <c r="CN15" s="564"/>
      <c r="CO15" s="564"/>
      <c r="CP15" s="564"/>
      <c r="CQ15" s="564"/>
      <c r="CR15" s="564"/>
      <c r="CS15" s="565"/>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8"/>
      <c r="C16" s="529"/>
      <c r="D16" s="529"/>
      <c r="E16" s="529"/>
      <c r="F16" s="529"/>
      <c r="G16" s="529"/>
      <c r="H16" s="529"/>
      <c r="I16" s="529"/>
      <c r="J16" s="529"/>
      <c r="K16" s="530"/>
      <c r="L16" s="543" t="s">
        <v>153</v>
      </c>
      <c r="M16" s="574"/>
      <c r="N16" s="574"/>
      <c r="O16" s="574"/>
      <c r="P16" s="574"/>
      <c r="Q16" s="575"/>
      <c r="R16" s="566" t="s">
        <v>154</v>
      </c>
      <c r="S16" s="567"/>
      <c r="T16" s="567"/>
      <c r="U16" s="567"/>
      <c r="V16" s="568"/>
      <c r="W16" s="455"/>
      <c r="X16" s="456"/>
      <c r="Y16" s="456"/>
      <c r="Z16" s="456"/>
      <c r="AA16" s="456"/>
      <c r="AB16" s="445"/>
      <c r="AC16" s="549">
        <v>19.3</v>
      </c>
      <c r="AD16" s="550"/>
      <c r="AE16" s="550"/>
      <c r="AF16" s="550"/>
      <c r="AG16" s="551"/>
      <c r="AH16" s="549">
        <v>19.600000000000001</v>
      </c>
      <c r="AI16" s="550"/>
      <c r="AJ16" s="550"/>
      <c r="AK16" s="550"/>
      <c r="AL16" s="552"/>
      <c r="AM16" s="494"/>
      <c r="AN16" s="495"/>
      <c r="AO16" s="495"/>
      <c r="AP16" s="495"/>
      <c r="AQ16" s="495"/>
      <c r="AR16" s="495"/>
      <c r="AS16" s="495"/>
      <c r="AT16" s="496"/>
      <c r="AU16" s="497"/>
      <c r="AV16" s="498"/>
      <c r="AW16" s="498"/>
      <c r="AX16" s="498"/>
      <c r="AY16" s="499" t="s">
        <v>155</v>
      </c>
      <c r="AZ16" s="500"/>
      <c r="BA16" s="500"/>
      <c r="BB16" s="500"/>
      <c r="BC16" s="500"/>
      <c r="BD16" s="500"/>
      <c r="BE16" s="500"/>
      <c r="BF16" s="500"/>
      <c r="BG16" s="500"/>
      <c r="BH16" s="500"/>
      <c r="BI16" s="500"/>
      <c r="BJ16" s="500"/>
      <c r="BK16" s="500"/>
      <c r="BL16" s="500"/>
      <c r="BM16" s="501"/>
      <c r="BN16" s="465">
        <v>12124352</v>
      </c>
      <c r="BO16" s="466"/>
      <c r="BP16" s="466"/>
      <c r="BQ16" s="466"/>
      <c r="BR16" s="466"/>
      <c r="BS16" s="466"/>
      <c r="BT16" s="466"/>
      <c r="BU16" s="467"/>
      <c r="BV16" s="465">
        <v>12075471</v>
      </c>
      <c r="BW16" s="466"/>
      <c r="BX16" s="466"/>
      <c r="BY16" s="466"/>
      <c r="BZ16" s="466"/>
      <c r="CA16" s="466"/>
      <c r="CB16" s="466"/>
      <c r="CC16" s="467"/>
      <c r="CD16" s="200"/>
      <c r="CE16" s="572"/>
      <c r="CF16" s="572"/>
      <c r="CG16" s="572"/>
      <c r="CH16" s="572"/>
      <c r="CI16" s="572"/>
      <c r="CJ16" s="572"/>
      <c r="CK16" s="572"/>
      <c r="CL16" s="572"/>
      <c r="CM16" s="572"/>
      <c r="CN16" s="572"/>
      <c r="CO16" s="572"/>
      <c r="CP16" s="572"/>
      <c r="CQ16" s="572"/>
      <c r="CR16" s="572"/>
      <c r="CS16" s="573"/>
      <c r="CT16" s="462"/>
      <c r="CU16" s="463"/>
      <c r="CV16" s="463"/>
      <c r="CW16" s="463"/>
      <c r="CX16" s="463"/>
      <c r="CY16" s="463"/>
      <c r="CZ16" s="463"/>
      <c r="DA16" s="464"/>
      <c r="DB16" s="462"/>
      <c r="DC16" s="463"/>
      <c r="DD16" s="463"/>
      <c r="DE16" s="463"/>
      <c r="DF16" s="463"/>
      <c r="DG16" s="463"/>
      <c r="DH16" s="463"/>
      <c r="DI16" s="464"/>
      <c r="DJ16" s="185"/>
      <c r="DK16" s="185"/>
      <c r="DL16" s="185"/>
      <c r="DM16" s="185"/>
      <c r="DN16" s="185"/>
      <c r="DO16" s="185"/>
    </row>
    <row r="17" spans="1:119" ht="18.75" customHeight="1" thickBot="1" x14ac:dyDescent="0.25">
      <c r="A17" s="186"/>
      <c r="B17" s="531"/>
      <c r="C17" s="532"/>
      <c r="D17" s="532"/>
      <c r="E17" s="532"/>
      <c r="F17" s="532"/>
      <c r="G17" s="532"/>
      <c r="H17" s="532"/>
      <c r="I17" s="532"/>
      <c r="J17" s="532"/>
      <c r="K17" s="533"/>
      <c r="L17" s="201"/>
      <c r="M17" s="569" t="s">
        <v>156</v>
      </c>
      <c r="N17" s="570"/>
      <c r="O17" s="570"/>
      <c r="P17" s="570"/>
      <c r="Q17" s="571"/>
      <c r="R17" s="566" t="s">
        <v>157</v>
      </c>
      <c r="S17" s="567"/>
      <c r="T17" s="567"/>
      <c r="U17" s="567"/>
      <c r="V17" s="568"/>
      <c r="W17" s="481" t="s">
        <v>158</v>
      </c>
      <c r="X17" s="482"/>
      <c r="Y17" s="482"/>
      <c r="Z17" s="482"/>
      <c r="AA17" s="482"/>
      <c r="AB17" s="472"/>
      <c r="AC17" s="516">
        <v>13240</v>
      </c>
      <c r="AD17" s="517"/>
      <c r="AE17" s="517"/>
      <c r="AF17" s="517"/>
      <c r="AG17" s="556"/>
      <c r="AH17" s="516">
        <v>13236</v>
      </c>
      <c r="AI17" s="517"/>
      <c r="AJ17" s="517"/>
      <c r="AK17" s="517"/>
      <c r="AL17" s="518"/>
      <c r="AM17" s="494"/>
      <c r="AN17" s="495"/>
      <c r="AO17" s="495"/>
      <c r="AP17" s="495"/>
      <c r="AQ17" s="495"/>
      <c r="AR17" s="495"/>
      <c r="AS17" s="495"/>
      <c r="AT17" s="496"/>
      <c r="AU17" s="497"/>
      <c r="AV17" s="498"/>
      <c r="AW17" s="498"/>
      <c r="AX17" s="498"/>
      <c r="AY17" s="499" t="s">
        <v>159</v>
      </c>
      <c r="AZ17" s="500"/>
      <c r="BA17" s="500"/>
      <c r="BB17" s="500"/>
      <c r="BC17" s="500"/>
      <c r="BD17" s="500"/>
      <c r="BE17" s="500"/>
      <c r="BF17" s="500"/>
      <c r="BG17" s="500"/>
      <c r="BH17" s="500"/>
      <c r="BI17" s="500"/>
      <c r="BJ17" s="500"/>
      <c r="BK17" s="500"/>
      <c r="BL17" s="500"/>
      <c r="BM17" s="501"/>
      <c r="BN17" s="465">
        <v>5941893</v>
      </c>
      <c r="BO17" s="466"/>
      <c r="BP17" s="466"/>
      <c r="BQ17" s="466"/>
      <c r="BR17" s="466"/>
      <c r="BS17" s="466"/>
      <c r="BT17" s="466"/>
      <c r="BU17" s="467"/>
      <c r="BV17" s="465">
        <v>5845259</v>
      </c>
      <c r="BW17" s="466"/>
      <c r="BX17" s="466"/>
      <c r="BY17" s="466"/>
      <c r="BZ17" s="466"/>
      <c r="CA17" s="466"/>
      <c r="CB17" s="466"/>
      <c r="CC17" s="467"/>
      <c r="CD17" s="200"/>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5"/>
      <c r="DK17" s="185"/>
      <c r="DL17" s="185"/>
      <c r="DM17" s="185"/>
      <c r="DN17" s="185"/>
      <c r="DO17" s="185"/>
    </row>
    <row r="18" spans="1:119" ht="18.75" customHeight="1" thickBot="1" x14ac:dyDescent="0.25">
      <c r="A18" s="186"/>
      <c r="B18" s="576" t="s">
        <v>160</v>
      </c>
      <c r="C18" s="508"/>
      <c r="D18" s="508"/>
      <c r="E18" s="577"/>
      <c r="F18" s="577"/>
      <c r="G18" s="577"/>
      <c r="H18" s="577"/>
      <c r="I18" s="577"/>
      <c r="J18" s="577"/>
      <c r="K18" s="577"/>
      <c r="L18" s="578">
        <v>562.95000000000005</v>
      </c>
      <c r="M18" s="578"/>
      <c r="N18" s="578"/>
      <c r="O18" s="578"/>
      <c r="P18" s="578"/>
      <c r="Q18" s="578"/>
      <c r="R18" s="579"/>
      <c r="S18" s="579"/>
      <c r="T18" s="579"/>
      <c r="U18" s="579"/>
      <c r="V18" s="580"/>
      <c r="W18" s="483"/>
      <c r="X18" s="484"/>
      <c r="Y18" s="484"/>
      <c r="Z18" s="484"/>
      <c r="AA18" s="484"/>
      <c r="AB18" s="475"/>
      <c r="AC18" s="581">
        <v>59.3</v>
      </c>
      <c r="AD18" s="582"/>
      <c r="AE18" s="582"/>
      <c r="AF18" s="582"/>
      <c r="AG18" s="583"/>
      <c r="AH18" s="581">
        <v>57.5</v>
      </c>
      <c r="AI18" s="582"/>
      <c r="AJ18" s="582"/>
      <c r="AK18" s="582"/>
      <c r="AL18" s="584"/>
      <c r="AM18" s="494"/>
      <c r="AN18" s="495"/>
      <c r="AO18" s="495"/>
      <c r="AP18" s="495"/>
      <c r="AQ18" s="495"/>
      <c r="AR18" s="495"/>
      <c r="AS18" s="495"/>
      <c r="AT18" s="496"/>
      <c r="AU18" s="497"/>
      <c r="AV18" s="498"/>
      <c r="AW18" s="498"/>
      <c r="AX18" s="498"/>
      <c r="AY18" s="499" t="s">
        <v>161</v>
      </c>
      <c r="AZ18" s="500"/>
      <c r="BA18" s="500"/>
      <c r="BB18" s="500"/>
      <c r="BC18" s="500"/>
      <c r="BD18" s="500"/>
      <c r="BE18" s="500"/>
      <c r="BF18" s="500"/>
      <c r="BG18" s="500"/>
      <c r="BH18" s="500"/>
      <c r="BI18" s="500"/>
      <c r="BJ18" s="500"/>
      <c r="BK18" s="500"/>
      <c r="BL18" s="500"/>
      <c r="BM18" s="501"/>
      <c r="BN18" s="465">
        <v>13751904</v>
      </c>
      <c r="BO18" s="466"/>
      <c r="BP18" s="466"/>
      <c r="BQ18" s="466"/>
      <c r="BR18" s="466"/>
      <c r="BS18" s="466"/>
      <c r="BT18" s="466"/>
      <c r="BU18" s="467"/>
      <c r="BV18" s="465">
        <v>13740089</v>
      </c>
      <c r="BW18" s="466"/>
      <c r="BX18" s="466"/>
      <c r="BY18" s="466"/>
      <c r="BZ18" s="466"/>
      <c r="CA18" s="466"/>
      <c r="CB18" s="466"/>
      <c r="CC18" s="467"/>
      <c r="CD18" s="200"/>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5"/>
      <c r="DK18" s="185"/>
      <c r="DL18" s="185"/>
      <c r="DM18" s="185"/>
      <c r="DN18" s="185"/>
      <c r="DO18" s="185"/>
    </row>
    <row r="19" spans="1:119" ht="18.75" customHeight="1" thickBot="1" x14ac:dyDescent="0.25">
      <c r="A19" s="186"/>
      <c r="B19" s="576" t="s">
        <v>162</v>
      </c>
      <c r="C19" s="508"/>
      <c r="D19" s="508"/>
      <c r="E19" s="577"/>
      <c r="F19" s="577"/>
      <c r="G19" s="577"/>
      <c r="H19" s="577"/>
      <c r="I19" s="577"/>
      <c r="J19" s="577"/>
      <c r="K19" s="577"/>
      <c r="L19" s="585">
        <v>82</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163</v>
      </c>
      <c r="AZ19" s="500"/>
      <c r="BA19" s="500"/>
      <c r="BB19" s="500"/>
      <c r="BC19" s="500"/>
      <c r="BD19" s="500"/>
      <c r="BE19" s="500"/>
      <c r="BF19" s="500"/>
      <c r="BG19" s="500"/>
      <c r="BH19" s="500"/>
      <c r="BI19" s="500"/>
      <c r="BJ19" s="500"/>
      <c r="BK19" s="500"/>
      <c r="BL19" s="500"/>
      <c r="BM19" s="501"/>
      <c r="BN19" s="465">
        <v>17655128</v>
      </c>
      <c r="BO19" s="466"/>
      <c r="BP19" s="466"/>
      <c r="BQ19" s="466"/>
      <c r="BR19" s="466"/>
      <c r="BS19" s="466"/>
      <c r="BT19" s="466"/>
      <c r="BU19" s="467"/>
      <c r="BV19" s="465">
        <v>17668511</v>
      </c>
      <c r="BW19" s="466"/>
      <c r="BX19" s="466"/>
      <c r="BY19" s="466"/>
      <c r="BZ19" s="466"/>
      <c r="CA19" s="466"/>
      <c r="CB19" s="466"/>
      <c r="CC19" s="467"/>
      <c r="CD19" s="200"/>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5"/>
      <c r="DK19" s="185"/>
      <c r="DL19" s="185"/>
      <c r="DM19" s="185"/>
      <c r="DN19" s="185"/>
      <c r="DO19" s="185"/>
    </row>
    <row r="20" spans="1:119" ht="18.75" customHeight="1" thickBot="1" x14ac:dyDescent="0.25">
      <c r="A20" s="186"/>
      <c r="B20" s="576" t="s">
        <v>164</v>
      </c>
      <c r="C20" s="508"/>
      <c r="D20" s="508"/>
      <c r="E20" s="577"/>
      <c r="F20" s="577"/>
      <c r="G20" s="577"/>
      <c r="H20" s="577"/>
      <c r="I20" s="577"/>
      <c r="J20" s="577"/>
      <c r="K20" s="577"/>
      <c r="L20" s="585">
        <v>19498</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200"/>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5"/>
      <c r="DK20" s="185"/>
      <c r="DL20" s="185"/>
      <c r="DM20" s="185"/>
      <c r="DN20" s="185"/>
      <c r="DO20" s="185"/>
    </row>
    <row r="21" spans="1:119" ht="18.75" customHeight="1" x14ac:dyDescent="0.2">
      <c r="A21" s="186"/>
      <c r="B21" s="596" t="s">
        <v>165</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200"/>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5"/>
      <c r="DK21" s="185"/>
      <c r="DL21" s="185"/>
      <c r="DM21" s="185"/>
      <c r="DN21" s="185"/>
      <c r="DO21" s="185"/>
    </row>
    <row r="22" spans="1:119" ht="18.75" customHeight="1" thickBot="1" x14ac:dyDescent="0.25">
      <c r="A22" s="186"/>
      <c r="B22" s="599" t="s">
        <v>166</v>
      </c>
      <c r="C22" s="600"/>
      <c r="D22" s="601"/>
      <c r="E22" s="477" t="s">
        <v>1</v>
      </c>
      <c r="F22" s="482"/>
      <c r="G22" s="482"/>
      <c r="H22" s="482"/>
      <c r="I22" s="482"/>
      <c r="J22" s="482"/>
      <c r="K22" s="472"/>
      <c r="L22" s="477" t="s">
        <v>167</v>
      </c>
      <c r="M22" s="482"/>
      <c r="N22" s="482"/>
      <c r="O22" s="482"/>
      <c r="P22" s="472"/>
      <c r="Q22" s="608" t="s">
        <v>168</v>
      </c>
      <c r="R22" s="609"/>
      <c r="S22" s="609"/>
      <c r="T22" s="609"/>
      <c r="U22" s="609"/>
      <c r="V22" s="610"/>
      <c r="W22" s="614" t="s">
        <v>169</v>
      </c>
      <c r="X22" s="600"/>
      <c r="Y22" s="601"/>
      <c r="Z22" s="477" t="s">
        <v>1</v>
      </c>
      <c r="AA22" s="482"/>
      <c r="AB22" s="482"/>
      <c r="AC22" s="482"/>
      <c r="AD22" s="482"/>
      <c r="AE22" s="482"/>
      <c r="AF22" s="482"/>
      <c r="AG22" s="472"/>
      <c r="AH22" s="627" t="s">
        <v>170</v>
      </c>
      <c r="AI22" s="482"/>
      <c r="AJ22" s="482"/>
      <c r="AK22" s="482"/>
      <c r="AL22" s="472"/>
      <c r="AM22" s="627" t="s">
        <v>171</v>
      </c>
      <c r="AN22" s="628"/>
      <c r="AO22" s="628"/>
      <c r="AP22" s="628"/>
      <c r="AQ22" s="628"/>
      <c r="AR22" s="629"/>
      <c r="AS22" s="608" t="s">
        <v>168</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200"/>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5"/>
      <c r="DK22" s="185"/>
      <c r="DL22" s="185"/>
      <c r="DM22" s="185"/>
      <c r="DN22" s="185"/>
      <c r="DO22" s="185"/>
    </row>
    <row r="23" spans="1:119" ht="18.75" customHeight="1" x14ac:dyDescent="0.2">
      <c r="A23" s="186"/>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172</v>
      </c>
      <c r="AZ23" s="426"/>
      <c r="BA23" s="426"/>
      <c r="BB23" s="426"/>
      <c r="BC23" s="426"/>
      <c r="BD23" s="426"/>
      <c r="BE23" s="426"/>
      <c r="BF23" s="426"/>
      <c r="BG23" s="426"/>
      <c r="BH23" s="426"/>
      <c r="BI23" s="426"/>
      <c r="BJ23" s="426"/>
      <c r="BK23" s="426"/>
      <c r="BL23" s="426"/>
      <c r="BM23" s="427"/>
      <c r="BN23" s="465">
        <v>30279823</v>
      </c>
      <c r="BO23" s="466"/>
      <c r="BP23" s="466"/>
      <c r="BQ23" s="466"/>
      <c r="BR23" s="466"/>
      <c r="BS23" s="466"/>
      <c r="BT23" s="466"/>
      <c r="BU23" s="467"/>
      <c r="BV23" s="465">
        <v>30802661</v>
      </c>
      <c r="BW23" s="466"/>
      <c r="BX23" s="466"/>
      <c r="BY23" s="466"/>
      <c r="BZ23" s="466"/>
      <c r="CA23" s="466"/>
      <c r="CB23" s="466"/>
      <c r="CC23" s="467"/>
      <c r="CD23" s="200"/>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5"/>
      <c r="DK23" s="185"/>
      <c r="DL23" s="185"/>
      <c r="DM23" s="185"/>
      <c r="DN23" s="185"/>
      <c r="DO23" s="185"/>
    </row>
    <row r="24" spans="1:119" ht="18.75" customHeight="1" thickBot="1" x14ac:dyDescent="0.25">
      <c r="A24" s="186"/>
      <c r="B24" s="602"/>
      <c r="C24" s="603"/>
      <c r="D24" s="604"/>
      <c r="E24" s="515" t="s">
        <v>173</v>
      </c>
      <c r="F24" s="495"/>
      <c r="G24" s="495"/>
      <c r="H24" s="495"/>
      <c r="I24" s="495"/>
      <c r="J24" s="495"/>
      <c r="K24" s="496"/>
      <c r="L24" s="516">
        <v>1</v>
      </c>
      <c r="M24" s="517"/>
      <c r="N24" s="517"/>
      <c r="O24" s="517"/>
      <c r="P24" s="556"/>
      <c r="Q24" s="516">
        <v>7880</v>
      </c>
      <c r="R24" s="517"/>
      <c r="S24" s="517"/>
      <c r="T24" s="517"/>
      <c r="U24" s="517"/>
      <c r="V24" s="556"/>
      <c r="W24" s="615"/>
      <c r="X24" s="603"/>
      <c r="Y24" s="604"/>
      <c r="Z24" s="515" t="s">
        <v>174</v>
      </c>
      <c r="AA24" s="495"/>
      <c r="AB24" s="495"/>
      <c r="AC24" s="495"/>
      <c r="AD24" s="495"/>
      <c r="AE24" s="495"/>
      <c r="AF24" s="495"/>
      <c r="AG24" s="496"/>
      <c r="AH24" s="516">
        <v>392</v>
      </c>
      <c r="AI24" s="517"/>
      <c r="AJ24" s="517"/>
      <c r="AK24" s="517"/>
      <c r="AL24" s="556"/>
      <c r="AM24" s="516">
        <v>1226568</v>
      </c>
      <c r="AN24" s="517"/>
      <c r="AO24" s="517"/>
      <c r="AP24" s="517"/>
      <c r="AQ24" s="517"/>
      <c r="AR24" s="556"/>
      <c r="AS24" s="516">
        <v>3129</v>
      </c>
      <c r="AT24" s="517"/>
      <c r="AU24" s="517"/>
      <c r="AV24" s="517"/>
      <c r="AW24" s="517"/>
      <c r="AX24" s="518"/>
      <c r="AY24" s="635" t="s">
        <v>175</v>
      </c>
      <c r="AZ24" s="636"/>
      <c r="BA24" s="636"/>
      <c r="BB24" s="636"/>
      <c r="BC24" s="636"/>
      <c r="BD24" s="636"/>
      <c r="BE24" s="636"/>
      <c r="BF24" s="636"/>
      <c r="BG24" s="636"/>
      <c r="BH24" s="636"/>
      <c r="BI24" s="636"/>
      <c r="BJ24" s="636"/>
      <c r="BK24" s="636"/>
      <c r="BL24" s="636"/>
      <c r="BM24" s="637"/>
      <c r="BN24" s="465">
        <v>25373474</v>
      </c>
      <c r="BO24" s="466"/>
      <c r="BP24" s="466"/>
      <c r="BQ24" s="466"/>
      <c r="BR24" s="466"/>
      <c r="BS24" s="466"/>
      <c r="BT24" s="466"/>
      <c r="BU24" s="467"/>
      <c r="BV24" s="465">
        <v>25595270</v>
      </c>
      <c r="BW24" s="466"/>
      <c r="BX24" s="466"/>
      <c r="BY24" s="466"/>
      <c r="BZ24" s="466"/>
      <c r="CA24" s="466"/>
      <c r="CB24" s="466"/>
      <c r="CC24" s="467"/>
      <c r="CD24" s="200"/>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5"/>
      <c r="DK24" s="185"/>
      <c r="DL24" s="185"/>
      <c r="DM24" s="185"/>
      <c r="DN24" s="185"/>
      <c r="DO24" s="185"/>
    </row>
    <row r="25" spans="1:119" s="185" customFormat="1" ht="18.75" customHeight="1" x14ac:dyDescent="0.2">
      <c r="A25" s="186"/>
      <c r="B25" s="602"/>
      <c r="C25" s="603"/>
      <c r="D25" s="604"/>
      <c r="E25" s="515" t="s">
        <v>176</v>
      </c>
      <c r="F25" s="495"/>
      <c r="G25" s="495"/>
      <c r="H25" s="495"/>
      <c r="I25" s="495"/>
      <c r="J25" s="495"/>
      <c r="K25" s="496"/>
      <c r="L25" s="516">
        <v>1</v>
      </c>
      <c r="M25" s="517"/>
      <c r="N25" s="517"/>
      <c r="O25" s="517"/>
      <c r="P25" s="556"/>
      <c r="Q25" s="516">
        <v>6290</v>
      </c>
      <c r="R25" s="517"/>
      <c r="S25" s="517"/>
      <c r="T25" s="517"/>
      <c r="U25" s="517"/>
      <c r="V25" s="556"/>
      <c r="W25" s="615"/>
      <c r="X25" s="603"/>
      <c r="Y25" s="604"/>
      <c r="Z25" s="515" t="s">
        <v>177</v>
      </c>
      <c r="AA25" s="495"/>
      <c r="AB25" s="495"/>
      <c r="AC25" s="495"/>
      <c r="AD25" s="495"/>
      <c r="AE25" s="495"/>
      <c r="AF25" s="495"/>
      <c r="AG25" s="496"/>
      <c r="AH25" s="516" t="s">
        <v>140</v>
      </c>
      <c r="AI25" s="517"/>
      <c r="AJ25" s="517"/>
      <c r="AK25" s="517"/>
      <c r="AL25" s="556"/>
      <c r="AM25" s="516" t="s">
        <v>178</v>
      </c>
      <c r="AN25" s="517"/>
      <c r="AO25" s="517"/>
      <c r="AP25" s="517"/>
      <c r="AQ25" s="517"/>
      <c r="AR25" s="556"/>
      <c r="AS25" s="516" t="s">
        <v>179</v>
      </c>
      <c r="AT25" s="517"/>
      <c r="AU25" s="517"/>
      <c r="AV25" s="517"/>
      <c r="AW25" s="517"/>
      <c r="AX25" s="518"/>
      <c r="AY25" s="425" t="s">
        <v>180</v>
      </c>
      <c r="AZ25" s="426"/>
      <c r="BA25" s="426"/>
      <c r="BB25" s="426"/>
      <c r="BC25" s="426"/>
      <c r="BD25" s="426"/>
      <c r="BE25" s="426"/>
      <c r="BF25" s="426"/>
      <c r="BG25" s="426"/>
      <c r="BH25" s="426"/>
      <c r="BI25" s="426"/>
      <c r="BJ25" s="426"/>
      <c r="BK25" s="426"/>
      <c r="BL25" s="426"/>
      <c r="BM25" s="427"/>
      <c r="BN25" s="428">
        <v>636966</v>
      </c>
      <c r="BO25" s="429"/>
      <c r="BP25" s="429"/>
      <c r="BQ25" s="429"/>
      <c r="BR25" s="429"/>
      <c r="BS25" s="429"/>
      <c r="BT25" s="429"/>
      <c r="BU25" s="430"/>
      <c r="BV25" s="428">
        <v>1117650</v>
      </c>
      <c r="BW25" s="429"/>
      <c r="BX25" s="429"/>
      <c r="BY25" s="429"/>
      <c r="BZ25" s="429"/>
      <c r="CA25" s="429"/>
      <c r="CB25" s="429"/>
      <c r="CC25" s="430"/>
      <c r="CD25" s="200"/>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5" customFormat="1" ht="18.75" customHeight="1" x14ac:dyDescent="0.2">
      <c r="A26" s="186"/>
      <c r="B26" s="602"/>
      <c r="C26" s="603"/>
      <c r="D26" s="604"/>
      <c r="E26" s="515" t="s">
        <v>181</v>
      </c>
      <c r="F26" s="495"/>
      <c r="G26" s="495"/>
      <c r="H26" s="495"/>
      <c r="I26" s="495"/>
      <c r="J26" s="495"/>
      <c r="K26" s="496"/>
      <c r="L26" s="516">
        <v>1</v>
      </c>
      <c r="M26" s="517"/>
      <c r="N26" s="517"/>
      <c r="O26" s="517"/>
      <c r="P26" s="556"/>
      <c r="Q26" s="516">
        <v>5670</v>
      </c>
      <c r="R26" s="517"/>
      <c r="S26" s="517"/>
      <c r="T26" s="517"/>
      <c r="U26" s="517"/>
      <c r="V26" s="556"/>
      <c r="W26" s="615"/>
      <c r="X26" s="603"/>
      <c r="Y26" s="604"/>
      <c r="Z26" s="515" t="s">
        <v>182</v>
      </c>
      <c r="AA26" s="625"/>
      <c r="AB26" s="625"/>
      <c r="AC26" s="625"/>
      <c r="AD26" s="625"/>
      <c r="AE26" s="625"/>
      <c r="AF26" s="625"/>
      <c r="AG26" s="626"/>
      <c r="AH26" s="516">
        <v>36</v>
      </c>
      <c r="AI26" s="517"/>
      <c r="AJ26" s="517"/>
      <c r="AK26" s="517"/>
      <c r="AL26" s="556"/>
      <c r="AM26" s="516">
        <v>129024</v>
      </c>
      <c r="AN26" s="517"/>
      <c r="AO26" s="517"/>
      <c r="AP26" s="517"/>
      <c r="AQ26" s="517"/>
      <c r="AR26" s="556"/>
      <c r="AS26" s="516">
        <v>3584</v>
      </c>
      <c r="AT26" s="517"/>
      <c r="AU26" s="517"/>
      <c r="AV26" s="517"/>
      <c r="AW26" s="517"/>
      <c r="AX26" s="518"/>
      <c r="AY26" s="468" t="s">
        <v>183</v>
      </c>
      <c r="AZ26" s="469"/>
      <c r="BA26" s="469"/>
      <c r="BB26" s="469"/>
      <c r="BC26" s="469"/>
      <c r="BD26" s="469"/>
      <c r="BE26" s="469"/>
      <c r="BF26" s="469"/>
      <c r="BG26" s="469"/>
      <c r="BH26" s="469"/>
      <c r="BI26" s="469"/>
      <c r="BJ26" s="469"/>
      <c r="BK26" s="469"/>
      <c r="BL26" s="469"/>
      <c r="BM26" s="470"/>
      <c r="BN26" s="465" t="s">
        <v>184</v>
      </c>
      <c r="BO26" s="466"/>
      <c r="BP26" s="466"/>
      <c r="BQ26" s="466"/>
      <c r="BR26" s="466"/>
      <c r="BS26" s="466"/>
      <c r="BT26" s="466"/>
      <c r="BU26" s="467"/>
      <c r="BV26" s="465" t="s">
        <v>179</v>
      </c>
      <c r="BW26" s="466"/>
      <c r="BX26" s="466"/>
      <c r="BY26" s="466"/>
      <c r="BZ26" s="466"/>
      <c r="CA26" s="466"/>
      <c r="CB26" s="466"/>
      <c r="CC26" s="467"/>
      <c r="CD26" s="200"/>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5">
      <c r="A27" s="186"/>
      <c r="B27" s="602"/>
      <c r="C27" s="603"/>
      <c r="D27" s="604"/>
      <c r="E27" s="515" t="s">
        <v>185</v>
      </c>
      <c r="F27" s="495"/>
      <c r="G27" s="495"/>
      <c r="H27" s="495"/>
      <c r="I27" s="495"/>
      <c r="J27" s="495"/>
      <c r="K27" s="496"/>
      <c r="L27" s="516">
        <v>1</v>
      </c>
      <c r="M27" s="517"/>
      <c r="N27" s="517"/>
      <c r="O27" s="517"/>
      <c r="P27" s="556"/>
      <c r="Q27" s="516">
        <v>3690</v>
      </c>
      <c r="R27" s="517"/>
      <c r="S27" s="517"/>
      <c r="T27" s="517"/>
      <c r="U27" s="517"/>
      <c r="V27" s="556"/>
      <c r="W27" s="615"/>
      <c r="X27" s="603"/>
      <c r="Y27" s="604"/>
      <c r="Z27" s="515" t="s">
        <v>186</v>
      </c>
      <c r="AA27" s="495"/>
      <c r="AB27" s="495"/>
      <c r="AC27" s="495"/>
      <c r="AD27" s="495"/>
      <c r="AE27" s="495"/>
      <c r="AF27" s="495"/>
      <c r="AG27" s="496"/>
      <c r="AH27" s="516">
        <v>6</v>
      </c>
      <c r="AI27" s="517"/>
      <c r="AJ27" s="517"/>
      <c r="AK27" s="517"/>
      <c r="AL27" s="556"/>
      <c r="AM27" s="516">
        <v>22248</v>
      </c>
      <c r="AN27" s="517"/>
      <c r="AO27" s="517"/>
      <c r="AP27" s="517"/>
      <c r="AQ27" s="517"/>
      <c r="AR27" s="556"/>
      <c r="AS27" s="516">
        <v>3708</v>
      </c>
      <c r="AT27" s="517"/>
      <c r="AU27" s="517"/>
      <c r="AV27" s="517"/>
      <c r="AW27" s="517"/>
      <c r="AX27" s="518"/>
      <c r="AY27" s="557" t="s">
        <v>187</v>
      </c>
      <c r="AZ27" s="558"/>
      <c r="BA27" s="558"/>
      <c r="BB27" s="558"/>
      <c r="BC27" s="558"/>
      <c r="BD27" s="558"/>
      <c r="BE27" s="558"/>
      <c r="BF27" s="558"/>
      <c r="BG27" s="558"/>
      <c r="BH27" s="558"/>
      <c r="BI27" s="558"/>
      <c r="BJ27" s="558"/>
      <c r="BK27" s="558"/>
      <c r="BL27" s="558"/>
      <c r="BM27" s="559"/>
      <c r="BN27" s="638">
        <v>769599</v>
      </c>
      <c r="BO27" s="639"/>
      <c r="BP27" s="639"/>
      <c r="BQ27" s="639"/>
      <c r="BR27" s="639"/>
      <c r="BS27" s="639"/>
      <c r="BT27" s="639"/>
      <c r="BU27" s="640"/>
      <c r="BV27" s="638">
        <v>768001</v>
      </c>
      <c r="BW27" s="639"/>
      <c r="BX27" s="639"/>
      <c r="BY27" s="639"/>
      <c r="BZ27" s="639"/>
      <c r="CA27" s="639"/>
      <c r="CB27" s="639"/>
      <c r="CC27" s="640"/>
      <c r="CD27" s="202"/>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5"/>
      <c r="DK27" s="185"/>
      <c r="DL27" s="185"/>
      <c r="DM27" s="185"/>
      <c r="DN27" s="185"/>
      <c r="DO27" s="185"/>
    </row>
    <row r="28" spans="1:119" ht="18.75" customHeight="1" x14ac:dyDescent="0.2">
      <c r="A28" s="186"/>
      <c r="B28" s="602"/>
      <c r="C28" s="603"/>
      <c r="D28" s="604"/>
      <c r="E28" s="515" t="s">
        <v>188</v>
      </c>
      <c r="F28" s="495"/>
      <c r="G28" s="495"/>
      <c r="H28" s="495"/>
      <c r="I28" s="495"/>
      <c r="J28" s="495"/>
      <c r="K28" s="496"/>
      <c r="L28" s="516">
        <v>1</v>
      </c>
      <c r="M28" s="517"/>
      <c r="N28" s="517"/>
      <c r="O28" s="517"/>
      <c r="P28" s="556"/>
      <c r="Q28" s="516">
        <v>3260</v>
      </c>
      <c r="R28" s="517"/>
      <c r="S28" s="517"/>
      <c r="T28" s="517"/>
      <c r="U28" s="517"/>
      <c r="V28" s="556"/>
      <c r="W28" s="615"/>
      <c r="X28" s="603"/>
      <c r="Y28" s="604"/>
      <c r="Z28" s="515" t="s">
        <v>189</v>
      </c>
      <c r="AA28" s="495"/>
      <c r="AB28" s="495"/>
      <c r="AC28" s="495"/>
      <c r="AD28" s="495"/>
      <c r="AE28" s="495"/>
      <c r="AF28" s="495"/>
      <c r="AG28" s="496"/>
      <c r="AH28" s="516" t="s">
        <v>130</v>
      </c>
      <c r="AI28" s="517"/>
      <c r="AJ28" s="517"/>
      <c r="AK28" s="517"/>
      <c r="AL28" s="556"/>
      <c r="AM28" s="516" t="s">
        <v>140</v>
      </c>
      <c r="AN28" s="517"/>
      <c r="AO28" s="517"/>
      <c r="AP28" s="517"/>
      <c r="AQ28" s="517"/>
      <c r="AR28" s="556"/>
      <c r="AS28" s="516" t="s">
        <v>178</v>
      </c>
      <c r="AT28" s="517"/>
      <c r="AU28" s="517"/>
      <c r="AV28" s="517"/>
      <c r="AW28" s="517"/>
      <c r="AX28" s="518"/>
      <c r="AY28" s="641" t="s">
        <v>190</v>
      </c>
      <c r="AZ28" s="642"/>
      <c r="BA28" s="642"/>
      <c r="BB28" s="643"/>
      <c r="BC28" s="425" t="s">
        <v>48</v>
      </c>
      <c r="BD28" s="426"/>
      <c r="BE28" s="426"/>
      <c r="BF28" s="426"/>
      <c r="BG28" s="426"/>
      <c r="BH28" s="426"/>
      <c r="BI28" s="426"/>
      <c r="BJ28" s="426"/>
      <c r="BK28" s="426"/>
      <c r="BL28" s="426"/>
      <c r="BM28" s="427"/>
      <c r="BN28" s="428">
        <v>1126147</v>
      </c>
      <c r="BO28" s="429"/>
      <c r="BP28" s="429"/>
      <c r="BQ28" s="429"/>
      <c r="BR28" s="429"/>
      <c r="BS28" s="429"/>
      <c r="BT28" s="429"/>
      <c r="BU28" s="430"/>
      <c r="BV28" s="428">
        <v>1622223</v>
      </c>
      <c r="BW28" s="429"/>
      <c r="BX28" s="429"/>
      <c r="BY28" s="429"/>
      <c r="BZ28" s="429"/>
      <c r="CA28" s="429"/>
      <c r="CB28" s="429"/>
      <c r="CC28" s="430"/>
      <c r="CD28" s="200"/>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5"/>
      <c r="DK28" s="185"/>
      <c r="DL28" s="185"/>
      <c r="DM28" s="185"/>
      <c r="DN28" s="185"/>
      <c r="DO28" s="185"/>
    </row>
    <row r="29" spans="1:119" ht="18.75" customHeight="1" x14ac:dyDescent="0.2">
      <c r="A29" s="186"/>
      <c r="B29" s="602"/>
      <c r="C29" s="603"/>
      <c r="D29" s="604"/>
      <c r="E29" s="515" t="s">
        <v>191</v>
      </c>
      <c r="F29" s="495"/>
      <c r="G29" s="495"/>
      <c r="H29" s="495"/>
      <c r="I29" s="495"/>
      <c r="J29" s="495"/>
      <c r="K29" s="496"/>
      <c r="L29" s="516">
        <v>17</v>
      </c>
      <c r="M29" s="517"/>
      <c r="N29" s="517"/>
      <c r="O29" s="517"/>
      <c r="P29" s="556"/>
      <c r="Q29" s="516">
        <v>3130</v>
      </c>
      <c r="R29" s="517"/>
      <c r="S29" s="517"/>
      <c r="T29" s="517"/>
      <c r="U29" s="517"/>
      <c r="V29" s="556"/>
      <c r="W29" s="616"/>
      <c r="X29" s="617"/>
      <c r="Y29" s="618"/>
      <c r="Z29" s="515" t="s">
        <v>192</v>
      </c>
      <c r="AA29" s="495"/>
      <c r="AB29" s="495"/>
      <c r="AC29" s="495"/>
      <c r="AD29" s="495"/>
      <c r="AE29" s="495"/>
      <c r="AF29" s="495"/>
      <c r="AG29" s="496"/>
      <c r="AH29" s="516">
        <v>398</v>
      </c>
      <c r="AI29" s="517"/>
      <c r="AJ29" s="517"/>
      <c r="AK29" s="517"/>
      <c r="AL29" s="556"/>
      <c r="AM29" s="516">
        <v>1248816</v>
      </c>
      <c r="AN29" s="517"/>
      <c r="AO29" s="517"/>
      <c r="AP29" s="517"/>
      <c r="AQ29" s="517"/>
      <c r="AR29" s="556"/>
      <c r="AS29" s="516">
        <v>3138</v>
      </c>
      <c r="AT29" s="517"/>
      <c r="AU29" s="517"/>
      <c r="AV29" s="517"/>
      <c r="AW29" s="517"/>
      <c r="AX29" s="518"/>
      <c r="AY29" s="644"/>
      <c r="AZ29" s="645"/>
      <c r="BA29" s="645"/>
      <c r="BB29" s="646"/>
      <c r="BC29" s="499" t="s">
        <v>193</v>
      </c>
      <c r="BD29" s="500"/>
      <c r="BE29" s="500"/>
      <c r="BF29" s="500"/>
      <c r="BG29" s="500"/>
      <c r="BH29" s="500"/>
      <c r="BI29" s="500"/>
      <c r="BJ29" s="500"/>
      <c r="BK29" s="500"/>
      <c r="BL29" s="500"/>
      <c r="BM29" s="501"/>
      <c r="BN29" s="465">
        <v>633485</v>
      </c>
      <c r="BO29" s="466"/>
      <c r="BP29" s="466"/>
      <c r="BQ29" s="466"/>
      <c r="BR29" s="466"/>
      <c r="BS29" s="466"/>
      <c r="BT29" s="466"/>
      <c r="BU29" s="467"/>
      <c r="BV29" s="465">
        <v>633460</v>
      </c>
      <c r="BW29" s="466"/>
      <c r="BX29" s="466"/>
      <c r="BY29" s="466"/>
      <c r="BZ29" s="466"/>
      <c r="CA29" s="466"/>
      <c r="CB29" s="466"/>
      <c r="CC29" s="467"/>
      <c r="CD29" s="202"/>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5"/>
      <c r="DK29" s="185"/>
      <c r="DL29" s="185"/>
      <c r="DM29" s="185"/>
      <c r="DN29" s="185"/>
      <c r="DO29" s="185"/>
    </row>
    <row r="30" spans="1:119" ht="18.75" customHeight="1" thickBot="1" x14ac:dyDescent="0.25">
      <c r="A30" s="186"/>
      <c r="B30" s="605"/>
      <c r="C30" s="606"/>
      <c r="D30" s="607"/>
      <c r="E30" s="519"/>
      <c r="F30" s="520"/>
      <c r="G30" s="520"/>
      <c r="H30" s="520"/>
      <c r="I30" s="520"/>
      <c r="J30" s="520"/>
      <c r="K30" s="521"/>
      <c r="L30" s="619"/>
      <c r="M30" s="620"/>
      <c r="N30" s="620"/>
      <c r="O30" s="620"/>
      <c r="P30" s="621"/>
      <c r="Q30" s="619"/>
      <c r="R30" s="620"/>
      <c r="S30" s="620"/>
      <c r="T30" s="620"/>
      <c r="U30" s="620"/>
      <c r="V30" s="621"/>
      <c r="W30" s="622" t="s">
        <v>194</v>
      </c>
      <c r="X30" s="623"/>
      <c r="Y30" s="623"/>
      <c r="Z30" s="623"/>
      <c r="AA30" s="623"/>
      <c r="AB30" s="623"/>
      <c r="AC30" s="623"/>
      <c r="AD30" s="623"/>
      <c r="AE30" s="623"/>
      <c r="AF30" s="623"/>
      <c r="AG30" s="624"/>
      <c r="AH30" s="581">
        <v>97.3</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5867774</v>
      </c>
      <c r="BO30" s="639"/>
      <c r="BP30" s="639"/>
      <c r="BQ30" s="639"/>
      <c r="BR30" s="639"/>
      <c r="BS30" s="639"/>
      <c r="BT30" s="639"/>
      <c r="BU30" s="640"/>
      <c r="BV30" s="638">
        <v>6332688</v>
      </c>
      <c r="BW30" s="639"/>
      <c r="BX30" s="639"/>
      <c r="BY30" s="639"/>
      <c r="BZ30" s="639"/>
      <c r="CA30" s="639"/>
      <c r="CB30" s="639"/>
      <c r="CC30" s="64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89" t="s">
        <v>201</v>
      </c>
      <c r="D33" s="489"/>
      <c r="E33" s="454" t="s">
        <v>202</v>
      </c>
      <c r="F33" s="454"/>
      <c r="G33" s="454"/>
      <c r="H33" s="454"/>
      <c r="I33" s="454"/>
      <c r="J33" s="454"/>
      <c r="K33" s="454"/>
      <c r="L33" s="454"/>
      <c r="M33" s="454"/>
      <c r="N33" s="454"/>
      <c r="O33" s="454"/>
      <c r="P33" s="454"/>
      <c r="Q33" s="454"/>
      <c r="R33" s="454"/>
      <c r="S33" s="454"/>
      <c r="T33" s="215"/>
      <c r="U33" s="489" t="s">
        <v>203</v>
      </c>
      <c r="V33" s="489"/>
      <c r="W33" s="454" t="s">
        <v>204</v>
      </c>
      <c r="X33" s="454"/>
      <c r="Y33" s="454"/>
      <c r="Z33" s="454"/>
      <c r="AA33" s="454"/>
      <c r="AB33" s="454"/>
      <c r="AC33" s="454"/>
      <c r="AD33" s="454"/>
      <c r="AE33" s="454"/>
      <c r="AF33" s="454"/>
      <c r="AG33" s="454"/>
      <c r="AH33" s="454"/>
      <c r="AI33" s="454"/>
      <c r="AJ33" s="454"/>
      <c r="AK33" s="454"/>
      <c r="AL33" s="215"/>
      <c r="AM33" s="489" t="s">
        <v>205</v>
      </c>
      <c r="AN33" s="489"/>
      <c r="AO33" s="454" t="s">
        <v>202</v>
      </c>
      <c r="AP33" s="454"/>
      <c r="AQ33" s="454"/>
      <c r="AR33" s="454"/>
      <c r="AS33" s="454"/>
      <c r="AT33" s="454"/>
      <c r="AU33" s="454"/>
      <c r="AV33" s="454"/>
      <c r="AW33" s="454"/>
      <c r="AX33" s="454"/>
      <c r="AY33" s="454"/>
      <c r="AZ33" s="454"/>
      <c r="BA33" s="454"/>
      <c r="BB33" s="454"/>
      <c r="BC33" s="454"/>
      <c r="BD33" s="216"/>
      <c r="BE33" s="454" t="s">
        <v>206</v>
      </c>
      <c r="BF33" s="454"/>
      <c r="BG33" s="454" t="s">
        <v>207</v>
      </c>
      <c r="BH33" s="454"/>
      <c r="BI33" s="454"/>
      <c r="BJ33" s="454"/>
      <c r="BK33" s="454"/>
      <c r="BL33" s="454"/>
      <c r="BM33" s="454"/>
      <c r="BN33" s="454"/>
      <c r="BO33" s="454"/>
      <c r="BP33" s="454"/>
      <c r="BQ33" s="454"/>
      <c r="BR33" s="454"/>
      <c r="BS33" s="454"/>
      <c r="BT33" s="454"/>
      <c r="BU33" s="454"/>
      <c r="BV33" s="216"/>
      <c r="BW33" s="489" t="s">
        <v>206</v>
      </c>
      <c r="BX33" s="489"/>
      <c r="BY33" s="454" t="s">
        <v>208</v>
      </c>
      <c r="BZ33" s="454"/>
      <c r="CA33" s="454"/>
      <c r="CB33" s="454"/>
      <c r="CC33" s="454"/>
      <c r="CD33" s="454"/>
      <c r="CE33" s="454"/>
      <c r="CF33" s="454"/>
      <c r="CG33" s="454"/>
      <c r="CH33" s="454"/>
      <c r="CI33" s="454"/>
      <c r="CJ33" s="454"/>
      <c r="CK33" s="454"/>
      <c r="CL33" s="454"/>
      <c r="CM33" s="454"/>
      <c r="CN33" s="215"/>
      <c r="CO33" s="489" t="s">
        <v>209</v>
      </c>
      <c r="CP33" s="489"/>
      <c r="CQ33" s="454" t="s">
        <v>210</v>
      </c>
      <c r="CR33" s="454"/>
      <c r="CS33" s="454"/>
      <c r="CT33" s="454"/>
      <c r="CU33" s="454"/>
      <c r="CV33" s="454"/>
      <c r="CW33" s="454"/>
      <c r="CX33" s="454"/>
      <c r="CY33" s="454"/>
      <c r="CZ33" s="454"/>
      <c r="DA33" s="454"/>
      <c r="DB33" s="454"/>
      <c r="DC33" s="454"/>
      <c r="DD33" s="454"/>
      <c r="DE33" s="454"/>
      <c r="DF33" s="215"/>
      <c r="DG33" s="650" t="s">
        <v>211</v>
      </c>
      <c r="DH33" s="650"/>
      <c r="DI33" s="217"/>
      <c r="DJ33" s="185"/>
      <c r="DK33" s="185"/>
      <c r="DL33" s="185"/>
      <c r="DM33" s="185"/>
      <c r="DN33" s="185"/>
      <c r="DO33" s="185"/>
    </row>
    <row r="34" spans="1:119" ht="32.25" customHeight="1" x14ac:dyDescent="0.2">
      <c r="A34" s="186"/>
      <c r="B34" s="212"/>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3"/>
      <c r="U34" s="651">
        <f>IF(W34="","",MAX(C34:D43)+1)</f>
        <v>4</v>
      </c>
      <c r="V34" s="651"/>
      <c r="W34" s="652" t="str">
        <f>IF('各会計、関係団体の財政状況及び健全化判断比率'!B28="","",'各会計、関係団体の財政状況及び健全化判断比率'!B28)</f>
        <v>小林市国民健康保険事業特別会計</v>
      </c>
      <c r="X34" s="652"/>
      <c r="Y34" s="652"/>
      <c r="Z34" s="652"/>
      <c r="AA34" s="652"/>
      <c r="AB34" s="652"/>
      <c r="AC34" s="652"/>
      <c r="AD34" s="652"/>
      <c r="AE34" s="652"/>
      <c r="AF34" s="652"/>
      <c r="AG34" s="652"/>
      <c r="AH34" s="652"/>
      <c r="AI34" s="652"/>
      <c r="AJ34" s="652"/>
      <c r="AK34" s="652"/>
      <c r="AL34" s="213"/>
      <c r="AM34" s="651">
        <f>IF(AO34="","",MAX(C34:D43,U34:V43)+1)</f>
        <v>8</v>
      </c>
      <c r="AN34" s="651"/>
      <c r="AO34" s="652" t="str">
        <f>IF('各会計、関係団体の財政状況及び健全化判断比率'!B32="","",'各会計、関係団体の財政状況及び健全化判断比率'!B32)</f>
        <v>小林市水道事業会計</v>
      </c>
      <c r="AP34" s="652"/>
      <c r="AQ34" s="652"/>
      <c r="AR34" s="652"/>
      <c r="AS34" s="652"/>
      <c r="AT34" s="652"/>
      <c r="AU34" s="652"/>
      <c r="AV34" s="652"/>
      <c r="AW34" s="652"/>
      <c r="AX34" s="652"/>
      <c r="AY34" s="652"/>
      <c r="AZ34" s="652"/>
      <c r="BA34" s="652"/>
      <c r="BB34" s="652"/>
      <c r="BC34" s="652"/>
      <c r="BD34" s="213"/>
      <c r="BE34" s="651">
        <f>IF(BG34="","",MAX(C34:D43,U34:V43,AM34:AN43)+1)</f>
        <v>10</v>
      </c>
      <c r="BF34" s="651"/>
      <c r="BG34" s="652" t="str">
        <f>IF('各会計、関係団体の財政状況及び健全化判断比率'!B34="","",'各会計、関係団体の財政状況及び健全化判断比率'!B34)</f>
        <v>小林市農業集落排水事業特別会計</v>
      </c>
      <c r="BH34" s="652"/>
      <c r="BI34" s="652"/>
      <c r="BJ34" s="652"/>
      <c r="BK34" s="652"/>
      <c r="BL34" s="652"/>
      <c r="BM34" s="652"/>
      <c r="BN34" s="652"/>
      <c r="BO34" s="652"/>
      <c r="BP34" s="652"/>
      <c r="BQ34" s="652"/>
      <c r="BR34" s="652"/>
      <c r="BS34" s="652"/>
      <c r="BT34" s="652"/>
      <c r="BU34" s="652"/>
      <c r="BV34" s="213"/>
      <c r="BW34" s="651">
        <f>IF(BY34="","",MAX(C34:D43,U34:V43,AM34:AN43,BE34:BF43)+1)</f>
        <v>12</v>
      </c>
      <c r="BX34" s="651"/>
      <c r="BY34" s="652" t="str">
        <f>IF('各会計、関係団体の財政状況及び健全化判断比率'!B68="","",'各会計、関係団体の財政状況及び健全化判断比率'!B68)</f>
        <v>西諸広域行政事務組合</v>
      </c>
      <c r="BZ34" s="652"/>
      <c r="CA34" s="652"/>
      <c r="CB34" s="652"/>
      <c r="CC34" s="652"/>
      <c r="CD34" s="652"/>
      <c r="CE34" s="652"/>
      <c r="CF34" s="652"/>
      <c r="CG34" s="652"/>
      <c r="CH34" s="652"/>
      <c r="CI34" s="652"/>
      <c r="CJ34" s="652"/>
      <c r="CK34" s="652"/>
      <c r="CL34" s="652"/>
      <c r="CM34" s="652"/>
      <c r="CN34" s="213"/>
      <c r="CO34" s="651">
        <f>IF(CQ34="","",MAX(C34:D43,U34:V43,AM34:AN43,BE34:BF43,BW34:BX43)+1)</f>
        <v>19</v>
      </c>
      <c r="CP34" s="651"/>
      <c r="CQ34" s="652" t="str">
        <f>IF('各会計、関係団体の財政状況及び健全化判断比率'!BS7="","",'各会計、関係団体の財政状況及び健全化判断比率'!BS7)</f>
        <v>ハーメックのじり</v>
      </c>
      <c r="CR34" s="652"/>
      <c r="CS34" s="652"/>
      <c r="CT34" s="652"/>
      <c r="CU34" s="652"/>
      <c r="CV34" s="652"/>
      <c r="CW34" s="652"/>
      <c r="CX34" s="652"/>
      <c r="CY34" s="652"/>
      <c r="CZ34" s="652"/>
      <c r="DA34" s="652"/>
      <c r="DB34" s="652"/>
      <c r="DC34" s="652"/>
      <c r="DD34" s="652"/>
      <c r="DE34" s="652"/>
      <c r="DF34" s="210"/>
      <c r="DG34" s="653" t="str">
        <f>IF('各会計、関係団体の財政状況及び健全化判断比率'!BR7="","",'各会計、関係団体の財政状況及び健全化判断比率'!BR7)</f>
        <v/>
      </c>
      <c r="DH34" s="653"/>
      <c r="DI34" s="217"/>
      <c r="DJ34" s="185"/>
      <c r="DK34" s="185"/>
      <c r="DL34" s="185"/>
      <c r="DM34" s="185"/>
      <c r="DN34" s="185"/>
      <c r="DO34" s="185"/>
    </row>
    <row r="35" spans="1:119" ht="32.25" customHeight="1" x14ac:dyDescent="0.2">
      <c r="A35" s="186"/>
      <c r="B35" s="212"/>
      <c r="C35" s="651">
        <f>IF(E35="","",C34+1)</f>
        <v>2</v>
      </c>
      <c r="D35" s="651"/>
      <c r="E35" s="652" t="str">
        <f>IF('各会計、関係団体の財政状況及び健全化判断比率'!B8="","",'各会計、関係団体の財政状況及び健全化判断比率'!B8)</f>
        <v>小林市物品購入特別会計</v>
      </c>
      <c r="F35" s="652"/>
      <c r="G35" s="652"/>
      <c r="H35" s="652"/>
      <c r="I35" s="652"/>
      <c r="J35" s="652"/>
      <c r="K35" s="652"/>
      <c r="L35" s="652"/>
      <c r="M35" s="652"/>
      <c r="N35" s="652"/>
      <c r="O35" s="652"/>
      <c r="P35" s="652"/>
      <c r="Q35" s="652"/>
      <c r="R35" s="652"/>
      <c r="S35" s="652"/>
      <c r="T35" s="213"/>
      <c r="U35" s="651">
        <f>IF(W35="","",U34+1)</f>
        <v>5</v>
      </c>
      <c r="V35" s="651"/>
      <c r="W35" s="652" t="str">
        <f>IF('各会計、関係団体の財政状況及び健全化判断比率'!B29="","",'各会計、関係団体の財政状況及び健全化判断比率'!B29)</f>
        <v>小林市介護保険事業特別会計</v>
      </c>
      <c r="X35" s="652"/>
      <c r="Y35" s="652"/>
      <c r="Z35" s="652"/>
      <c r="AA35" s="652"/>
      <c r="AB35" s="652"/>
      <c r="AC35" s="652"/>
      <c r="AD35" s="652"/>
      <c r="AE35" s="652"/>
      <c r="AF35" s="652"/>
      <c r="AG35" s="652"/>
      <c r="AH35" s="652"/>
      <c r="AI35" s="652"/>
      <c r="AJ35" s="652"/>
      <c r="AK35" s="652"/>
      <c r="AL35" s="213"/>
      <c r="AM35" s="651">
        <f t="shared" ref="AM35:AM43" si="0">IF(AO35="","",AM34+1)</f>
        <v>9</v>
      </c>
      <c r="AN35" s="651"/>
      <c r="AO35" s="652" t="str">
        <f>IF('各会計、関係団体の財政状況及び健全化判断比率'!B33="","",'各会計、関係団体の財政状況及び健全化判断比率'!B33)</f>
        <v>小林市病院事業会計</v>
      </c>
      <c r="AP35" s="652"/>
      <c r="AQ35" s="652"/>
      <c r="AR35" s="652"/>
      <c r="AS35" s="652"/>
      <c r="AT35" s="652"/>
      <c r="AU35" s="652"/>
      <c r="AV35" s="652"/>
      <c r="AW35" s="652"/>
      <c r="AX35" s="652"/>
      <c r="AY35" s="652"/>
      <c r="AZ35" s="652"/>
      <c r="BA35" s="652"/>
      <c r="BB35" s="652"/>
      <c r="BC35" s="652"/>
      <c r="BD35" s="213"/>
      <c r="BE35" s="651">
        <f t="shared" ref="BE35:BE43" si="1">IF(BG35="","",BE34+1)</f>
        <v>11</v>
      </c>
      <c r="BF35" s="651"/>
      <c r="BG35" s="652" t="str">
        <f>IF('各会計、関係団体の財政状況及び健全化判断比率'!B35="","",'各会計、関係団体の財政状況及び健全化判断比率'!B35)</f>
        <v>小林市下水道事業特別会計</v>
      </c>
      <c r="BH35" s="652"/>
      <c r="BI35" s="652"/>
      <c r="BJ35" s="652"/>
      <c r="BK35" s="652"/>
      <c r="BL35" s="652"/>
      <c r="BM35" s="652"/>
      <c r="BN35" s="652"/>
      <c r="BO35" s="652"/>
      <c r="BP35" s="652"/>
      <c r="BQ35" s="652"/>
      <c r="BR35" s="652"/>
      <c r="BS35" s="652"/>
      <c r="BT35" s="652"/>
      <c r="BU35" s="652"/>
      <c r="BV35" s="213"/>
      <c r="BW35" s="651">
        <f t="shared" ref="BW35:BW43" si="2">IF(BY35="","",BW34+1)</f>
        <v>13</v>
      </c>
      <c r="BX35" s="651"/>
      <c r="BY35" s="652" t="str">
        <f>IF('各会計、関係団体の財政状況及び健全化判断比率'!B69="","",'各会計、関係団体の財政状況及び健全化判断比率'!B69)</f>
        <v>霧島美化センター</v>
      </c>
      <c r="BZ35" s="652"/>
      <c r="CA35" s="652"/>
      <c r="CB35" s="652"/>
      <c r="CC35" s="652"/>
      <c r="CD35" s="652"/>
      <c r="CE35" s="652"/>
      <c r="CF35" s="652"/>
      <c r="CG35" s="652"/>
      <c r="CH35" s="652"/>
      <c r="CI35" s="652"/>
      <c r="CJ35" s="652"/>
      <c r="CK35" s="652"/>
      <c r="CL35" s="652"/>
      <c r="CM35" s="652"/>
      <c r="CN35" s="213"/>
      <c r="CO35" s="651">
        <f t="shared" ref="CO35:CO43" si="3">IF(CQ35="","",CO34+1)</f>
        <v>20</v>
      </c>
      <c r="CP35" s="651"/>
      <c r="CQ35" s="652" t="str">
        <f>IF('各会計、関係団体の財政状況及び健全化判断比率'!BS8="","",'各会計、関係団体の財政状況及び健全化判断比率'!BS8)</f>
        <v>のじりアグリサービス</v>
      </c>
      <c r="CR35" s="652"/>
      <c r="CS35" s="652"/>
      <c r="CT35" s="652"/>
      <c r="CU35" s="652"/>
      <c r="CV35" s="652"/>
      <c r="CW35" s="652"/>
      <c r="CX35" s="652"/>
      <c r="CY35" s="652"/>
      <c r="CZ35" s="652"/>
      <c r="DA35" s="652"/>
      <c r="DB35" s="652"/>
      <c r="DC35" s="652"/>
      <c r="DD35" s="652"/>
      <c r="DE35" s="652"/>
      <c r="DF35" s="210"/>
      <c r="DG35" s="653" t="str">
        <f>IF('各会計、関係団体の財政状況及び健全化判断比率'!BR8="","",'各会計、関係団体の財政状況及び健全化判断比率'!BR8)</f>
        <v/>
      </c>
      <c r="DH35" s="653"/>
      <c r="DI35" s="217"/>
      <c r="DJ35" s="185"/>
      <c r="DK35" s="185"/>
      <c r="DL35" s="185"/>
      <c r="DM35" s="185"/>
      <c r="DN35" s="185"/>
      <c r="DO35" s="185"/>
    </row>
    <row r="36" spans="1:119" ht="32.25" customHeight="1" x14ac:dyDescent="0.2">
      <c r="A36" s="186"/>
      <c r="B36" s="212"/>
      <c r="C36" s="651">
        <f>IF(E36="","",C35+1)</f>
        <v>3</v>
      </c>
      <c r="D36" s="651"/>
      <c r="E36" s="652" t="str">
        <f>IF('各会計、関係団体の財政状況及び健全化判断比率'!B9="","",'各会計、関係団体の財政状況及び健全化判断比率'!B9)</f>
        <v>西諸地区いじめ問題対策専門家委員会特別会計</v>
      </c>
      <c r="F36" s="652"/>
      <c r="G36" s="652"/>
      <c r="H36" s="652"/>
      <c r="I36" s="652"/>
      <c r="J36" s="652"/>
      <c r="K36" s="652"/>
      <c r="L36" s="652"/>
      <c r="M36" s="652"/>
      <c r="N36" s="652"/>
      <c r="O36" s="652"/>
      <c r="P36" s="652"/>
      <c r="Q36" s="652"/>
      <c r="R36" s="652"/>
      <c r="S36" s="652"/>
      <c r="T36" s="213"/>
      <c r="U36" s="651">
        <f t="shared" ref="U36:U43" si="4">IF(W36="","",U35+1)</f>
        <v>6</v>
      </c>
      <c r="V36" s="651"/>
      <c r="W36" s="652" t="str">
        <f>IF('各会計、関係団体の財政状況及び健全化判断比率'!B30="","",'各会計、関係団体の財政状況及び健全化判断比率'!B30)</f>
        <v>西諸地域介護認定審査事業特別会計</v>
      </c>
      <c r="X36" s="652"/>
      <c r="Y36" s="652"/>
      <c r="Z36" s="652"/>
      <c r="AA36" s="652"/>
      <c r="AB36" s="652"/>
      <c r="AC36" s="652"/>
      <c r="AD36" s="652"/>
      <c r="AE36" s="652"/>
      <c r="AF36" s="652"/>
      <c r="AG36" s="652"/>
      <c r="AH36" s="652"/>
      <c r="AI36" s="652"/>
      <c r="AJ36" s="652"/>
      <c r="AK36" s="652"/>
      <c r="AL36" s="213"/>
      <c r="AM36" s="651" t="str">
        <f t="shared" si="0"/>
        <v/>
      </c>
      <c r="AN36" s="651"/>
      <c r="AO36" s="652"/>
      <c r="AP36" s="652"/>
      <c r="AQ36" s="652"/>
      <c r="AR36" s="652"/>
      <c r="AS36" s="652"/>
      <c r="AT36" s="652"/>
      <c r="AU36" s="652"/>
      <c r="AV36" s="652"/>
      <c r="AW36" s="652"/>
      <c r="AX36" s="652"/>
      <c r="AY36" s="652"/>
      <c r="AZ36" s="652"/>
      <c r="BA36" s="652"/>
      <c r="BB36" s="652"/>
      <c r="BC36" s="652"/>
      <c r="BD36" s="213"/>
      <c r="BE36" s="651" t="str">
        <f t="shared" si="1"/>
        <v/>
      </c>
      <c r="BF36" s="651"/>
      <c r="BG36" s="652"/>
      <c r="BH36" s="652"/>
      <c r="BI36" s="652"/>
      <c r="BJ36" s="652"/>
      <c r="BK36" s="652"/>
      <c r="BL36" s="652"/>
      <c r="BM36" s="652"/>
      <c r="BN36" s="652"/>
      <c r="BO36" s="652"/>
      <c r="BP36" s="652"/>
      <c r="BQ36" s="652"/>
      <c r="BR36" s="652"/>
      <c r="BS36" s="652"/>
      <c r="BT36" s="652"/>
      <c r="BU36" s="652"/>
      <c r="BV36" s="213"/>
      <c r="BW36" s="651">
        <f t="shared" si="2"/>
        <v>14</v>
      </c>
      <c r="BX36" s="651"/>
      <c r="BY36" s="652" t="str">
        <f>IF('各会計、関係団体の財政状況及び健全化判断比率'!B70="","",'各会計、関係団体の財政状況及び健全化判断比率'!B70)</f>
        <v>宮崎県後期高齢者医療広域連合　一般会計</v>
      </c>
      <c r="BZ36" s="652"/>
      <c r="CA36" s="652"/>
      <c r="CB36" s="652"/>
      <c r="CC36" s="652"/>
      <c r="CD36" s="652"/>
      <c r="CE36" s="652"/>
      <c r="CF36" s="652"/>
      <c r="CG36" s="652"/>
      <c r="CH36" s="652"/>
      <c r="CI36" s="652"/>
      <c r="CJ36" s="652"/>
      <c r="CK36" s="652"/>
      <c r="CL36" s="652"/>
      <c r="CM36" s="652"/>
      <c r="CN36" s="213"/>
      <c r="CO36" s="651">
        <f t="shared" si="3"/>
        <v>21</v>
      </c>
      <c r="CP36" s="651"/>
      <c r="CQ36" s="652" t="str">
        <f>IF('各会計、関係団体の財政状況及び健全化判断比率'!BS9="","",'各会計、関係団体の財政状況及び健全化判断比率'!BS9)</f>
        <v>のじり農産加工センター</v>
      </c>
      <c r="CR36" s="652"/>
      <c r="CS36" s="652"/>
      <c r="CT36" s="652"/>
      <c r="CU36" s="652"/>
      <c r="CV36" s="652"/>
      <c r="CW36" s="652"/>
      <c r="CX36" s="652"/>
      <c r="CY36" s="652"/>
      <c r="CZ36" s="652"/>
      <c r="DA36" s="652"/>
      <c r="DB36" s="652"/>
      <c r="DC36" s="652"/>
      <c r="DD36" s="652"/>
      <c r="DE36" s="652"/>
      <c r="DF36" s="210"/>
      <c r="DG36" s="653" t="str">
        <f>IF('各会計、関係団体の財政状況及び健全化判断比率'!BR9="","",'各会計、関係団体の財政状況及び健全化判断比率'!BR9)</f>
        <v/>
      </c>
      <c r="DH36" s="653"/>
      <c r="DI36" s="217"/>
      <c r="DJ36" s="185"/>
      <c r="DK36" s="185"/>
      <c r="DL36" s="185"/>
      <c r="DM36" s="185"/>
      <c r="DN36" s="185"/>
      <c r="DO36" s="185"/>
    </row>
    <row r="37" spans="1:119" ht="32.25" customHeight="1" x14ac:dyDescent="0.2">
      <c r="A37" s="186"/>
      <c r="B37" s="212"/>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3"/>
      <c r="U37" s="651">
        <f t="shared" si="4"/>
        <v>7</v>
      </c>
      <c r="V37" s="651"/>
      <c r="W37" s="652" t="str">
        <f>IF('各会計、関係団体の財政状況及び健全化判断比率'!B31="","",'各会計、関係団体の財政状況及び健全化判断比率'!B31)</f>
        <v>小林市後期高齢者医療事業特別会計</v>
      </c>
      <c r="X37" s="652"/>
      <c r="Y37" s="652"/>
      <c r="Z37" s="652"/>
      <c r="AA37" s="652"/>
      <c r="AB37" s="652"/>
      <c r="AC37" s="652"/>
      <c r="AD37" s="652"/>
      <c r="AE37" s="652"/>
      <c r="AF37" s="652"/>
      <c r="AG37" s="652"/>
      <c r="AH37" s="652"/>
      <c r="AI37" s="652"/>
      <c r="AJ37" s="652"/>
      <c r="AK37" s="652"/>
      <c r="AL37" s="213"/>
      <c r="AM37" s="651" t="str">
        <f t="shared" si="0"/>
        <v/>
      </c>
      <c r="AN37" s="651"/>
      <c r="AO37" s="652"/>
      <c r="AP37" s="652"/>
      <c r="AQ37" s="652"/>
      <c r="AR37" s="652"/>
      <c r="AS37" s="652"/>
      <c r="AT37" s="652"/>
      <c r="AU37" s="652"/>
      <c r="AV37" s="652"/>
      <c r="AW37" s="652"/>
      <c r="AX37" s="652"/>
      <c r="AY37" s="652"/>
      <c r="AZ37" s="652"/>
      <c r="BA37" s="652"/>
      <c r="BB37" s="652"/>
      <c r="BC37" s="652"/>
      <c r="BD37" s="213"/>
      <c r="BE37" s="651" t="str">
        <f t="shared" si="1"/>
        <v/>
      </c>
      <c r="BF37" s="651"/>
      <c r="BG37" s="652"/>
      <c r="BH37" s="652"/>
      <c r="BI37" s="652"/>
      <c r="BJ37" s="652"/>
      <c r="BK37" s="652"/>
      <c r="BL37" s="652"/>
      <c r="BM37" s="652"/>
      <c r="BN37" s="652"/>
      <c r="BO37" s="652"/>
      <c r="BP37" s="652"/>
      <c r="BQ37" s="652"/>
      <c r="BR37" s="652"/>
      <c r="BS37" s="652"/>
      <c r="BT37" s="652"/>
      <c r="BU37" s="652"/>
      <c r="BV37" s="213"/>
      <c r="BW37" s="651">
        <f t="shared" si="2"/>
        <v>15</v>
      </c>
      <c r="BX37" s="651"/>
      <c r="BY37" s="652" t="str">
        <f>IF('各会計、関係団体の財政状況及び健全化判断比率'!B71="","",'各会計、関係団体の財政状況及び健全化判断比率'!B71)</f>
        <v>宮崎県後期高齢者医療広域連合　後期高齢者医療特別会計</v>
      </c>
      <c r="BZ37" s="652"/>
      <c r="CA37" s="652"/>
      <c r="CB37" s="652"/>
      <c r="CC37" s="652"/>
      <c r="CD37" s="652"/>
      <c r="CE37" s="652"/>
      <c r="CF37" s="652"/>
      <c r="CG37" s="652"/>
      <c r="CH37" s="652"/>
      <c r="CI37" s="652"/>
      <c r="CJ37" s="652"/>
      <c r="CK37" s="652"/>
      <c r="CL37" s="652"/>
      <c r="CM37" s="652"/>
      <c r="CN37" s="213"/>
      <c r="CO37" s="651">
        <f t="shared" si="3"/>
        <v>22</v>
      </c>
      <c r="CP37" s="651"/>
      <c r="CQ37" s="652" t="str">
        <f>IF('各会計、関係団体の財政状況及び健全化判断比率'!BS10="","",'各会計、関係団体の財政状況及び健全化判断比率'!BS10)</f>
        <v>小林まちづくり株式会社</v>
      </c>
      <c r="CR37" s="652"/>
      <c r="CS37" s="652"/>
      <c r="CT37" s="652"/>
      <c r="CU37" s="652"/>
      <c r="CV37" s="652"/>
      <c r="CW37" s="652"/>
      <c r="CX37" s="652"/>
      <c r="CY37" s="652"/>
      <c r="CZ37" s="652"/>
      <c r="DA37" s="652"/>
      <c r="DB37" s="652"/>
      <c r="DC37" s="652"/>
      <c r="DD37" s="652"/>
      <c r="DE37" s="652"/>
      <c r="DF37" s="210"/>
      <c r="DG37" s="653" t="str">
        <f>IF('各会計、関係団体の財政状況及び健全化判断比率'!BR10="","",'各会計、関係団体の財政状況及び健全化判断比率'!BR10)</f>
        <v/>
      </c>
      <c r="DH37" s="653"/>
      <c r="DI37" s="217"/>
      <c r="DJ37" s="185"/>
      <c r="DK37" s="185"/>
      <c r="DL37" s="185"/>
      <c r="DM37" s="185"/>
      <c r="DN37" s="185"/>
      <c r="DO37" s="185"/>
    </row>
    <row r="38" spans="1:119" ht="32.25" customHeight="1" x14ac:dyDescent="0.2">
      <c r="A38" s="186"/>
      <c r="B38" s="212"/>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3"/>
      <c r="U38" s="651" t="str">
        <f t="shared" si="4"/>
        <v/>
      </c>
      <c r="V38" s="651"/>
      <c r="W38" s="652"/>
      <c r="X38" s="652"/>
      <c r="Y38" s="652"/>
      <c r="Z38" s="652"/>
      <c r="AA38" s="652"/>
      <c r="AB38" s="652"/>
      <c r="AC38" s="652"/>
      <c r="AD38" s="652"/>
      <c r="AE38" s="652"/>
      <c r="AF38" s="652"/>
      <c r="AG38" s="652"/>
      <c r="AH38" s="652"/>
      <c r="AI38" s="652"/>
      <c r="AJ38" s="652"/>
      <c r="AK38" s="652"/>
      <c r="AL38" s="213"/>
      <c r="AM38" s="651" t="str">
        <f t="shared" si="0"/>
        <v/>
      </c>
      <c r="AN38" s="651"/>
      <c r="AO38" s="652"/>
      <c r="AP38" s="652"/>
      <c r="AQ38" s="652"/>
      <c r="AR38" s="652"/>
      <c r="AS38" s="652"/>
      <c r="AT38" s="652"/>
      <c r="AU38" s="652"/>
      <c r="AV38" s="652"/>
      <c r="AW38" s="652"/>
      <c r="AX38" s="652"/>
      <c r="AY38" s="652"/>
      <c r="AZ38" s="652"/>
      <c r="BA38" s="652"/>
      <c r="BB38" s="652"/>
      <c r="BC38" s="652"/>
      <c r="BD38" s="213"/>
      <c r="BE38" s="651" t="str">
        <f t="shared" si="1"/>
        <v/>
      </c>
      <c r="BF38" s="651"/>
      <c r="BG38" s="652"/>
      <c r="BH38" s="652"/>
      <c r="BI38" s="652"/>
      <c r="BJ38" s="652"/>
      <c r="BK38" s="652"/>
      <c r="BL38" s="652"/>
      <c r="BM38" s="652"/>
      <c r="BN38" s="652"/>
      <c r="BO38" s="652"/>
      <c r="BP38" s="652"/>
      <c r="BQ38" s="652"/>
      <c r="BR38" s="652"/>
      <c r="BS38" s="652"/>
      <c r="BT38" s="652"/>
      <c r="BU38" s="652"/>
      <c r="BV38" s="213"/>
      <c r="BW38" s="651">
        <f t="shared" si="2"/>
        <v>16</v>
      </c>
      <c r="BX38" s="651"/>
      <c r="BY38" s="652" t="str">
        <f>IF('各会計、関係団体の財政状況及び健全化判断比率'!B72="","",'各会計、関係団体の財政状況及び健全化判断比率'!B72)</f>
        <v>宮崎県市町村総合事務組合　一般会計</v>
      </c>
      <c r="BZ38" s="652"/>
      <c r="CA38" s="652"/>
      <c r="CB38" s="652"/>
      <c r="CC38" s="652"/>
      <c r="CD38" s="652"/>
      <c r="CE38" s="652"/>
      <c r="CF38" s="652"/>
      <c r="CG38" s="652"/>
      <c r="CH38" s="652"/>
      <c r="CI38" s="652"/>
      <c r="CJ38" s="652"/>
      <c r="CK38" s="652"/>
      <c r="CL38" s="652"/>
      <c r="CM38" s="652"/>
      <c r="CN38" s="213"/>
      <c r="CO38" s="651">
        <f t="shared" si="3"/>
        <v>23</v>
      </c>
      <c r="CP38" s="651"/>
      <c r="CQ38" s="652" t="str">
        <f>IF('各会計、関係団体の財政状況及び健全化判断比率'!BS11="","",'各会計、関係団体の財政状況及び健全化判断比率'!BS11)</f>
        <v>グリーンシティこばやし</v>
      </c>
      <c r="CR38" s="652"/>
      <c r="CS38" s="652"/>
      <c r="CT38" s="652"/>
      <c r="CU38" s="652"/>
      <c r="CV38" s="652"/>
      <c r="CW38" s="652"/>
      <c r="CX38" s="652"/>
      <c r="CY38" s="652"/>
      <c r="CZ38" s="652"/>
      <c r="DA38" s="652"/>
      <c r="DB38" s="652"/>
      <c r="DC38" s="652"/>
      <c r="DD38" s="652"/>
      <c r="DE38" s="652"/>
      <c r="DF38" s="210"/>
      <c r="DG38" s="653" t="str">
        <f>IF('各会計、関係団体の財政状況及び健全化判断比率'!BR11="","",'各会計、関係団体の財政状況及び健全化判断比率'!BR11)</f>
        <v/>
      </c>
      <c r="DH38" s="653"/>
      <c r="DI38" s="217"/>
      <c r="DJ38" s="185"/>
      <c r="DK38" s="185"/>
      <c r="DL38" s="185"/>
      <c r="DM38" s="185"/>
      <c r="DN38" s="185"/>
      <c r="DO38" s="185"/>
    </row>
    <row r="39" spans="1:119" ht="32.25" customHeight="1" x14ac:dyDescent="0.2">
      <c r="A39" s="186"/>
      <c r="B39" s="212"/>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3"/>
      <c r="U39" s="651" t="str">
        <f t="shared" si="4"/>
        <v/>
      </c>
      <c r="V39" s="651"/>
      <c r="W39" s="652"/>
      <c r="X39" s="652"/>
      <c r="Y39" s="652"/>
      <c r="Z39" s="652"/>
      <c r="AA39" s="652"/>
      <c r="AB39" s="652"/>
      <c r="AC39" s="652"/>
      <c r="AD39" s="652"/>
      <c r="AE39" s="652"/>
      <c r="AF39" s="652"/>
      <c r="AG39" s="652"/>
      <c r="AH39" s="652"/>
      <c r="AI39" s="652"/>
      <c r="AJ39" s="652"/>
      <c r="AK39" s="652"/>
      <c r="AL39" s="213"/>
      <c r="AM39" s="651" t="str">
        <f t="shared" si="0"/>
        <v/>
      </c>
      <c r="AN39" s="651"/>
      <c r="AO39" s="652"/>
      <c r="AP39" s="652"/>
      <c r="AQ39" s="652"/>
      <c r="AR39" s="652"/>
      <c r="AS39" s="652"/>
      <c r="AT39" s="652"/>
      <c r="AU39" s="652"/>
      <c r="AV39" s="652"/>
      <c r="AW39" s="652"/>
      <c r="AX39" s="652"/>
      <c r="AY39" s="652"/>
      <c r="AZ39" s="652"/>
      <c r="BA39" s="652"/>
      <c r="BB39" s="652"/>
      <c r="BC39" s="652"/>
      <c r="BD39" s="213"/>
      <c r="BE39" s="651" t="str">
        <f t="shared" si="1"/>
        <v/>
      </c>
      <c r="BF39" s="651"/>
      <c r="BG39" s="652"/>
      <c r="BH39" s="652"/>
      <c r="BI39" s="652"/>
      <c r="BJ39" s="652"/>
      <c r="BK39" s="652"/>
      <c r="BL39" s="652"/>
      <c r="BM39" s="652"/>
      <c r="BN39" s="652"/>
      <c r="BO39" s="652"/>
      <c r="BP39" s="652"/>
      <c r="BQ39" s="652"/>
      <c r="BR39" s="652"/>
      <c r="BS39" s="652"/>
      <c r="BT39" s="652"/>
      <c r="BU39" s="652"/>
      <c r="BV39" s="213"/>
      <c r="BW39" s="651">
        <f t="shared" si="2"/>
        <v>17</v>
      </c>
      <c r="BX39" s="651"/>
      <c r="BY39" s="652" t="str">
        <f>IF('各会計、関係団体の財政状況及び健全化判断比率'!B73="","",'各会計、関係団体の財政状況及び健全化判断比率'!B73)</f>
        <v>宮崎県市町村総合事務組合　市町村交通災害共済事業特別会計</v>
      </c>
      <c r="BZ39" s="652"/>
      <c r="CA39" s="652"/>
      <c r="CB39" s="652"/>
      <c r="CC39" s="652"/>
      <c r="CD39" s="652"/>
      <c r="CE39" s="652"/>
      <c r="CF39" s="652"/>
      <c r="CG39" s="652"/>
      <c r="CH39" s="652"/>
      <c r="CI39" s="652"/>
      <c r="CJ39" s="652"/>
      <c r="CK39" s="652"/>
      <c r="CL39" s="652"/>
      <c r="CM39" s="652"/>
      <c r="CN39" s="213"/>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10"/>
      <c r="DG39" s="653" t="str">
        <f>IF('各会計、関係団体の財政状況及び健全化判断比率'!BR12="","",'各会計、関係団体の財政状況及び健全化判断比率'!BR12)</f>
        <v/>
      </c>
      <c r="DH39" s="653"/>
      <c r="DI39" s="217"/>
      <c r="DJ39" s="185"/>
      <c r="DK39" s="185"/>
      <c r="DL39" s="185"/>
      <c r="DM39" s="185"/>
      <c r="DN39" s="185"/>
      <c r="DO39" s="185"/>
    </row>
    <row r="40" spans="1:119" ht="32.25" customHeight="1" x14ac:dyDescent="0.2">
      <c r="A40" s="186"/>
      <c r="B40" s="212"/>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3"/>
      <c r="U40" s="651" t="str">
        <f t="shared" si="4"/>
        <v/>
      </c>
      <c r="V40" s="651"/>
      <c r="W40" s="652"/>
      <c r="X40" s="652"/>
      <c r="Y40" s="652"/>
      <c r="Z40" s="652"/>
      <c r="AA40" s="652"/>
      <c r="AB40" s="652"/>
      <c r="AC40" s="652"/>
      <c r="AD40" s="652"/>
      <c r="AE40" s="652"/>
      <c r="AF40" s="652"/>
      <c r="AG40" s="652"/>
      <c r="AH40" s="652"/>
      <c r="AI40" s="652"/>
      <c r="AJ40" s="652"/>
      <c r="AK40" s="652"/>
      <c r="AL40" s="213"/>
      <c r="AM40" s="651" t="str">
        <f t="shared" si="0"/>
        <v/>
      </c>
      <c r="AN40" s="651"/>
      <c r="AO40" s="652"/>
      <c r="AP40" s="652"/>
      <c r="AQ40" s="652"/>
      <c r="AR40" s="652"/>
      <c r="AS40" s="652"/>
      <c r="AT40" s="652"/>
      <c r="AU40" s="652"/>
      <c r="AV40" s="652"/>
      <c r="AW40" s="652"/>
      <c r="AX40" s="652"/>
      <c r="AY40" s="652"/>
      <c r="AZ40" s="652"/>
      <c r="BA40" s="652"/>
      <c r="BB40" s="652"/>
      <c r="BC40" s="652"/>
      <c r="BD40" s="213"/>
      <c r="BE40" s="651" t="str">
        <f t="shared" si="1"/>
        <v/>
      </c>
      <c r="BF40" s="651"/>
      <c r="BG40" s="652"/>
      <c r="BH40" s="652"/>
      <c r="BI40" s="652"/>
      <c r="BJ40" s="652"/>
      <c r="BK40" s="652"/>
      <c r="BL40" s="652"/>
      <c r="BM40" s="652"/>
      <c r="BN40" s="652"/>
      <c r="BO40" s="652"/>
      <c r="BP40" s="652"/>
      <c r="BQ40" s="652"/>
      <c r="BR40" s="652"/>
      <c r="BS40" s="652"/>
      <c r="BT40" s="652"/>
      <c r="BU40" s="652"/>
      <c r="BV40" s="213"/>
      <c r="BW40" s="651">
        <f t="shared" si="2"/>
        <v>18</v>
      </c>
      <c r="BX40" s="651"/>
      <c r="BY40" s="652" t="str">
        <f>IF('各会計、関係団体の財政状況及び健全化判断比率'!B74="","",'各会計、関係団体の財政状況及び健全化判断比率'!B74)</f>
        <v>宮崎県市町村総合事務組合　自治会館管理運営特別会計</v>
      </c>
      <c r="BZ40" s="652"/>
      <c r="CA40" s="652"/>
      <c r="CB40" s="652"/>
      <c r="CC40" s="652"/>
      <c r="CD40" s="652"/>
      <c r="CE40" s="652"/>
      <c r="CF40" s="652"/>
      <c r="CG40" s="652"/>
      <c r="CH40" s="652"/>
      <c r="CI40" s="652"/>
      <c r="CJ40" s="652"/>
      <c r="CK40" s="652"/>
      <c r="CL40" s="652"/>
      <c r="CM40" s="652"/>
      <c r="CN40" s="213"/>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10"/>
      <c r="DG40" s="653" t="str">
        <f>IF('各会計、関係団体の財政状況及び健全化判断比率'!BR13="","",'各会計、関係団体の財政状況及び健全化判断比率'!BR13)</f>
        <v/>
      </c>
      <c r="DH40" s="653"/>
      <c r="DI40" s="217"/>
      <c r="DJ40" s="185"/>
      <c r="DK40" s="185"/>
      <c r="DL40" s="185"/>
      <c r="DM40" s="185"/>
      <c r="DN40" s="185"/>
      <c r="DO40" s="185"/>
    </row>
    <row r="41" spans="1:119" ht="32.25" customHeight="1" x14ac:dyDescent="0.2">
      <c r="A41" s="186"/>
      <c r="B41" s="212"/>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3"/>
      <c r="U41" s="651" t="str">
        <f t="shared" si="4"/>
        <v/>
      </c>
      <c r="V41" s="651"/>
      <c r="W41" s="652"/>
      <c r="X41" s="652"/>
      <c r="Y41" s="652"/>
      <c r="Z41" s="652"/>
      <c r="AA41" s="652"/>
      <c r="AB41" s="652"/>
      <c r="AC41" s="652"/>
      <c r="AD41" s="652"/>
      <c r="AE41" s="652"/>
      <c r="AF41" s="652"/>
      <c r="AG41" s="652"/>
      <c r="AH41" s="652"/>
      <c r="AI41" s="652"/>
      <c r="AJ41" s="652"/>
      <c r="AK41" s="652"/>
      <c r="AL41" s="213"/>
      <c r="AM41" s="651" t="str">
        <f t="shared" si="0"/>
        <v/>
      </c>
      <c r="AN41" s="651"/>
      <c r="AO41" s="652"/>
      <c r="AP41" s="652"/>
      <c r="AQ41" s="652"/>
      <c r="AR41" s="652"/>
      <c r="AS41" s="652"/>
      <c r="AT41" s="652"/>
      <c r="AU41" s="652"/>
      <c r="AV41" s="652"/>
      <c r="AW41" s="652"/>
      <c r="AX41" s="652"/>
      <c r="AY41" s="652"/>
      <c r="AZ41" s="652"/>
      <c r="BA41" s="652"/>
      <c r="BB41" s="652"/>
      <c r="BC41" s="652"/>
      <c r="BD41" s="213"/>
      <c r="BE41" s="651" t="str">
        <f t="shared" si="1"/>
        <v/>
      </c>
      <c r="BF41" s="651"/>
      <c r="BG41" s="652"/>
      <c r="BH41" s="652"/>
      <c r="BI41" s="652"/>
      <c r="BJ41" s="652"/>
      <c r="BK41" s="652"/>
      <c r="BL41" s="652"/>
      <c r="BM41" s="652"/>
      <c r="BN41" s="652"/>
      <c r="BO41" s="652"/>
      <c r="BP41" s="652"/>
      <c r="BQ41" s="652"/>
      <c r="BR41" s="652"/>
      <c r="BS41" s="652"/>
      <c r="BT41" s="652"/>
      <c r="BU41" s="652"/>
      <c r="BV41" s="213"/>
      <c r="BW41" s="651" t="str">
        <f t="shared" si="2"/>
        <v/>
      </c>
      <c r="BX41" s="651"/>
      <c r="BY41" s="652" t="str">
        <f>IF('各会計、関係団体の財政状況及び健全化判断比率'!B75="","",'各会計、関係団体の財政状況及び健全化判断比率'!B75)</f>
        <v/>
      </c>
      <c r="BZ41" s="652"/>
      <c r="CA41" s="652"/>
      <c r="CB41" s="652"/>
      <c r="CC41" s="652"/>
      <c r="CD41" s="652"/>
      <c r="CE41" s="652"/>
      <c r="CF41" s="652"/>
      <c r="CG41" s="652"/>
      <c r="CH41" s="652"/>
      <c r="CI41" s="652"/>
      <c r="CJ41" s="652"/>
      <c r="CK41" s="652"/>
      <c r="CL41" s="652"/>
      <c r="CM41" s="652"/>
      <c r="CN41" s="213"/>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10"/>
      <c r="DG41" s="653" t="str">
        <f>IF('各会計、関係団体の財政状況及び健全化判断比率'!BR14="","",'各会計、関係団体の財政状況及び健全化判断比率'!BR14)</f>
        <v/>
      </c>
      <c r="DH41" s="653"/>
      <c r="DI41" s="217"/>
      <c r="DJ41" s="185"/>
      <c r="DK41" s="185"/>
      <c r="DL41" s="185"/>
      <c r="DM41" s="185"/>
      <c r="DN41" s="185"/>
      <c r="DO41" s="185"/>
    </row>
    <row r="42" spans="1:119" ht="32.25" customHeight="1" x14ac:dyDescent="0.2">
      <c r="A42" s="185"/>
      <c r="B42" s="212"/>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3"/>
      <c r="U42" s="651" t="str">
        <f t="shared" si="4"/>
        <v/>
      </c>
      <c r="V42" s="651"/>
      <c r="W42" s="652"/>
      <c r="X42" s="652"/>
      <c r="Y42" s="652"/>
      <c r="Z42" s="652"/>
      <c r="AA42" s="652"/>
      <c r="AB42" s="652"/>
      <c r="AC42" s="652"/>
      <c r="AD42" s="652"/>
      <c r="AE42" s="652"/>
      <c r="AF42" s="652"/>
      <c r="AG42" s="652"/>
      <c r="AH42" s="652"/>
      <c r="AI42" s="652"/>
      <c r="AJ42" s="652"/>
      <c r="AK42" s="652"/>
      <c r="AL42" s="213"/>
      <c r="AM42" s="651" t="str">
        <f t="shared" si="0"/>
        <v/>
      </c>
      <c r="AN42" s="651"/>
      <c r="AO42" s="652"/>
      <c r="AP42" s="652"/>
      <c r="AQ42" s="652"/>
      <c r="AR42" s="652"/>
      <c r="AS42" s="652"/>
      <c r="AT42" s="652"/>
      <c r="AU42" s="652"/>
      <c r="AV42" s="652"/>
      <c r="AW42" s="652"/>
      <c r="AX42" s="652"/>
      <c r="AY42" s="652"/>
      <c r="AZ42" s="652"/>
      <c r="BA42" s="652"/>
      <c r="BB42" s="652"/>
      <c r="BC42" s="652"/>
      <c r="BD42" s="213"/>
      <c r="BE42" s="651" t="str">
        <f t="shared" si="1"/>
        <v/>
      </c>
      <c r="BF42" s="651"/>
      <c r="BG42" s="652"/>
      <c r="BH42" s="652"/>
      <c r="BI42" s="652"/>
      <c r="BJ42" s="652"/>
      <c r="BK42" s="652"/>
      <c r="BL42" s="652"/>
      <c r="BM42" s="652"/>
      <c r="BN42" s="652"/>
      <c r="BO42" s="652"/>
      <c r="BP42" s="652"/>
      <c r="BQ42" s="652"/>
      <c r="BR42" s="652"/>
      <c r="BS42" s="652"/>
      <c r="BT42" s="652"/>
      <c r="BU42" s="652"/>
      <c r="BV42" s="213"/>
      <c r="BW42" s="651" t="str">
        <f t="shared" si="2"/>
        <v/>
      </c>
      <c r="BX42" s="651"/>
      <c r="BY42" s="652" t="str">
        <f>IF('各会計、関係団体の財政状況及び健全化判断比率'!B76="","",'各会計、関係団体の財政状況及び健全化判断比率'!B76)</f>
        <v/>
      </c>
      <c r="BZ42" s="652"/>
      <c r="CA42" s="652"/>
      <c r="CB42" s="652"/>
      <c r="CC42" s="652"/>
      <c r="CD42" s="652"/>
      <c r="CE42" s="652"/>
      <c r="CF42" s="652"/>
      <c r="CG42" s="652"/>
      <c r="CH42" s="652"/>
      <c r="CI42" s="652"/>
      <c r="CJ42" s="652"/>
      <c r="CK42" s="652"/>
      <c r="CL42" s="652"/>
      <c r="CM42" s="652"/>
      <c r="CN42" s="213"/>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10"/>
      <c r="DG42" s="653" t="str">
        <f>IF('各会計、関係団体の財政状況及び健全化判断比率'!BR15="","",'各会計、関係団体の財政状況及び健全化判断比率'!BR15)</f>
        <v/>
      </c>
      <c r="DH42" s="653"/>
      <c r="DI42" s="217"/>
      <c r="DJ42" s="185"/>
      <c r="DK42" s="185"/>
      <c r="DL42" s="185"/>
      <c r="DM42" s="185"/>
      <c r="DN42" s="185"/>
      <c r="DO42" s="185"/>
    </row>
    <row r="43" spans="1:119" ht="32.25" customHeight="1" x14ac:dyDescent="0.2">
      <c r="A43" s="185"/>
      <c r="B43" s="212"/>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3"/>
      <c r="U43" s="651" t="str">
        <f t="shared" si="4"/>
        <v/>
      </c>
      <c r="V43" s="651"/>
      <c r="W43" s="652"/>
      <c r="X43" s="652"/>
      <c r="Y43" s="652"/>
      <c r="Z43" s="652"/>
      <c r="AA43" s="652"/>
      <c r="AB43" s="652"/>
      <c r="AC43" s="652"/>
      <c r="AD43" s="652"/>
      <c r="AE43" s="652"/>
      <c r="AF43" s="652"/>
      <c r="AG43" s="652"/>
      <c r="AH43" s="652"/>
      <c r="AI43" s="652"/>
      <c r="AJ43" s="652"/>
      <c r="AK43" s="652"/>
      <c r="AL43" s="213"/>
      <c r="AM43" s="651" t="str">
        <f t="shared" si="0"/>
        <v/>
      </c>
      <c r="AN43" s="651"/>
      <c r="AO43" s="652"/>
      <c r="AP43" s="652"/>
      <c r="AQ43" s="652"/>
      <c r="AR43" s="652"/>
      <c r="AS43" s="652"/>
      <c r="AT43" s="652"/>
      <c r="AU43" s="652"/>
      <c r="AV43" s="652"/>
      <c r="AW43" s="652"/>
      <c r="AX43" s="652"/>
      <c r="AY43" s="652"/>
      <c r="AZ43" s="652"/>
      <c r="BA43" s="652"/>
      <c r="BB43" s="652"/>
      <c r="BC43" s="652"/>
      <c r="BD43" s="213"/>
      <c r="BE43" s="651" t="str">
        <f t="shared" si="1"/>
        <v/>
      </c>
      <c r="BF43" s="651"/>
      <c r="BG43" s="652"/>
      <c r="BH43" s="652"/>
      <c r="BI43" s="652"/>
      <c r="BJ43" s="652"/>
      <c r="BK43" s="652"/>
      <c r="BL43" s="652"/>
      <c r="BM43" s="652"/>
      <c r="BN43" s="652"/>
      <c r="BO43" s="652"/>
      <c r="BP43" s="652"/>
      <c r="BQ43" s="652"/>
      <c r="BR43" s="652"/>
      <c r="BS43" s="652"/>
      <c r="BT43" s="652"/>
      <c r="BU43" s="652"/>
      <c r="BV43" s="213"/>
      <c r="BW43" s="651" t="str">
        <f t="shared" si="2"/>
        <v/>
      </c>
      <c r="BX43" s="651"/>
      <c r="BY43" s="652" t="str">
        <f>IF('各会計、関係団体の財政状況及び健全化判断比率'!B77="","",'各会計、関係団体の財政状況及び健全化判断比率'!B77)</f>
        <v/>
      </c>
      <c r="BZ43" s="652"/>
      <c r="CA43" s="652"/>
      <c r="CB43" s="652"/>
      <c r="CC43" s="652"/>
      <c r="CD43" s="652"/>
      <c r="CE43" s="652"/>
      <c r="CF43" s="652"/>
      <c r="CG43" s="652"/>
      <c r="CH43" s="652"/>
      <c r="CI43" s="652"/>
      <c r="CJ43" s="652"/>
      <c r="CK43" s="652"/>
      <c r="CL43" s="652"/>
      <c r="CM43" s="652"/>
      <c r="CN43" s="213"/>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10"/>
      <c r="DG43" s="653" t="str">
        <f>IF('各会計、関係団体の財政状況及び健全化判断比率'!BR16="","",'各会計、関係団体の財政状況及び健全化判断比率'!BR16)</f>
        <v/>
      </c>
      <c r="DH43" s="653"/>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216</v>
      </c>
    </row>
    <row r="50" spans="5:5" x14ac:dyDescent="0.2">
      <c r="E50" s="187" t="s">
        <v>217</v>
      </c>
    </row>
    <row r="51" spans="5:5" x14ac:dyDescent="0.2">
      <c r="E51" s="187" t="s">
        <v>218</v>
      </c>
    </row>
    <row r="52" spans="5:5" x14ac:dyDescent="0.2">
      <c r="E52" s="187" t="s">
        <v>219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5+im8stNuJnVxqsJspBI2CB2OM8fki85irk5qFby53/KqO9RM0vAPQi3K8SMK4uub3c9qxzHveRNPBl1beXqkg==" saltValue="tYqVUTdYT8noRXZu5qiX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 workbookViewId="0">
      <selection activeCell="AQ1" sqref="AQ1"/>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4" t="s">
        <v>220</v>
      </c>
      <c r="DI1" s="655"/>
      <c r="DJ1" s="655"/>
      <c r="DK1" s="655"/>
      <c r="DL1" s="655"/>
      <c r="DM1" s="655"/>
      <c r="DN1" s="656"/>
      <c r="DO1" s="225"/>
      <c r="DP1" s="654" t="s">
        <v>221</v>
      </c>
      <c r="DQ1" s="655"/>
      <c r="DR1" s="655"/>
      <c r="DS1" s="655"/>
      <c r="DT1" s="655"/>
      <c r="DU1" s="655"/>
      <c r="DV1" s="655"/>
      <c r="DW1" s="655"/>
      <c r="DX1" s="655"/>
      <c r="DY1" s="655"/>
      <c r="DZ1" s="655"/>
      <c r="EA1" s="655"/>
      <c r="EB1" s="655"/>
      <c r="EC1" s="656"/>
      <c r="ED1" s="223"/>
      <c r="EE1" s="223"/>
      <c r="EF1" s="223"/>
      <c r="EG1" s="223"/>
      <c r="EH1" s="223"/>
      <c r="EI1" s="223"/>
      <c r="EJ1" s="223"/>
      <c r="EK1" s="223"/>
      <c r="EL1" s="223"/>
      <c r="EM1" s="223"/>
    </row>
    <row r="2" spans="2:143" ht="22.5" customHeight="1" x14ac:dyDescent="0.2">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7" t="s">
        <v>223</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224</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225</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57" t="s">
        <v>1</v>
      </c>
      <c r="C4" s="658"/>
      <c r="D4" s="658"/>
      <c r="E4" s="658"/>
      <c r="F4" s="658"/>
      <c r="G4" s="658"/>
      <c r="H4" s="658"/>
      <c r="I4" s="658"/>
      <c r="J4" s="658"/>
      <c r="K4" s="658"/>
      <c r="L4" s="658"/>
      <c r="M4" s="658"/>
      <c r="N4" s="658"/>
      <c r="O4" s="658"/>
      <c r="P4" s="658"/>
      <c r="Q4" s="659"/>
      <c r="R4" s="657" t="s">
        <v>226</v>
      </c>
      <c r="S4" s="658"/>
      <c r="T4" s="658"/>
      <c r="U4" s="658"/>
      <c r="V4" s="658"/>
      <c r="W4" s="658"/>
      <c r="X4" s="658"/>
      <c r="Y4" s="659"/>
      <c r="Z4" s="657" t="s">
        <v>227</v>
      </c>
      <c r="AA4" s="658"/>
      <c r="AB4" s="658"/>
      <c r="AC4" s="659"/>
      <c r="AD4" s="657" t="s">
        <v>228</v>
      </c>
      <c r="AE4" s="658"/>
      <c r="AF4" s="658"/>
      <c r="AG4" s="658"/>
      <c r="AH4" s="658"/>
      <c r="AI4" s="658"/>
      <c r="AJ4" s="658"/>
      <c r="AK4" s="659"/>
      <c r="AL4" s="657" t="s">
        <v>227</v>
      </c>
      <c r="AM4" s="658"/>
      <c r="AN4" s="658"/>
      <c r="AO4" s="659"/>
      <c r="AP4" s="663" t="s">
        <v>229</v>
      </c>
      <c r="AQ4" s="663"/>
      <c r="AR4" s="663"/>
      <c r="AS4" s="663"/>
      <c r="AT4" s="663"/>
      <c r="AU4" s="663"/>
      <c r="AV4" s="663"/>
      <c r="AW4" s="663"/>
      <c r="AX4" s="663"/>
      <c r="AY4" s="663"/>
      <c r="AZ4" s="663"/>
      <c r="BA4" s="663"/>
      <c r="BB4" s="663"/>
      <c r="BC4" s="663"/>
      <c r="BD4" s="663"/>
      <c r="BE4" s="663"/>
      <c r="BF4" s="663"/>
      <c r="BG4" s="663" t="s">
        <v>230</v>
      </c>
      <c r="BH4" s="663"/>
      <c r="BI4" s="663"/>
      <c r="BJ4" s="663"/>
      <c r="BK4" s="663"/>
      <c r="BL4" s="663"/>
      <c r="BM4" s="663"/>
      <c r="BN4" s="663"/>
      <c r="BO4" s="663" t="s">
        <v>227</v>
      </c>
      <c r="BP4" s="663"/>
      <c r="BQ4" s="663"/>
      <c r="BR4" s="663"/>
      <c r="BS4" s="663" t="s">
        <v>231</v>
      </c>
      <c r="BT4" s="663"/>
      <c r="BU4" s="663"/>
      <c r="BV4" s="663"/>
      <c r="BW4" s="663"/>
      <c r="BX4" s="663"/>
      <c r="BY4" s="663"/>
      <c r="BZ4" s="663"/>
      <c r="CA4" s="663"/>
      <c r="CB4" s="663"/>
      <c r="CD4" s="660" t="s">
        <v>232</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9" customFormat="1" ht="11.25" customHeight="1" x14ac:dyDescent="0.2">
      <c r="B5" s="664" t="s">
        <v>233</v>
      </c>
      <c r="C5" s="665"/>
      <c r="D5" s="665"/>
      <c r="E5" s="665"/>
      <c r="F5" s="665"/>
      <c r="G5" s="665"/>
      <c r="H5" s="665"/>
      <c r="I5" s="665"/>
      <c r="J5" s="665"/>
      <c r="K5" s="665"/>
      <c r="L5" s="665"/>
      <c r="M5" s="665"/>
      <c r="N5" s="665"/>
      <c r="O5" s="665"/>
      <c r="P5" s="665"/>
      <c r="Q5" s="666"/>
      <c r="R5" s="667">
        <v>4921864</v>
      </c>
      <c r="S5" s="668"/>
      <c r="T5" s="668"/>
      <c r="U5" s="668"/>
      <c r="V5" s="668"/>
      <c r="W5" s="668"/>
      <c r="X5" s="668"/>
      <c r="Y5" s="669"/>
      <c r="Z5" s="670">
        <v>17.399999999999999</v>
      </c>
      <c r="AA5" s="670"/>
      <c r="AB5" s="670"/>
      <c r="AC5" s="670"/>
      <c r="AD5" s="671">
        <v>4760549</v>
      </c>
      <c r="AE5" s="671"/>
      <c r="AF5" s="671"/>
      <c r="AG5" s="671"/>
      <c r="AH5" s="671"/>
      <c r="AI5" s="671"/>
      <c r="AJ5" s="671"/>
      <c r="AK5" s="671"/>
      <c r="AL5" s="672">
        <v>34.799999999999997</v>
      </c>
      <c r="AM5" s="673"/>
      <c r="AN5" s="673"/>
      <c r="AO5" s="674"/>
      <c r="AP5" s="664" t="s">
        <v>234</v>
      </c>
      <c r="AQ5" s="665"/>
      <c r="AR5" s="665"/>
      <c r="AS5" s="665"/>
      <c r="AT5" s="665"/>
      <c r="AU5" s="665"/>
      <c r="AV5" s="665"/>
      <c r="AW5" s="665"/>
      <c r="AX5" s="665"/>
      <c r="AY5" s="665"/>
      <c r="AZ5" s="665"/>
      <c r="BA5" s="665"/>
      <c r="BB5" s="665"/>
      <c r="BC5" s="665"/>
      <c r="BD5" s="665"/>
      <c r="BE5" s="665"/>
      <c r="BF5" s="666"/>
      <c r="BG5" s="678">
        <v>4759019</v>
      </c>
      <c r="BH5" s="679"/>
      <c r="BI5" s="679"/>
      <c r="BJ5" s="679"/>
      <c r="BK5" s="679"/>
      <c r="BL5" s="679"/>
      <c r="BM5" s="679"/>
      <c r="BN5" s="680"/>
      <c r="BO5" s="681">
        <v>96.7</v>
      </c>
      <c r="BP5" s="681"/>
      <c r="BQ5" s="681"/>
      <c r="BR5" s="681"/>
      <c r="BS5" s="682">
        <v>25942</v>
      </c>
      <c r="BT5" s="682"/>
      <c r="BU5" s="682"/>
      <c r="BV5" s="682"/>
      <c r="BW5" s="682"/>
      <c r="BX5" s="682"/>
      <c r="BY5" s="682"/>
      <c r="BZ5" s="682"/>
      <c r="CA5" s="682"/>
      <c r="CB5" s="686"/>
      <c r="CD5" s="660" t="s">
        <v>229</v>
      </c>
      <c r="CE5" s="661"/>
      <c r="CF5" s="661"/>
      <c r="CG5" s="661"/>
      <c r="CH5" s="661"/>
      <c r="CI5" s="661"/>
      <c r="CJ5" s="661"/>
      <c r="CK5" s="661"/>
      <c r="CL5" s="661"/>
      <c r="CM5" s="661"/>
      <c r="CN5" s="661"/>
      <c r="CO5" s="661"/>
      <c r="CP5" s="661"/>
      <c r="CQ5" s="662"/>
      <c r="CR5" s="660" t="s">
        <v>235</v>
      </c>
      <c r="CS5" s="661"/>
      <c r="CT5" s="661"/>
      <c r="CU5" s="661"/>
      <c r="CV5" s="661"/>
      <c r="CW5" s="661"/>
      <c r="CX5" s="661"/>
      <c r="CY5" s="662"/>
      <c r="CZ5" s="660" t="s">
        <v>227</v>
      </c>
      <c r="DA5" s="661"/>
      <c r="DB5" s="661"/>
      <c r="DC5" s="662"/>
      <c r="DD5" s="660" t="s">
        <v>236</v>
      </c>
      <c r="DE5" s="661"/>
      <c r="DF5" s="661"/>
      <c r="DG5" s="661"/>
      <c r="DH5" s="661"/>
      <c r="DI5" s="661"/>
      <c r="DJ5" s="661"/>
      <c r="DK5" s="661"/>
      <c r="DL5" s="661"/>
      <c r="DM5" s="661"/>
      <c r="DN5" s="661"/>
      <c r="DO5" s="661"/>
      <c r="DP5" s="662"/>
      <c r="DQ5" s="660" t="s">
        <v>237</v>
      </c>
      <c r="DR5" s="661"/>
      <c r="DS5" s="661"/>
      <c r="DT5" s="661"/>
      <c r="DU5" s="661"/>
      <c r="DV5" s="661"/>
      <c r="DW5" s="661"/>
      <c r="DX5" s="661"/>
      <c r="DY5" s="661"/>
      <c r="DZ5" s="661"/>
      <c r="EA5" s="661"/>
      <c r="EB5" s="661"/>
      <c r="EC5" s="662"/>
    </row>
    <row r="6" spans="2:143" ht="11.25" customHeight="1" x14ac:dyDescent="0.2">
      <c r="B6" s="675" t="s">
        <v>238</v>
      </c>
      <c r="C6" s="676"/>
      <c r="D6" s="676"/>
      <c r="E6" s="676"/>
      <c r="F6" s="676"/>
      <c r="G6" s="676"/>
      <c r="H6" s="676"/>
      <c r="I6" s="676"/>
      <c r="J6" s="676"/>
      <c r="K6" s="676"/>
      <c r="L6" s="676"/>
      <c r="M6" s="676"/>
      <c r="N6" s="676"/>
      <c r="O6" s="676"/>
      <c r="P6" s="676"/>
      <c r="Q6" s="677"/>
      <c r="R6" s="678">
        <v>280671</v>
      </c>
      <c r="S6" s="679"/>
      <c r="T6" s="679"/>
      <c r="U6" s="679"/>
      <c r="V6" s="679"/>
      <c r="W6" s="679"/>
      <c r="X6" s="679"/>
      <c r="Y6" s="680"/>
      <c r="Z6" s="681">
        <v>1</v>
      </c>
      <c r="AA6" s="681"/>
      <c r="AB6" s="681"/>
      <c r="AC6" s="681"/>
      <c r="AD6" s="682">
        <v>280671</v>
      </c>
      <c r="AE6" s="682"/>
      <c r="AF6" s="682"/>
      <c r="AG6" s="682"/>
      <c r="AH6" s="682"/>
      <c r="AI6" s="682"/>
      <c r="AJ6" s="682"/>
      <c r="AK6" s="682"/>
      <c r="AL6" s="683">
        <v>2</v>
      </c>
      <c r="AM6" s="684"/>
      <c r="AN6" s="684"/>
      <c r="AO6" s="685"/>
      <c r="AP6" s="675" t="s">
        <v>239</v>
      </c>
      <c r="AQ6" s="676"/>
      <c r="AR6" s="676"/>
      <c r="AS6" s="676"/>
      <c r="AT6" s="676"/>
      <c r="AU6" s="676"/>
      <c r="AV6" s="676"/>
      <c r="AW6" s="676"/>
      <c r="AX6" s="676"/>
      <c r="AY6" s="676"/>
      <c r="AZ6" s="676"/>
      <c r="BA6" s="676"/>
      <c r="BB6" s="676"/>
      <c r="BC6" s="676"/>
      <c r="BD6" s="676"/>
      <c r="BE6" s="676"/>
      <c r="BF6" s="677"/>
      <c r="BG6" s="678">
        <v>4759019</v>
      </c>
      <c r="BH6" s="679"/>
      <c r="BI6" s="679"/>
      <c r="BJ6" s="679"/>
      <c r="BK6" s="679"/>
      <c r="BL6" s="679"/>
      <c r="BM6" s="679"/>
      <c r="BN6" s="680"/>
      <c r="BO6" s="681">
        <v>96.7</v>
      </c>
      <c r="BP6" s="681"/>
      <c r="BQ6" s="681"/>
      <c r="BR6" s="681"/>
      <c r="BS6" s="682">
        <v>25942</v>
      </c>
      <c r="BT6" s="682"/>
      <c r="BU6" s="682"/>
      <c r="BV6" s="682"/>
      <c r="BW6" s="682"/>
      <c r="BX6" s="682"/>
      <c r="BY6" s="682"/>
      <c r="BZ6" s="682"/>
      <c r="CA6" s="682"/>
      <c r="CB6" s="686"/>
      <c r="CD6" s="689" t="s">
        <v>240</v>
      </c>
      <c r="CE6" s="690"/>
      <c r="CF6" s="690"/>
      <c r="CG6" s="690"/>
      <c r="CH6" s="690"/>
      <c r="CI6" s="690"/>
      <c r="CJ6" s="690"/>
      <c r="CK6" s="690"/>
      <c r="CL6" s="690"/>
      <c r="CM6" s="690"/>
      <c r="CN6" s="690"/>
      <c r="CO6" s="690"/>
      <c r="CP6" s="690"/>
      <c r="CQ6" s="691"/>
      <c r="CR6" s="678">
        <v>186362</v>
      </c>
      <c r="CS6" s="679"/>
      <c r="CT6" s="679"/>
      <c r="CU6" s="679"/>
      <c r="CV6" s="679"/>
      <c r="CW6" s="679"/>
      <c r="CX6" s="679"/>
      <c r="CY6" s="680"/>
      <c r="CZ6" s="672">
        <v>0.7</v>
      </c>
      <c r="DA6" s="673"/>
      <c r="DB6" s="673"/>
      <c r="DC6" s="692"/>
      <c r="DD6" s="687" t="s">
        <v>179</v>
      </c>
      <c r="DE6" s="679"/>
      <c r="DF6" s="679"/>
      <c r="DG6" s="679"/>
      <c r="DH6" s="679"/>
      <c r="DI6" s="679"/>
      <c r="DJ6" s="679"/>
      <c r="DK6" s="679"/>
      <c r="DL6" s="679"/>
      <c r="DM6" s="679"/>
      <c r="DN6" s="679"/>
      <c r="DO6" s="679"/>
      <c r="DP6" s="680"/>
      <c r="DQ6" s="687">
        <v>186362</v>
      </c>
      <c r="DR6" s="679"/>
      <c r="DS6" s="679"/>
      <c r="DT6" s="679"/>
      <c r="DU6" s="679"/>
      <c r="DV6" s="679"/>
      <c r="DW6" s="679"/>
      <c r="DX6" s="679"/>
      <c r="DY6" s="679"/>
      <c r="DZ6" s="679"/>
      <c r="EA6" s="679"/>
      <c r="EB6" s="679"/>
      <c r="EC6" s="688"/>
    </row>
    <row r="7" spans="2:143" ht="11.25" customHeight="1" x14ac:dyDescent="0.2">
      <c r="B7" s="675" t="s">
        <v>241</v>
      </c>
      <c r="C7" s="676"/>
      <c r="D7" s="676"/>
      <c r="E7" s="676"/>
      <c r="F7" s="676"/>
      <c r="G7" s="676"/>
      <c r="H7" s="676"/>
      <c r="I7" s="676"/>
      <c r="J7" s="676"/>
      <c r="K7" s="676"/>
      <c r="L7" s="676"/>
      <c r="M7" s="676"/>
      <c r="N7" s="676"/>
      <c r="O7" s="676"/>
      <c r="P7" s="676"/>
      <c r="Q7" s="677"/>
      <c r="R7" s="678">
        <v>5207</v>
      </c>
      <c r="S7" s="679"/>
      <c r="T7" s="679"/>
      <c r="U7" s="679"/>
      <c r="V7" s="679"/>
      <c r="W7" s="679"/>
      <c r="X7" s="679"/>
      <c r="Y7" s="680"/>
      <c r="Z7" s="681">
        <v>0</v>
      </c>
      <c r="AA7" s="681"/>
      <c r="AB7" s="681"/>
      <c r="AC7" s="681"/>
      <c r="AD7" s="682">
        <v>5207</v>
      </c>
      <c r="AE7" s="682"/>
      <c r="AF7" s="682"/>
      <c r="AG7" s="682"/>
      <c r="AH7" s="682"/>
      <c r="AI7" s="682"/>
      <c r="AJ7" s="682"/>
      <c r="AK7" s="682"/>
      <c r="AL7" s="683">
        <v>0</v>
      </c>
      <c r="AM7" s="684"/>
      <c r="AN7" s="684"/>
      <c r="AO7" s="685"/>
      <c r="AP7" s="675" t="s">
        <v>242</v>
      </c>
      <c r="AQ7" s="676"/>
      <c r="AR7" s="676"/>
      <c r="AS7" s="676"/>
      <c r="AT7" s="676"/>
      <c r="AU7" s="676"/>
      <c r="AV7" s="676"/>
      <c r="AW7" s="676"/>
      <c r="AX7" s="676"/>
      <c r="AY7" s="676"/>
      <c r="AZ7" s="676"/>
      <c r="BA7" s="676"/>
      <c r="BB7" s="676"/>
      <c r="BC7" s="676"/>
      <c r="BD7" s="676"/>
      <c r="BE7" s="676"/>
      <c r="BF7" s="677"/>
      <c r="BG7" s="678">
        <v>1889973</v>
      </c>
      <c r="BH7" s="679"/>
      <c r="BI7" s="679"/>
      <c r="BJ7" s="679"/>
      <c r="BK7" s="679"/>
      <c r="BL7" s="679"/>
      <c r="BM7" s="679"/>
      <c r="BN7" s="680"/>
      <c r="BO7" s="681">
        <v>38.4</v>
      </c>
      <c r="BP7" s="681"/>
      <c r="BQ7" s="681"/>
      <c r="BR7" s="681"/>
      <c r="BS7" s="682">
        <v>25942</v>
      </c>
      <c r="BT7" s="682"/>
      <c r="BU7" s="682"/>
      <c r="BV7" s="682"/>
      <c r="BW7" s="682"/>
      <c r="BX7" s="682"/>
      <c r="BY7" s="682"/>
      <c r="BZ7" s="682"/>
      <c r="CA7" s="682"/>
      <c r="CB7" s="686"/>
      <c r="CD7" s="693" t="s">
        <v>243</v>
      </c>
      <c r="CE7" s="694"/>
      <c r="CF7" s="694"/>
      <c r="CG7" s="694"/>
      <c r="CH7" s="694"/>
      <c r="CI7" s="694"/>
      <c r="CJ7" s="694"/>
      <c r="CK7" s="694"/>
      <c r="CL7" s="694"/>
      <c r="CM7" s="694"/>
      <c r="CN7" s="694"/>
      <c r="CO7" s="694"/>
      <c r="CP7" s="694"/>
      <c r="CQ7" s="695"/>
      <c r="CR7" s="678">
        <v>3779334</v>
      </c>
      <c r="CS7" s="679"/>
      <c r="CT7" s="679"/>
      <c r="CU7" s="679"/>
      <c r="CV7" s="679"/>
      <c r="CW7" s="679"/>
      <c r="CX7" s="679"/>
      <c r="CY7" s="680"/>
      <c r="CZ7" s="681">
        <v>13.6</v>
      </c>
      <c r="DA7" s="681"/>
      <c r="DB7" s="681"/>
      <c r="DC7" s="681"/>
      <c r="DD7" s="687">
        <v>157655</v>
      </c>
      <c r="DE7" s="679"/>
      <c r="DF7" s="679"/>
      <c r="DG7" s="679"/>
      <c r="DH7" s="679"/>
      <c r="DI7" s="679"/>
      <c r="DJ7" s="679"/>
      <c r="DK7" s="679"/>
      <c r="DL7" s="679"/>
      <c r="DM7" s="679"/>
      <c r="DN7" s="679"/>
      <c r="DO7" s="679"/>
      <c r="DP7" s="680"/>
      <c r="DQ7" s="687">
        <v>3030781</v>
      </c>
      <c r="DR7" s="679"/>
      <c r="DS7" s="679"/>
      <c r="DT7" s="679"/>
      <c r="DU7" s="679"/>
      <c r="DV7" s="679"/>
      <c r="DW7" s="679"/>
      <c r="DX7" s="679"/>
      <c r="DY7" s="679"/>
      <c r="DZ7" s="679"/>
      <c r="EA7" s="679"/>
      <c r="EB7" s="679"/>
      <c r="EC7" s="688"/>
    </row>
    <row r="8" spans="2:143" ht="11.25" customHeight="1" x14ac:dyDescent="0.2">
      <c r="B8" s="675" t="s">
        <v>244</v>
      </c>
      <c r="C8" s="676"/>
      <c r="D8" s="676"/>
      <c r="E8" s="676"/>
      <c r="F8" s="676"/>
      <c r="G8" s="676"/>
      <c r="H8" s="676"/>
      <c r="I8" s="676"/>
      <c r="J8" s="676"/>
      <c r="K8" s="676"/>
      <c r="L8" s="676"/>
      <c r="M8" s="676"/>
      <c r="N8" s="676"/>
      <c r="O8" s="676"/>
      <c r="P8" s="676"/>
      <c r="Q8" s="677"/>
      <c r="R8" s="678">
        <v>8720</v>
      </c>
      <c r="S8" s="679"/>
      <c r="T8" s="679"/>
      <c r="U8" s="679"/>
      <c r="V8" s="679"/>
      <c r="W8" s="679"/>
      <c r="X8" s="679"/>
      <c r="Y8" s="680"/>
      <c r="Z8" s="681">
        <v>0</v>
      </c>
      <c r="AA8" s="681"/>
      <c r="AB8" s="681"/>
      <c r="AC8" s="681"/>
      <c r="AD8" s="682">
        <v>8720</v>
      </c>
      <c r="AE8" s="682"/>
      <c r="AF8" s="682"/>
      <c r="AG8" s="682"/>
      <c r="AH8" s="682"/>
      <c r="AI8" s="682"/>
      <c r="AJ8" s="682"/>
      <c r="AK8" s="682"/>
      <c r="AL8" s="683">
        <v>0.1</v>
      </c>
      <c r="AM8" s="684"/>
      <c r="AN8" s="684"/>
      <c r="AO8" s="685"/>
      <c r="AP8" s="675" t="s">
        <v>245</v>
      </c>
      <c r="AQ8" s="676"/>
      <c r="AR8" s="676"/>
      <c r="AS8" s="676"/>
      <c r="AT8" s="676"/>
      <c r="AU8" s="676"/>
      <c r="AV8" s="676"/>
      <c r="AW8" s="676"/>
      <c r="AX8" s="676"/>
      <c r="AY8" s="676"/>
      <c r="AZ8" s="676"/>
      <c r="BA8" s="676"/>
      <c r="BB8" s="676"/>
      <c r="BC8" s="676"/>
      <c r="BD8" s="676"/>
      <c r="BE8" s="676"/>
      <c r="BF8" s="677"/>
      <c r="BG8" s="678">
        <v>72998</v>
      </c>
      <c r="BH8" s="679"/>
      <c r="BI8" s="679"/>
      <c r="BJ8" s="679"/>
      <c r="BK8" s="679"/>
      <c r="BL8" s="679"/>
      <c r="BM8" s="679"/>
      <c r="BN8" s="680"/>
      <c r="BO8" s="681">
        <v>1.5</v>
      </c>
      <c r="BP8" s="681"/>
      <c r="BQ8" s="681"/>
      <c r="BR8" s="681"/>
      <c r="BS8" s="687" t="s">
        <v>179</v>
      </c>
      <c r="BT8" s="679"/>
      <c r="BU8" s="679"/>
      <c r="BV8" s="679"/>
      <c r="BW8" s="679"/>
      <c r="BX8" s="679"/>
      <c r="BY8" s="679"/>
      <c r="BZ8" s="679"/>
      <c r="CA8" s="679"/>
      <c r="CB8" s="688"/>
      <c r="CD8" s="693" t="s">
        <v>246</v>
      </c>
      <c r="CE8" s="694"/>
      <c r="CF8" s="694"/>
      <c r="CG8" s="694"/>
      <c r="CH8" s="694"/>
      <c r="CI8" s="694"/>
      <c r="CJ8" s="694"/>
      <c r="CK8" s="694"/>
      <c r="CL8" s="694"/>
      <c r="CM8" s="694"/>
      <c r="CN8" s="694"/>
      <c r="CO8" s="694"/>
      <c r="CP8" s="694"/>
      <c r="CQ8" s="695"/>
      <c r="CR8" s="678">
        <v>9329015</v>
      </c>
      <c r="CS8" s="679"/>
      <c r="CT8" s="679"/>
      <c r="CU8" s="679"/>
      <c r="CV8" s="679"/>
      <c r="CW8" s="679"/>
      <c r="CX8" s="679"/>
      <c r="CY8" s="680"/>
      <c r="CZ8" s="681">
        <v>33.700000000000003</v>
      </c>
      <c r="DA8" s="681"/>
      <c r="DB8" s="681"/>
      <c r="DC8" s="681"/>
      <c r="DD8" s="687">
        <v>181959</v>
      </c>
      <c r="DE8" s="679"/>
      <c r="DF8" s="679"/>
      <c r="DG8" s="679"/>
      <c r="DH8" s="679"/>
      <c r="DI8" s="679"/>
      <c r="DJ8" s="679"/>
      <c r="DK8" s="679"/>
      <c r="DL8" s="679"/>
      <c r="DM8" s="679"/>
      <c r="DN8" s="679"/>
      <c r="DO8" s="679"/>
      <c r="DP8" s="680"/>
      <c r="DQ8" s="687">
        <v>4588512</v>
      </c>
      <c r="DR8" s="679"/>
      <c r="DS8" s="679"/>
      <c r="DT8" s="679"/>
      <c r="DU8" s="679"/>
      <c r="DV8" s="679"/>
      <c r="DW8" s="679"/>
      <c r="DX8" s="679"/>
      <c r="DY8" s="679"/>
      <c r="DZ8" s="679"/>
      <c r="EA8" s="679"/>
      <c r="EB8" s="679"/>
      <c r="EC8" s="688"/>
    </row>
    <row r="9" spans="2:143" ht="11.25" customHeight="1" x14ac:dyDescent="0.2">
      <c r="B9" s="675" t="s">
        <v>247</v>
      </c>
      <c r="C9" s="676"/>
      <c r="D9" s="676"/>
      <c r="E9" s="676"/>
      <c r="F9" s="676"/>
      <c r="G9" s="676"/>
      <c r="H9" s="676"/>
      <c r="I9" s="676"/>
      <c r="J9" s="676"/>
      <c r="K9" s="676"/>
      <c r="L9" s="676"/>
      <c r="M9" s="676"/>
      <c r="N9" s="676"/>
      <c r="O9" s="676"/>
      <c r="P9" s="676"/>
      <c r="Q9" s="677"/>
      <c r="R9" s="678">
        <v>9971</v>
      </c>
      <c r="S9" s="679"/>
      <c r="T9" s="679"/>
      <c r="U9" s="679"/>
      <c r="V9" s="679"/>
      <c r="W9" s="679"/>
      <c r="X9" s="679"/>
      <c r="Y9" s="680"/>
      <c r="Z9" s="681">
        <v>0</v>
      </c>
      <c r="AA9" s="681"/>
      <c r="AB9" s="681"/>
      <c r="AC9" s="681"/>
      <c r="AD9" s="682">
        <v>9971</v>
      </c>
      <c r="AE9" s="682"/>
      <c r="AF9" s="682"/>
      <c r="AG9" s="682"/>
      <c r="AH9" s="682"/>
      <c r="AI9" s="682"/>
      <c r="AJ9" s="682"/>
      <c r="AK9" s="682"/>
      <c r="AL9" s="683">
        <v>0.1</v>
      </c>
      <c r="AM9" s="684"/>
      <c r="AN9" s="684"/>
      <c r="AO9" s="685"/>
      <c r="AP9" s="675" t="s">
        <v>248</v>
      </c>
      <c r="AQ9" s="676"/>
      <c r="AR9" s="676"/>
      <c r="AS9" s="676"/>
      <c r="AT9" s="676"/>
      <c r="AU9" s="676"/>
      <c r="AV9" s="676"/>
      <c r="AW9" s="676"/>
      <c r="AX9" s="676"/>
      <c r="AY9" s="676"/>
      <c r="AZ9" s="676"/>
      <c r="BA9" s="676"/>
      <c r="BB9" s="676"/>
      <c r="BC9" s="676"/>
      <c r="BD9" s="676"/>
      <c r="BE9" s="676"/>
      <c r="BF9" s="677"/>
      <c r="BG9" s="678">
        <v>1480156</v>
      </c>
      <c r="BH9" s="679"/>
      <c r="BI9" s="679"/>
      <c r="BJ9" s="679"/>
      <c r="BK9" s="679"/>
      <c r="BL9" s="679"/>
      <c r="BM9" s="679"/>
      <c r="BN9" s="680"/>
      <c r="BO9" s="681">
        <v>30.1</v>
      </c>
      <c r="BP9" s="681"/>
      <c r="BQ9" s="681"/>
      <c r="BR9" s="681"/>
      <c r="BS9" s="687" t="s">
        <v>249</v>
      </c>
      <c r="BT9" s="679"/>
      <c r="BU9" s="679"/>
      <c r="BV9" s="679"/>
      <c r="BW9" s="679"/>
      <c r="BX9" s="679"/>
      <c r="BY9" s="679"/>
      <c r="BZ9" s="679"/>
      <c r="CA9" s="679"/>
      <c r="CB9" s="688"/>
      <c r="CD9" s="693" t="s">
        <v>250</v>
      </c>
      <c r="CE9" s="694"/>
      <c r="CF9" s="694"/>
      <c r="CG9" s="694"/>
      <c r="CH9" s="694"/>
      <c r="CI9" s="694"/>
      <c r="CJ9" s="694"/>
      <c r="CK9" s="694"/>
      <c r="CL9" s="694"/>
      <c r="CM9" s="694"/>
      <c r="CN9" s="694"/>
      <c r="CO9" s="694"/>
      <c r="CP9" s="694"/>
      <c r="CQ9" s="695"/>
      <c r="CR9" s="678">
        <v>1881903</v>
      </c>
      <c r="CS9" s="679"/>
      <c r="CT9" s="679"/>
      <c r="CU9" s="679"/>
      <c r="CV9" s="679"/>
      <c r="CW9" s="679"/>
      <c r="CX9" s="679"/>
      <c r="CY9" s="680"/>
      <c r="CZ9" s="681">
        <v>6.8</v>
      </c>
      <c r="DA9" s="681"/>
      <c r="DB9" s="681"/>
      <c r="DC9" s="681"/>
      <c r="DD9" s="687">
        <v>89105</v>
      </c>
      <c r="DE9" s="679"/>
      <c r="DF9" s="679"/>
      <c r="DG9" s="679"/>
      <c r="DH9" s="679"/>
      <c r="DI9" s="679"/>
      <c r="DJ9" s="679"/>
      <c r="DK9" s="679"/>
      <c r="DL9" s="679"/>
      <c r="DM9" s="679"/>
      <c r="DN9" s="679"/>
      <c r="DO9" s="679"/>
      <c r="DP9" s="680"/>
      <c r="DQ9" s="687">
        <v>1646446</v>
      </c>
      <c r="DR9" s="679"/>
      <c r="DS9" s="679"/>
      <c r="DT9" s="679"/>
      <c r="DU9" s="679"/>
      <c r="DV9" s="679"/>
      <c r="DW9" s="679"/>
      <c r="DX9" s="679"/>
      <c r="DY9" s="679"/>
      <c r="DZ9" s="679"/>
      <c r="EA9" s="679"/>
      <c r="EB9" s="679"/>
      <c r="EC9" s="688"/>
    </row>
    <row r="10" spans="2:143" ht="11.25" customHeight="1" x14ac:dyDescent="0.2">
      <c r="B10" s="675" t="s">
        <v>251</v>
      </c>
      <c r="C10" s="676"/>
      <c r="D10" s="676"/>
      <c r="E10" s="676"/>
      <c r="F10" s="676"/>
      <c r="G10" s="676"/>
      <c r="H10" s="676"/>
      <c r="I10" s="676"/>
      <c r="J10" s="676"/>
      <c r="K10" s="676"/>
      <c r="L10" s="676"/>
      <c r="M10" s="676"/>
      <c r="N10" s="676"/>
      <c r="O10" s="676"/>
      <c r="P10" s="676"/>
      <c r="Q10" s="677"/>
      <c r="R10" s="678" t="s">
        <v>249</v>
      </c>
      <c r="S10" s="679"/>
      <c r="T10" s="679"/>
      <c r="U10" s="679"/>
      <c r="V10" s="679"/>
      <c r="W10" s="679"/>
      <c r="X10" s="679"/>
      <c r="Y10" s="680"/>
      <c r="Z10" s="681" t="s">
        <v>179</v>
      </c>
      <c r="AA10" s="681"/>
      <c r="AB10" s="681"/>
      <c r="AC10" s="681"/>
      <c r="AD10" s="682" t="s">
        <v>178</v>
      </c>
      <c r="AE10" s="682"/>
      <c r="AF10" s="682"/>
      <c r="AG10" s="682"/>
      <c r="AH10" s="682"/>
      <c r="AI10" s="682"/>
      <c r="AJ10" s="682"/>
      <c r="AK10" s="682"/>
      <c r="AL10" s="683" t="s">
        <v>178</v>
      </c>
      <c r="AM10" s="684"/>
      <c r="AN10" s="684"/>
      <c r="AO10" s="685"/>
      <c r="AP10" s="675" t="s">
        <v>252</v>
      </c>
      <c r="AQ10" s="676"/>
      <c r="AR10" s="676"/>
      <c r="AS10" s="676"/>
      <c r="AT10" s="676"/>
      <c r="AU10" s="676"/>
      <c r="AV10" s="676"/>
      <c r="AW10" s="676"/>
      <c r="AX10" s="676"/>
      <c r="AY10" s="676"/>
      <c r="AZ10" s="676"/>
      <c r="BA10" s="676"/>
      <c r="BB10" s="676"/>
      <c r="BC10" s="676"/>
      <c r="BD10" s="676"/>
      <c r="BE10" s="676"/>
      <c r="BF10" s="677"/>
      <c r="BG10" s="678">
        <v>106628</v>
      </c>
      <c r="BH10" s="679"/>
      <c r="BI10" s="679"/>
      <c r="BJ10" s="679"/>
      <c r="BK10" s="679"/>
      <c r="BL10" s="679"/>
      <c r="BM10" s="679"/>
      <c r="BN10" s="680"/>
      <c r="BO10" s="681">
        <v>2.2000000000000002</v>
      </c>
      <c r="BP10" s="681"/>
      <c r="BQ10" s="681"/>
      <c r="BR10" s="681"/>
      <c r="BS10" s="687" t="s">
        <v>178</v>
      </c>
      <c r="BT10" s="679"/>
      <c r="BU10" s="679"/>
      <c r="BV10" s="679"/>
      <c r="BW10" s="679"/>
      <c r="BX10" s="679"/>
      <c r="BY10" s="679"/>
      <c r="BZ10" s="679"/>
      <c r="CA10" s="679"/>
      <c r="CB10" s="688"/>
      <c r="CD10" s="693" t="s">
        <v>253</v>
      </c>
      <c r="CE10" s="694"/>
      <c r="CF10" s="694"/>
      <c r="CG10" s="694"/>
      <c r="CH10" s="694"/>
      <c r="CI10" s="694"/>
      <c r="CJ10" s="694"/>
      <c r="CK10" s="694"/>
      <c r="CL10" s="694"/>
      <c r="CM10" s="694"/>
      <c r="CN10" s="694"/>
      <c r="CO10" s="694"/>
      <c r="CP10" s="694"/>
      <c r="CQ10" s="695"/>
      <c r="CR10" s="678" t="s">
        <v>178</v>
      </c>
      <c r="CS10" s="679"/>
      <c r="CT10" s="679"/>
      <c r="CU10" s="679"/>
      <c r="CV10" s="679"/>
      <c r="CW10" s="679"/>
      <c r="CX10" s="679"/>
      <c r="CY10" s="680"/>
      <c r="CZ10" s="681" t="s">
        <v>254</v>
      </c>
      <c r="DA10" s="681"/>
      <c r="DB10" s="681"/>
      <c r="DC10" s="681"/>
      <c r="DD10" s="687" t="s">
        <v>179</v>
      </c>
      <c r="DE10" s="679"/>
      <c r="DF10" s="679"/>
      <c r="DG10" s="679"/>
      <c r="DH10" s="679"/>
      <c r="DI10" s="679"/>
      <c r="DJ10" s="679"/>
      <c r="DK10" s="679"/>
      <c r="DL10" s="679"/>
      <c r="DM10" s="679"/>
      <c r="DN10" s="679"/>
      <c r="DO10" s="679"/>
      <c r="DP10" s="680"/>
      <c r="DQ10" s="687" t="s">
        <v>249</v>
      </c>
      <c r="DR10" s="679"/>
      <c r="DS10" s="679"/>
      <c r="DT10" s="679"/>
      <c r="DU10" s="679"/>
      <c r="DV10" s="679"/>
      <c r="DW10" s="679"/>
      <c r="DX10" s="679"/>
      <c r="DY10" s="679"/>
      <c r="DZ10" s="679"/>
      <c r="EA10" s="679"/>
      <c r="EB10" s="679"/>
      <c r="EC10" s="688"/>
    </row>
    <row r="11" spans="2:143" ht="11.25" customHeight="1" x14ac:dyDescent="0.2">
      <c r="B11" s="675" t="s">
        <v>255</v>
      </c>
      <c r="C11" s="676"/>
      <c r="D11" s="676"/>
      <c r="E11" s="676"/>
      <c r="F11" s="676"/>
      <c r="G11" s="676"/>
      <c r="H11" s="676"/>
      <c r="I11" s="676"/>
      <c r="J11" s="676"/>
      <c r="K11" s="676"/>
      <c r="L11" s="676"/>
      <c r="M11" s="676"/>
      <c r="N11" s="676"/>
      <c r="O11" s="676"/>
      <c r="P11" s="676"/>
      <c r="Q11" s="677"/>
      <c r="R11" s="678" t="s">
        <v>178</v>
      </c>
      <c r="S11" s="679"/>
      <c r="T11" s="679"/>
      <c r="U11" s="679"/>
      <c r="V11" s="679"/>
      <c r="W11" s="679"/>
      <c r="X11" s="679"/>
      <c r="Y11" s="680"/>
      <c r="Z11" s="681" t="s">
        <v>178</v>
      </c>
      <c r="AA11" s="681"/>
      <c r="AB11" s="681"/>
      <c r="AC11" s="681"/>
      <c r="AD11" s="682" t="s">
        <v>178</v>
      </c>
      <c r="AE11" s="682"/>
      <c r="AF11" s="682"/>
      <c r="AG11" s="682"/>
      <c r="AH11" s="682"/>
      <c r="AI11" s="682"/>
      <c r="AJ11" s="682"/>
      <c r="AK11" s="682"/>
      <c r="AL11" s="683" t="s">
        <v>249</v>
      </c>
      <c r="AM11" s="684"/>
      <c r="AN11" s="684"/>
      <c r="AO11" s="685"/>
      <c r="AP11" s="675" t="s">
        <v>256</v>
      </c>
      <c r="AQ11" s="676"/>
      <c r="AR11" s="676"/>
      <c r="AS11" s="676"/>
      <c r="AT11" s="676"/>
      <c r="AU11" s="676"/>
      <c r="AV11" s="676"/>
      <c r="AW11" s="676"/>
      <c r="AX11" s="676"/>
      <c r="AY11" s="676"/>
      <c r="AZ11" s="676"/>
      <c r="BA11" s="676"/>
      <c r="BB11" s="676"/>
      <c r="BC11" s="676"/>
      <c r="BD11" s="676"/>
      <c r="BE11" s="676"/>
      <c r="BF11" s="677"/>
      <c r="BG11" s="678">
        <v>230191</v>
      </c>
      <c r="BH11" s="679"/>
      <c r="BI11" s="679"/>
      <c r="BJ11" s="679"/>
      <c r="BK11" s="679"/>
      <c r="BL11" s="679"/>
      <c r="BM11" s="679"/>
      <c r="BN11" s="680"/>
      <c r="BO11" s="681">
        <v>4.7</v>
      </c>
      <c r="BP11" s="681"/>
      <c r="BQ11" s="681"/>
      <c r="BR11" s="681"/>
      <c r="BS11" s="687">
        <v>25942</v>
      </c>
      <c r="BT11" s="679"/>
      <c r="BU11" s="679"/>
      <c r="BV11" s="679"/>
      <c r="BW11" s="679"/>
      <c r="BX11" s="679"/>
      <c r="BY11" s="679"/>
      <c r="BZ11" s="679"/>
      <c r="CA11" s="679"/>
      <c r="CB11" s="688"/>
      <c r="CD11" s="693" t="s">
        <v>257</v>
      </c>
      <c r="CE11" s="694"/>
      <c r="CF11" s="694"/>
      <c r="CG11" s="694"/>
      <c r="CH11" s="694"/>
      <c r="CI11" s="694"/>
      <c r="CJ11" s="694"/>
      <c r="CK11" s="694"/>
      <c r="CL11" s="694"/>
      <c r="CM11" s="694"/>
      <c r="CN11" s="694"/>
      <c r="CO11" s="694"/>
      <c r="CP11" s="694"/>
      <c r="CQ11" s="695"/>
      <c r="CR11" s="678">
        <v>3385912</v>
      </c>
      <c r="CS11" s="679"/>
      <c r="CT11" s="679"/>
      <c r="CU11" s="679"/>
      <c r="CV11" s="679"/>
      <c r="CW11" s="679"/>
      <c r="CX11" s="679"/>
      <c r="CY11" s="680"/>
      <c r="CZ11" s="681">
        <v>12.2</v>
      </c>
      <c r="DA11" s="681"/>
      <c r="DB11" s="681"/>
      <c r="DC11" s="681"/>
      <c r="DD11" s="687">
        <v>925264</v>
      </c>
      <c r="DE11" s="679"/>
      <c r="DF11" s="679"/>
      <c r="DG11" s="679"/>
      <c r="DH11" s="679"/>
      <c r="DI11" s="679"/>
      <c r="DJ11" s="679"/>
      <c r="DK11" s="679"/>
      <c r="DL11" s="679"/>
      <c r="DM11" s="679"/>
      <c r="DN11" s="679"/>
      <c r="DO11" s="679"/>
      <c r="DP11" s="680"/>
      <c r="DQ11" s="687">
        <v>974531</v>
      </c>
      <c r="DR11" s="679"/>
      <c r="DS11" s="679"/>
      <c r="DT11" s="679"/>
      <c r="DU11" s="679"/>
      <c r="DV11" s="679"/>
      <c r="DW11" s="679"/>
      <c r="DX11" s="679"/>
      <c r="DY11" s="679"/>
      <c r="DZ11" s="679"/>
      <c r="EA11" s="679"/>
      <c r="EB11" s="679"/>
      <c r="EC11" s="688"/>
    </row>
    <row r="12" spans="2:143" ht="11.25" customHeight="1" x14ac:dyDescent="0.2">
      <c r="B12" s="675" t="s">
        <v>258</v>
      </c>
      <c r="C12" s="676"/>
      <c r="D12" s="676"/>
      <c r="E12" s="676"/>
      <c r="F12" s="676"/>
      <c r="G12" s="676"/>
      <c r="H12" s="676"/>
      <c r="I12" s="676"/>
      <c r="J12" s="676"/>
      <c r="K12" s="676"/>
      <c r="L12" s="676"/>
      <c r="M12" s="676"/>
      <c r="N12" s="676"/>
      <c r="O12" s="676"/>
      <c r="P12" s="676"/>
      <c r="Q12" s="677"/>
      <c r="R12" s="678">
        <v>890833</v>
      </c>
      <c r="S12" s="679"/>
      <c r="T12" s="679"/>
      <c r="U12" s="679"/>
      <c r="V12" s="679"/>
      <c r="W12" s="679"/>
      <c r="X12" s="679"/>
      <c r="Y12" s="680"/>
      <c r="Z12" s="681">
        <v>3.1</v>
      </c>
      <c r="AA12" s="681"/>
      <c r="AB12" s="681"/>
      <c r="AC12" s="681"/>
      <c r="AD12" s="682">
        <v>890833</v>
      </c>
      <c r="AE12" s="682"/>
      <c r="AF12" s="682"/>
      <c r="AG12" s="682"/>
      <c r="AH12" s="682"/>
      <c r="AI12" s="682"/>
      <c r="AJ12" s="682"/>
      <c r="AK12" s="682"/>
      <c r="AL12" s="683">
        <v>6.5</v>
      </c>
      <c r="AM12" s="684"/>
      <c r="AN12" s="684"/>
      <c r="AO12" s="685"/>
      <c r="AP12" s="675" t="s">
        <v>259</v>
      </c>
      <c r="AQ12" s="676"/>
      <c r="AR12" s="676"/>
      <c r="AS12" s="676"/>
      <c r="AT12" s="676"/>
      <c r="AU12" s="676"/>
      <c r="AV12" s="676"/>
      <c r="AW12" s="676"/>
      <c r="AX12" s="676"/>
      <c r="AY12" s="676"/>
      <c r="AZ12" s="676"/>
      <c r="BA12" s="676"/>
      <c r="BB12" s="676"/>
      <c r="BC12" s="676"/>
      <c r="BD12" s="676"/>
      <c r="BE12" s="676"/>
      <c r="BF12" s="677"/>
      <c r="BG12" s="678">
        <v>2326441</v>
      </c>
      <c r="BH12" s="679"/>
      <c r="BI12" s="679"/>
      <c r="BJ12" s="679"/>
      <c r="BK12" s="679"/>
      <c r="BL12" s="679"/>
      <c r="BM12" s="679"/>
      <c r="BN12" s="680"/>
      <c r="BO12" s="681">
        <v>47.3</v>
      </c>
      <c r="BP12" s="681"/>
      <c r="BQ12" s="681"/>
      <c r="BR12" s="681"/>
      <c r="BS12" s="687" t="s">
        <v>179</v>
      </c>
      <c r="BT12" s="679"/>
      <c r="BU12" s="679"/>
      <c r="BV12" s="679"/>
      <c r="BW12" s="679"/>
      <c r="BX12" s="679"/>
      <c r="BY12" s="679"/>
      <c r="BZ12" s="679"/>
      <c r="CA12" s="679"/>
      <c r="CB12" s="688"/>
      <c r="CD12" s="693" t="s">
        <v>260</v>
      </c>
      <c r="CE12" s="694"/>
      <c r="CF12" s="694"/>
      <c r="CG12" s="694"/>
      <c r="CH12" s="694"/>
      <c r="CI12" s="694"/>
      <c r="CJ12" s="694"/>
      <c r="CK12" s="694"/>
      <c r="CL12" s="694"/>
      <c r="CM12" s="694"/>
      <c r="CN12" s="694"/>
      <c r="CO12" s="694"/>
      <c r="CP12" s="694"/>
      <c r="CQ12" s="695"/>
      <c r="CR12" s="678">
        <v>635247</v>
      </c>
      <c r="CS12" s="679"/>
      <c r="CT12" s="679"/>
      <c r="CU12" s="679"/>
      <c r="CV12" s="679"/>
      <c r="CW12" s="679"/>
      <c r="CX12" s="679"/>
      <c r="CY12" s="680"/>
      <c r="CZ12" s="681">
        <v>2.2999999999999998</v>
      </c>
      <c r="DA12" s="681"/>
      <c r="DB12" s="681"/>
      <c r="DC12" s="681"/>
      <c r="DD12" s="687">
        <v>37011</v>
      </c>
      <c r="DE12" s="679"/>
      <c r="DF12" s="679"/>
      <c r="DG12" s="679"/>
      <c r="DH12" s="679"/>
      <c r="DI12" s="679"/>
      <c r="DJ12" s="679"/>
      <c r="DK12" s="679"/>
      <c r="DL12" s="679"/>
      <c r="DM12" s="679"/>
      <c r="DN12" s="679"/>
      <c r="DO12" s="679"/>
      <c r="DP12" s="680"/>
      <c r="DQ12" s="687">
        <v>369469</v>
      </c>
      <c r="DR12" s="679"/>
      <c r="DS12" s="679"/>
      <c r="DT12" s="679"/>
      <c r="DU12" s="679"/>
      <c r="DV12" s="679"/>
      <c r="DW12" s="679"/>
      <c r="DX12" s="679"/>
      <c r="DY12" s="679"/>
      <c r="DZ12" s="679"/>
      <c r="EA12" s="679"/>
      <c r="EB12" s="679"/>
      <c r="EC12" s="688"/>
    </row>
    <row r="13" spans="2:143" ht="11.25" customHeight="1" x14ac:dyDescent="0.2">
      <c r="B13" s="675" t="s">
        <v>261</v>
      </c>
      <c r="C13" s="676"/>
      <c r="D13" s="676"/>
      <c r="E13" s="676"/>
      <c r="F13" s="676"/>
      <c r="G13" s="676"/>
      <c r="H13" s="676"/>
      <c r="I13" s="676"/>
      <c r="J13" s="676"/>
      <c r="K13" s="676"/>
      <c r="L13" s="676"/>
      <c r="M13" s="676"/>
      <c r="N13" s="676"/>
      <c r="O13" s="676"/>
      <c r="P13" s="676"/>
      <c r="Q13" s="677"/>
      <c r="R13" s="678">
        <v>7240</v>
      </c>
      <c r="S13" s="679"/>
      <c r="T13" s="679"/>
      <c r="U13" s="679"/>
      <c r="V13" s="679"/>
      <c r="W13" s="679"/>
      <c r="X13" s="679"/>
      <c r="Y13" s="680"/>
      <c r="Z13" s="681">
        <v>0</v>
      </c>
      <c r="AA13" s="681"/>
      <c r="AB13" s="681"/>
      <c r="AC13" s="681"/>
      <c r="AD13" s="682">
        <v>7240</v>
      </c>
      <c r="AE13" s="682"/>
      <c r="AF13" s="682"/>
      <c r="AG13" s="682"/>
      <c r="AH13" s="682"/>
      <c r="AI13" s="682"/>
      <c r="AJ13" s="682"/>
      <c r="AK13" s="682"/>
      <c r="AL13" s="683">
        <v>0.1</v>
      </c>
      <c r="AM13" s="684"/>
      <c r="AN13" s="684"/>
      <c r="AO13" s="685"/>
      <c r="AP13" s="675" t="s">
        <v>262</v>
      </c>
      <c r="AQ13" s="676"/>
      <c r="AR13" s="676"/>
      <c r="AS13" s="676"/>
      <c r="AT13" s="676"/>
      <c r="AU13" s="676"/>
      <c r="AV13" s="676"/>
      <c r="AW13" s="676"/>
      <c r="AX13" s="676"/>
      <c r="AY13" s="676"/>
      <c r="AZ13" s="676"/>
      <c r="BA13" s="676"/>
      <c r="BB13" s="676"/>
      <c r="BC13" s="676"/>
      <c r="BD13" s="676"/>
      <c r="BE13" s="676"/>
      <c r="BF13" s="677"/>
      <c r="BG13" s="678">
        <v>2176537</v>
      </c>
      <c r="BH13" s="679"/>
      <c r="BI13" s="679"/>
      <c r="BJ13" s="679"/>
      <c r="BK13" s="679"/>
      <c r="BL13" s="679"/>
      <c r="BM13" s="679"/>
      <c r="BN13" s="680"/>
      <c r="BO13" s="681">
        <v>44.2</v>
      </c>
      <c r="BP13" s="681"/>
      <c r="BQ13" s="681"/>
      <c r="BR13" s="681"/>
      <c r="BS13" s="687" t="s">
        <v>179</v>
      </c>
      <c r="BT13" s="679"/>
      <c r="BU13" s="679"/>
      <c r="BV13" s="679"/>
      <c r="BW13" s="679"/>
      <c r="BX13" s="679"/>
      <c r="BY13" s="679"/>
      <c r="BZ13" s="679"/>
      <c r="CA13" s="679"/>
      <c r="CB13" s="688"/>
      <c r="CD13" s="693" t="s">
        <v>263</v>
      </c>
      <c r="CE13" s="694"/>
      <c r="CF13" s="694"/>
      <c r="CG13" s="694"/>
      <c r="CH13" s="694"/>
      <c r="CI13" s="694"/>
      <c r="CJ13" s="694"/>
      <c r="CK13" s="694"/>
      <c r="CL13" s="694"/>
      <c r="CM13" s="694"/>
      <c r="CN13" s="694"/>
      <c r="CO13" s="694"/>
      <c r="CP13" s="694"/>
      <c r="CQ13" s="695"/>
      <c r="CR13" s="678">
        <v>2208542</v>
      </c>
      <c r="CS13" s="679"/>
      <c r="CT13" s="679"/>
      <c r="CU13" s="679"/>
      <c r="CV13" s="679"/>
      <c r="CW13" s="679"/>
      <c r="CX13" s="679"/>
      <c r="CY13" s="680"/>
      <c r="CZ13" s="681">
        <v>8</v>
      </c>
      <c r="DA13" s="681"/>
      <c r="DB13" s="681"/>
      <c r="DC13" s="681"/>
      <c r="DD13" s="687">
        <v>1586685</v>
      </c>
      <c r="DE13" s="679"/>
      <c r="DF13" s="679"/>
      <c r="DG13" s="679"/>
      <c r="DH13" s="679"/>
      <c r="DI13" s="679"/>
      <c r="DJ13" s="679"/>
      <c r="DK13" s="679"/>
      <c r="DL13" s="679"/>
      <c r="DM13" s="679"/>
      <c r="DN13" s="679"/>
      <c r="DO13" s="679"/>
      <c r="DP13" s="680"/>
      <c r="DQ13" s="687">
        <v>836688</v>
      </c>
      <c r="DR13" s="679"/>
      <c r="DS13" s="679"/>
      <c r="DT13" s="679"/>
      <c r="DU13" s="679"/>
      <c r="DV13" s="679"/>
      <c r="DW13" s="679"/>
      <c r="DX13" s="679"/>
      <c r="DY13" s="679"/>
      <c r="DZ13" s="679"/>
      <c r="EA13" s="679"/>
      <c r="EB13" s="679"/>
      <c r="EC13" s="688"/>
    </row>
    <row r="14" spans="2:143" ht="11.25" customHeight="1" x14ac:dyDescent="0.2">
      <c r="B14" s="675" t="s">
        <v>264</v>
      </c>
      <c r="C14" s="676"/>
      <c r="D14" s="676"/>
      <c r="E14" s="676"/>
      <c r="F14" s="676"/>
      <c r="G14" s="676"/>
      <c r="H14" s="676"/>
      <c r="I14" s="676"/>
      <c r="J14" s="676"/>
      <c r="K14" s="676"/>
      <c r="L14" s="676"/>
      <c r="M14" s="676"/>
      <c r="N14" s="676"/>
      <c r="O14" s="676"/>
      <c r="P14" s="676"/>
      <c r="Q14" s="677"/>
      <c r="R14" s="678" t="s">
        <v>179</v>
      </c>
      <c r="S14" s="679"/>
      <c r="T14" s="679"/>
      <c r="U14" s="679"/>
      <c r="V14" s="679"/>
      <c r="W14" s="679"/>
      <c r="X14" s="679"/>
      <c r="Y14" s="680"/>
      <c r="Z14" s="681" t="s">
        <v>254</v>
      </c>
      <c r="AA14" s="681"/>
      <c r="AB14" s="681"/>
      <c r="AC14" s="681"/>
      <c r="AD14" s="682" t="s">
        <v>179</v>
      </c>
      <c r="AE14" s="682"/>
      <c r="AF14" s="682"/>
      <c r="AG14" s="682"/>
      <c r="AH14" s="682"/>
      <c r="AI14" s="682"/>
      <c r="AJ14" s="682"/>
      <c r="AK14" s="682"/>
      <c r="AL14" s="683" t="s">
        <v>179</v>
      </c>
      <c r="AM14" s="684"/>
      <c r="AN14" s="684"/>
      <c r="AO14" s="685"/>
      <c r="AP14" s="675" t="s">
        <v>265</v>
      </c>
      <c r="AQ14" s="676"/>
      <c r="AR14" s="676"/>
      <c r="AS14" s="676"/>
      <c r="AT14" s="676"/>
      <c r="AU14" s="676"/>
      <c r="AV14" s="676"/>
      <c r="AW14" s="676"/>
      <c r="AX14" s="676"/>
      <c r="AY14" s="676"/>
      <c r="AZ14" s="676"/>
      <c r="BA14" s="676"/>
      <c r="BB14" s="676"/>
      <c r="BC14" s="676"/>
      <c r="BD14" s="676"/>
      <c r="BE14" s="676"/>
      <c r="BF14" s="677"/>
      <c r="BG14" s="678">
        <v>187732</v>
      </c>
      <c r="BH14" s="679"/>
      <c r="BI14" s="679"/>
      <c r="BJ14" s="679"/>
      <c r="BK14" s="679"/>
      <c r="BL14" s="679"/>
      <c r="BM14" s="679"/>
      <c r="BN14" s="680"/>
      <c r="BO14" s="681">
        <v>3.8</v>
      </c>
      <c r="BP14" s="681"/>
      <c r="BQ14" s="681"/>
      <c r="BR14" s="681"/>
      <c r="BS14" s="687" t="s">
        <v>178</v>
      </c>
      <c r="BT14" s="679"/>
      <c r="BU14" s="679"/>
      <c r="BV14" s="679"/>
      <c r="BW14" s="679"/>
      <c r="BX14" s="679"/>
      <c r="BY14" s="679"/>
      <c r="BZ14" s="679"/>
      <c r="CA14" s="679"/>
      <c r="CB14" s="688"/>
      <c r="CD14" s="693" t="s">
        <v>266</v>
      </c>
      <c r="CE14" s="694"/>
      <c r="CF14" s="694"/>
      <c r="CG14" s="694"/>
      <c r="CH14" s="694"/>
      <c r="CI14" s="694"/>
      <c r="CJ14" s="694"/>
      <c r="CK14" s="694"/>
      <c r="CL14" s="694"/>
      <c r="CM14" s="694"/>
      <c r="CN14" s="694"/>
      <c r="CO14" s="694"/>
      <c r="CP14" s="694"/>
      <c r="CQ14" s="695"/>
      <c r="CR14" s="678">
        <v>839148</v>
      </c>
      <c r="CS14" s="679"/>
      <c r="CT14" s="679"/>
      <c r="CU14" s="679"/>
      <c r="CV14" s="679"/>
      <c r="CW14" s="679"/>
      <c r="CX14" s="679"/>
      <c r="CY14" s="680"/>
      <c r="CZ14" s="681">
        <v>3</v>
      </c>
      <c r="DA14" s="681"/>
      <c r="DB14" s="681"/>
      <c r="DC14" s="681"/>
      <c r="DD14" s="687">
        <v>88379</v>
      </c>
      <c r="DE14" s="679"/>
      <c r="DF14" s="679"/>
      <c r="DG14" s="679"/>
      <c r="DH14" s="679"/>
      <c r="DI14" s="679"/>
      <c r="DJ14" s="679"/>
      <c r="DK14" s="679"/>
      <c r="DL14" s="679"/>
      <c r="DM14" s="679"/>
      <c r="DN14" s="679"/>
      <c r="DO14" s="679"/>
      <c r="DP14" s="680"/>
      <c r="DQ14" s="687">
        <v>696410</v>
      </c>
      <c r="DR14" s="679"/>
      <c r="DS14" s="679"/>
      <c r="DT14" s="679"/>
      <c r="DU14" s="679"/>
      <c r="DV14" s="679"/>
      <c r="DW14" s="679"/>
      <c r="DX14" s="679"/>
      <c r="DY14" s="679"/>
      <c r="DZ14" s="679"/>
      <c r="EA14" s="679"/>
      <c r="EB14" s="679"/>
      <c r="EC14" s="688"/>
    </row>
    <row r="15" spans="2:143" ht="11.25" customHeight="1" x14ac:dyDescent="0.2">
      <c r="B15" s="675" t="s">
        <v>267</v>
      </c>
      <c r="C15" s="676"/>
      <c r="D15" s="676"/>
      <c r="E15" s="676"/>
      <c r="F15" s="676"/>
      <c r="G15" s="676"/>
      <c r="H15" s="676"/>
      <c r="I15" s="676"/>
      <c r="J15" s="676"/>
      <c r="K15" s="676"/>
      <c r="L15" s="676"/>
      <c r="M15" s="676"/>
      <c r="N15" s="676"/>
      <c r="O15" s="676"/>
      <c r="P15" s="676"/>
      <c r="Q15" s="677"/>
      <c r="R15" s="678">
        <v>48442</v>
      </c>
      <c r="S15" s="679"/>
      <c r="T15" s="679"/>
      <c r="U15" s="679"/>
      <c r="V15" s="679"/>
      <c r="W15" s="679"/>
      <c r="X15" s="679"/>
      <c r="Y15" s="680"/>
      <c r="Z15" s="681">
        <v>0.2</v>
      </c>
      <c r="AA15" s="681"/>
      <c r="AB15" s="681"/>
      <c r="AC15" s="681"/>
      <c r="AD15" s="682">
        <v>48442</v>
      </c>
      <c r="AE15" s="682"/>
      <c r="AF15" s="682"/>
      <c r="AG15" s="682"/>
      <c r="AH15" s="682"/>
      <c r="AI15" s="682"/>
      <c r="AJ15" s="682"/>
      <c r="AK15" s="682"/>
      <c r="AL15" s="683">
        <v>0.4</v>
      </c>
      <c r="AM15" s="684"/>
      <c r="AN15" s="684"/>
      <c r="AO15" s="685"/>
      <c r="AP15" s="675" t="s">
        <v>268</v>
      </c>
      <c r="AQ15" s="676"/>
      <c r="AR15" s="676"/>
      <c r="AS15" s="676"/>
      <c r="AT15" s="676"/>
      <c r="AU15" s="676"/>
      <c r="AV15" s="676"/>
      <c r="AW15" s="676"/>
      <c r="AX15" s="676"/>
      <c r="AY15" s="676"/>
      <c r="AZ15" s="676"/>
      <c r="BA15" s="676"/>
      <c r="BB15" s="676"/>
      <c r="BC15" s="676"/>
      <c r="BD15" s="676"/>
      <c r="BE15" s="676"/>
      <c r="BF15" s="677"/>
      <c r="BG15" s="678">
        <v>354873</v>
      </c>
      <c r="BH15" s="679"/>
      <c r="BI15" s="679"/>
      <c r="BJ15" s="679"/>
      <c r="BK15" s="679"/>
      <c r="BL15" s="679"/>
      <c r="BM15" s="679"/>
      <c r="BN15" s="680"/>
      <c r="BO15" s="681">
        <v>7.2</v>
      </c>
      <c r="BP15" s="681"/>
      <c r="BQ15" s="681"/>
      <c r="BR15" s="681"/>
      <c r="BS15" s="687" t="s">
        <v>179</v>
      </c>
      <c r="BT15" s="679"/>
      <c r="BU15" s="679"/>
      <c r="BV15" s="679"/>
      <c r="BW15" s="679"/>
      <c r="BX15" s="679"/>
      <c r="BY15" s="679"/>
      <c r="BZ15" s="679"/>
      <c r="CA15" s="679"/>
      <c r="CB15" s="688"/>
      <c r="CD15" s="693" t="s">
        <v>269</v>
      </c>
      <c r="CE15" s="694"/>
      <c r="CF15" s="694"/>
      <c r="CG15" s="694"/>
      <c r="CH15" s="694"/>
      <c r="CI15" s="694"/>
      <c r="CJ15" s="694"/>
      <c r="CK15" s="694"/>
      <c r="CL15" s="694"/>
      <c r="CM15" s="694"/>
      <c r="CN15" s="694"/>
      <c r="CO15" s="694"/>
      <c r="CP15" s="694"/>
      <c r="CQ15" s="695"/>
      <c r="CR15" s="678">
        <v>2114177</v>
      </c>
      <c r="CS15" s="679"/>
      <c r="CT15" s="679"/>
      <c r="CU15" s="679"/>
      <c r="CV15" s="679"/>
      <c r="CW15" s="679"/>
      <c r="CX15" s="679"/>
      <c r="CY15" s="680"/>
      <c r="CZ15" s="681">
        <v>7.6</v>
      </c>
      <c r="DA15" s="681"/>
      <c r="DB15" s="681"/>
      <c r="DC15" s="681"/>
      <c r="DD15" s="687">
        <v>267413</v>
      </c>
      <c r="DE15" s="679"/>
      <c r="DF15" s="679"/>
      <c r="DG15" s="679"/>
      <c r="DH15" s="679"/>
      <c r="DI15" s="679"/>
      <c r="DJ15" s="679"/>
      <c r="DK15" s="679"/>
      <c r="DL15" s="679"/>
      <c r="DM15" s="679"/>
      <c r="DN15" s="679"/>
      <c r="DO15" s="679"/>
      <c r="DP15" s="680"/>
      <c r="DQ15" s="687">
        <v>1519499</v>
      </c>
      <c r="DR15" s="679"/>
      <c r="DS15" s="679"/>
      <c r="DT15" s="679"/>
      <c r="DU15" s="679"/>
      <c r="DV15" s="679"/>
      <c r="DW15" s="679"/>
      <c r="DX15" s="679"/>
      <c r="DY15" s="679"/>
      <c r="DZ15" s="679"/>
      <c r="EA15" s="679"/>
      <c r="EB15" s="679"/>
      <c r="EC15" s="688"/>
    </row>
    <row r="16" spans="2:143" ht="11.25" customHeight="1" x14ac:dyDescent="0.2">
      <c r="B16" s="675" t="s">
        <v>270</v>
      </c>
      <c r="C16" s="676"/>
      <c r="D16" s="676"/>
      <c r="E16" s="676"/>
      <c r="F16" s="676"/>
      <c r="G16" s="676"/>
      <c r="H16" s="676"/>
      <c r="I16" s="676"/>
      <c r="J16" s="676"/>
      <c r="K16" s="676"/>
      <c r="L16" s="676"/>
      <c r="M16" s="676"/>
      <c r="N16" s="676"/>
      <c r="O16" s="676"/>
      <c r="P16" s="676"/>
      <c r="Q16" s="677"/>
      <c r="R16" s="678" t="s">
        <v>178</v>
      </c>
      <c r="S16" s="679"/>
      <c r="T16" s="679"/>
      <c r="U16" s="679"/>
      <c r="V16" s="679"/>
      <c r="W16" s="679"/>
      <c r="X16" s="679"/>
      <c r="Y16" s="680"/>
      <c r="Z16" s="681" t="s">
        <v>254</v>
      </c>
      <c r="AA16" s="681"/>
      <c r="AB16" s="681"/>
      <c r="AC16" s="681"/>
      <c r="AD16" s="682" t="s">
        <v>179</v>
      </c>
      <c r="AE16" s="682"/>
      <c r="AF16" s="682"/>
      <c r="AG16" s="682"/>
      <c r="AH16" s="682"/>
      <c r="AI16" s="682"/>
      <c r="AJ16" s="682"/>
      <c r="AK16" s="682"/>
      <c r="AL16" s="683" t="s">
        <v>179</v>
      </c>
      <c r="AM16" s="684"/>
      <c r="AN16" s="684"/>
      <c r="AO16" s="685"/>
      <c r="AP16" s="675" t="s">
        <v>271</v>
      </c>
      <c r="AQ16" s="676"/>
      <c r="AR16" s="676"/>
      <c r="AS16" s="676"/>
      <c r="AT16" s="676"/>
      <c r="AU16" s="676"/>
      <c r="AV16" s="676"/>
      <c r="AW16" s="676"/>
      <c r="AX16" s="676"/>
      <c r="AY16" s="676"/>
      <c r="AZ16" s="676"/>
      <c r="BA16" s="676"/>
      <c r="BB16" s="676"/>
      <c r="BC16" s="676"/>
      <c r="BD16" s="676"/>
      <c r="BE16" s="676"/>
      <c r="BF16" s="677"/>
      <c r="BG16" s="678" t="s">
        <v>178</v>
      </c>
      <c r="BH16" s="679"/>
      <c r="BI16" s="679"/>
      <c r="BJ16" s="679"/>
      <c r="BK16" s="679"/>
      <c r="BL16" s="679"/>
      <c r="BM16" s="679"/>
      <c r="BN16" s="680"/>
      <c r="BO16" s="681" t="s">
        <v>178</v>
      </c>
      <c r="BP16" s="681"/>
      <c r="BQ16" s="681"/>
      <c r="BR16" s="681"/>
      <c r="BS16" s="687" t="s">
        <v>178</v>
      </c>
      <c r="BT16" s="679"/>
      <c r="BU16" s="679"/>
      <c r="BV16" s="679"/>
      <c r="BW16" s="679"/>
      <c r="BX16" s="679"/>
      <c r="BY16" s="679"/>
      <c r="BZ16" s="679"/>
      <c r="CA16" s="679"/>
      <c r="CB16" s="688"/>
      <c r="CD16" s="693" t="s">
        <v>272</v>
      </c>
      <c r="CE16" s="694"/>
      <c r="CF16" s="694"/>
      <c r="CG16" s="694"/>
      <c r="CH16" s="694"/>
      <c r="CI16" s="694"/>
      <c r="CJ16" s="694"/>
      <c r="CK16" s="694"/>
      <c r="CL16" s="694"/>
      <c r="CM16" s="694"/>
      <c r="CN16" s="694"/>
      <c r="CO16" s="694"/>
      <c r="CP16" s="694"/>
      <c r="CQ16" s="695"/>
      <c r="CR16" s="678">
        <v>150142</v>
      </c>
      <c r="CS16" s="679"/>
      <c r="CT16" s="679"/>
      <c r="CU16" s="679"/>
      <c r="CV16" s="679"/>
      <c r="CW16" s="679"/>
      <c r="CX16" s="679"/>
      <c r="CY16" s="680"/>
      <c r="CZ16" s="681">
        <v>0.5</v>
      </c>
      <c r="DA16" s="681"/>
      <c r="DB16" s="681"/>
      <c r="DC16" s="681"/>
      <c r="DD16" s="687" t="s">
        <v>179</v>
      </c>
      <c r="DE16" s="679"/>
      <c r="DF16" s="679"/>
      <c r="DG16" s="679"/>
      <c r="DH16" s="679"/>
      <c r="DI16" s="679"/>
      <c r="DJ16" s="679"/>
      <c r="DK16" s="679"/>
      <c r="DL16" s="679"/>
      <c r="DM16" s="679"/>
      <c r="DN16" s="679"/>
      <c r="DO16" s="679"/>
      <c r="DP16" s="680"/>
      <c r="DQ16" s="687">
        <v>40410</v>
      </c>
      <c r="DR16" s="679"/>
      <c r="DS16" s="679"/>
      <c r="DT16" s="679"/>
      <c r="DU16" s="679"/>
      <c r="DV16" s="679"/>
      <c r="DW16" s="679"/>
      <c r="DX16" s="679"/>
      <c r="DY16" s="679"/>
      <c r="DZ16" s="679"/>
      <c r="EA16" s="679"/>
      <c r="EB16" s="679"/>
      <c r="EC16" s="688"/>
    </row>
    <row r="17" spans="2:133" ht="11.25" customHeight="1" x14ac:dyDescent="0.2">
      <c r="B17" s="675" t="s">
        <v>273</v>
      </c>
      <c r="C17" s="676"/>
      <c r="D17" s="676"/>
      <c r="E17" s="676"/>
      <c r="F17" s="676"/>
      <c r="G17" s="676"/>
      <c r="H17" s="676"/>
      <c r="I17" s="676"/>
      <c r="J17" s="676"/>
      <c r="K17" s="676"/>
      <c r="L17" s="676"/>
      <c r="M17" s="676"/>
      <c r="N17" s="676"/>
      <c r="O17" s="676"/>
      <c r="P17" s="676"/>
      <c r="Q17" s="677"/>
      <c r="R17" s="678">
        <v>20812</v>
      </c>
      <c r="S17" s="679"/>
      <c r="T17" s="679"/>
      <c r="U17" s="679"/>
      <c r="V17" s="679"/>
      <c r="W17" s="679"/>
      <c r="X17" s="679"/>
      <c r="Y17" s="680"/>
      <c r="Z17" s="681">
        <v>0.1</v>
      </c>
      <c r="AA17" s="681"/>
      <c r="AB17" s="681"/>
      <c r="AC17" s="681"/>
      <c r="AD17" s="682">
        <v>20812</v>
      </c>
      <c r="AE17" s="682"/>
      <c r="AF17" s="682"/>
      <c r="AG17" s="682"/>
      <c r="AH17" s="682"/>
      <c r="AI17" s="682"/>
      <c r="AJ17" s="682"/>
      <c r="AK17" s="682"/>
      <c r="AL17" s="683">
        <v>0.2</v>
      </c>
      <c r="AM17" s="684"/>
      <c r="AN17" s="684"/>
      <c r="AO17" s="685"/>
      <c r="AP17" s="675" t="s">
        <v>274</v>
      </c>
      <c r="AQ17" s="676"/>
      <c r="AR17" s="676"/>
      <c r="AS17" s="676"/>
      <c r="AT17" s="676"/>
      <c r="AU17" s="676"/>
      <c r="AV17" s="676"/>
      <c r="AW17" s="676"/>
      <c r="AX17" s="676"/>
      <c r="AY17" s="676"/>
      <c r="AZ17" s="676"/>
      <c r="BA17" s="676"/>
      <c r="BB17" s="676"/>
      <c r="BC17" s="676"/>
      <c r="BD17" s="676"/>
      <c r="BE17" s="676"/>
      <c r="BF17" s="677"/>
      <c r="BG17" s="678" t="s">
        <v>178</v>
      </c>
      <c r="BH17" s="679"/>
      <c r="BI17" s="679"/>
      <c r="BJ17" s="679"/>
      <c r="BK17" s="679"/>
      <c r="BL17" s="679"/>
      <c r="BM17" s="679"/>
      <c r="BN17" s="680"/>
      <c r="BO17" s="681" t="s">
        <v>179</v>
      </c>
      <c r="BP17" s="681"/>
      <c r="BQ17" s="681"/>
      <c r="BR17" s="681"/>
      <c r="BS17" s="687" t="s">
        <v>178</v>
      </c>
      <c r="BT17" s="679"/>
      <c r="BU17" s="679"/>
      <c r="BV17" s="679"/>
      <c r="BW17" s="679"/>
      <c r="BX17" s="679"/>
      <c r="BY17" s="679"/>
      <c r="BZ17" s="679"/>
      <c r="CA17" s="679"/>
      <c r="CB17" s="688"/>
      <c r="CD17" s="693" t="s">
        <v>275</v>
      </c>
      <c r="CE17" s="694"/>
      <c r="CF17" s="694"/>
      <c r="CG17" s="694"/>
      <c r="CH17" s="694"/>
      <c r="CI17" s="694"/>
      <c r="CJ17" s="694"/>
      <c r="CK17" s="694"/>
      <c r="CL17" s="694"/>
      <c r="CM17" s="694"/>
      <c r="CN17" s="694"/>
      <c r="CO17" s="694"/>
      <c r="CP17" s="694"/>
      <c r="CQ17" s="695"/>
      <c r="CR17" s="678">
        <v>3180407</v>
      </c>
      <c r="CS17" s="679"/>
      <c r="CT17" s="679"/>
      <c r="CU17" s="679"/>
      <c r="CV17" s="679"/>
      <c r="CW17" s="679"/>
      <c r="CX17" s="679"/>
      <c r="CY17" s="680"/>
      <c r="CZ17" s="681">
        <v>11.5</v>
      </c>
      <c r="DA17" s="681"/>
      <c r="DB17" s="681"/>
      <c r="DC17" s="681"/>
      <c r="DD17" s="687" t="s">
        <v>249</v>
      </c>
      <c r="DE17" s="679"/>
      <c r="DF17" s="679"/>
      <c r="DG17" s="679"/>
      <c r="DH17" s="679"/>
      <c r="DI17" s="679"/>
      <c r="DJ17" s="679"/>
      <c r="DK17" s="679"/>
      <c r="DL17" s="679"/>
      <c r="DM17" s="679"/>
      <c r="DN17" s="679"/>
      <c r="DO17" s="679"/>
      <c r="DP17" s="680"/>
      <c r="DQ17" s="687">
        <v>3164510</v>
      </c>
      <c r="DR17" s="679"/>
      <c r="DS17" s="679"/>
      <c r="DT17" s="679"/>
      <c r="DU17" s="679"/>
      <c r="DV17" s="679"/>
      <c r="DW17" s="679"/>
      <c r="DX17" s="679"/>
      <c r="DY17" s="679"/>
      <c r="DZ17" s="679"/>
      <c r="EA17" s="679"/>
      <c r="EB17" s="679"/>
      <c r="EC17" s="688"/>
    </row>
    <row r="18" spans="2:133" ht="11.25" customHeight="1" x14ac:dyDescent="0.2">
      <c r="B18" s="675" t="s">
        <v>276</v>
      </c>
      <c r="C18" s="676"/>
      <c r="D18" s="676"/>
      <c r="E18" s="676"/>
      <c r="F18" s="676"/>
      <c r="G18" s="676"/>
      <c r="H18" s="676"/>
      <c r="I18" s="676"/>
      <c r="J18" s="676"/>
      <c r="K18" s="676"/>
      <c r="L18" s="676"/>
      <c r="M18" s="676"/>
      <c r="N18" s="676"/>
      <c r="O18" s="676"/>
      <c r="P18" s="676"/>
      <c r="Q18" s="677"/>
      <c r="R18" s="678">
        <v>8583063</v>
      </c>
      <c r="S18" s="679"/>
      <c r="T18" s="679"/>
      <c r="U18" s="679"/>
      <c r="V18" s="679"/>
      <c r="W18" s="679"/>
      <c r="X18" s="679"/>
      <c r="Y18" s="680"/>
      <c r="Z18" s="681">
        <v>30.3</v>
      </c>
      <c r="AA18" s="681"/>
      <c r="AB18" s="681"/>
      <c r="AC18" s="681"/>
      <c r="AD18" s="682">
        <v>7629756</v>
      </c>
      <c r="AE18" s="682"/>
      <c r="AF18" s="682"/>
      <c r="AG18" s="682"/>
      <c r="AH18" s="682"/>
      <c r="AI18" s="682"/>
      <c r="AJ18" s="682"/>
      <c r="AK18" s="682"/>
      <c r="AL18" s="683">
        <v>55.7</v>
      </c>
      <c r="AM18" s="684"/>
      <c r="AN18" s="684"/>
      <c r="AO18" s="685"/>
      <c r="AP18" s="675" t="s">
        <v>277</v>
      </c>
      <c r="AQ18" s="676"/>
      <c r="AR18" s="676"/>
      <c r="AS18" s="676"/>
      <c r="AT18" s="676"/>
      <c r="AU18" s="676"/>
      <c r="AV18" s="676"/>
      <c r="AW18" s="676"/>
      <c r="AX18" s="676"/>
      <c r="AY18" s="676"/>
      <c r="AZ18" s="676"/>
      <c r="BA18" s="676"/>
      <c r="BB18" s="676"/>
      <c r="BC18" s="676"/>
      <c r="BD18" s="676"/>
      <c r="BE18" s="676"/>
      <c r="BF18" s="677"/>
      <c r="BG18" s="678" t="s">
        <v>179</v>
      </c>
      <c r="BH18" s="679"/>
      <c r="BI18" s="679"/>
      <c r="BJ18" s="679"/>
      <c r="BK18" s="679"/>
      <c r="BL18" s="679"/>
      <c r="BM18" s="679"/>
      <c r="BN18" s="680"/>
      <c r="BO18" s="681" t="s">
        <v>249</v>
      </c>
      <c r="BP18" s="681"/>
      <c r="BQ18" s="681"/>
      <c r="BR18" s="681"/>
      <c r="BS18" s="687" t="s">
        <v>178</v>
      </c>
      <c r="BT18" s="679"/>
      <c r="BU18" s="679"/>
      <c r="BV18" s="679"/>
      <c r="BW18" s="679"/>
      <c r="BX18" s="679"/>
      <c r="BY18" s="679"/>
      <c r="BZ18" s="679"/>
      <c r="CA18" s="679"/>
      <c r="CB18" s="688"/>
      <c r="CD18" s="693" t="s">
        <v>278</v>
      </c>
      <c r="CE18" s="694"/>
      <c r="CF18" s="694"/>
      <c r="CG18" s="694"/>
      <c r="CH18" s="694"/>
      <c r="CI18" s="694"/>
      <c r="CJ18" s="694"/>
      <c r="CK18" s="694"/>
      <c r="CL18" s="694"/>
      <c r="CM18" s="694"/>
      <c r="CN18" s="694"/>
      <c r="CO18" s="694"/>
      <c r="CP18" s="694"/>
      <c r="CQ18" s="695"/>
      <c r="CR18" s="678">
        <v>29517</v>
      </c>
      <c r="CS18" s="679"/>
      <c r="CT18" s="679"/>
      <c r="CU18" s="679"/>
      <c r="CV18" s="679"/>
      <c r="CW18" s="679"/>
      <c r="CX18" s="679"/>
      <c r="CY18" s="680"/>
      <c r="CZ18" s="681">
        <v>0.1</v>
      </c>
      <c r="DA18" s="681"/>
      <c r="DB18" s="681"/>
      <c r="DC18" s="681"/>
      <c r="DD18" s="687">
        <v>29517</v>
      </c>
      <c r="DE18" s="679"/>
      <c r="DF18" s="679"/>
      <c r="DG18" s="679"/>
      <c r="DH18" s="679"/>
      <c r="DI18" s="679"/>
      <c r="DJ18" s="679"/>
      <c r="DK18" s="679"/>
      <c r="DL18" s="679"/>
      <c r="DM18" s="679"/>
      <c r="DN18" s="679"/>
      <c r="DO18" s="679"/>
      <c r="DP18" s="680"/>
      <c r="DQ18" s="687">
        <v>25723</v>
      </c>
      <c r="DR18" s="679"/>
      <c r="DS18" s="679"/>
      <c r="DT18" s="679"/>
      <c r="DU18" s="679"/>
      <c r="DV18" s="679"/>
      <c r="DW18" s="679"/>
      <c r="DX18" s="679"/>
      <c r="DY18" s="679"/>
      <c r="DZ18" s="679"/>
      <c r="EA18" s="679"/>
      <c r="EB18" s="679"/>
      <c r="EC18" s="688"/>
    </row>
    <row r="19" spans="2:133" ht="11.25" customHeight="1" x14ac:dyDescent="0.2">
      <c r="B19" s="675" t="s">
        <v>279</v>
      </c>
      <c r="C19" s="676"/>
      <c r="D19" s="676"/>
      <c r="E19" s="676"/>
      <c r="F19" s="676"/>
      <c r="G19" s="676"/>
      <c r="H19" s="676"/>
      <c r="I19" s="676"/>
      <c r="J19" s="676"/>
      <c r="K19" s="676"/>
      <c r="L19" s="676"/>
      <c r="M19" s="676"/>
      <c r="N19" s="676"/>
      <c r="O19" s="676"/>
      <c r="P19" s="676"/>
      <c r="Q19" s="677"/>
      <c r="R19" s="678">
        <v>7629756</v>
      </c>
      <c r="S19" s="679"/>
      <c r="T19" s="679"/>
      <c r="U19" s="679"/>
      <c r="V19" s="679"/>
      <c r="W19" s="679"/>
      <c r="X19" s="679"/>
      <c r="Y19" s="680"/>
      <c r="Z19" s="681">
        <v>27</v>
      </c>
      <c r="AA19" s="681"/>
      <c r="AB19" s="681"/>
      <c r="AC19" s="681"/>
      <c r="AD19" s="682">
        <v>7629756</v>
      </c>
      <c r="AE19" s="682"/>
      <c r="AF19" s="682"/>
      <c r="AG19" s="682"/>
      <c r="AH19" s="682"/>
      <c r="AI19" s="682"/>
      <c r="AJ19" s="682"/>
      <c r="AK19" s="682"/>
      <c r="AL19" s="683">
        <v>55.7</v>
      </c>
      <c r="AM19" s="684"/>
      <c r="AN19" s="684"/>
      <c r="AO19" s="685"/>
      <c r="AP19" s="675" t="s">
        <v>280</v>
      </c>
      <c r="AQ19" s="676"/>
      <c r="AR19" s="676"/>
      <c r="AS19" s="676"/>
      <c r="AT19" s="676"/>
      <c r="AU19" s="676"/>
      <c r="AV19" s="676"/>
      <c r="AW19" s="676"/>
      <c r="AX19" s="676"/>
      <c r="AY19" s="676"/>
      <c r="AZ19" s="676"/>
      <c r="BA19" s="676"/>
      <c r="BB19" s="676"/>
      <c r="BC19" s="676"/>
      <c r="BD19" s="676"/>
      <c r="BE19" s="676"/>
      <c r="BF19" s="677"/>
      <c r="BG19" s="678">
        <v>162845</v>
      </c>
      <c r="BH19" s="679"/>
      <c r="BI19" s="679"/>
      <c r="BJ19" s="679"/>
      <c r="BK19" s="679"/>
      <c r="BL19" s="679"/>
      <c r="BM19" s="679"/>
      <c r="BN19" s="680"/>
      <c r="BO19" s="681">
        <v>3.3</v>
      </c>
      <c r="BP19" s="681"/>
      <c r="BQ19" s="681"/>
      <c r="BR19" s="681"/>
      <c r="BS19" s="687" t="s">
        <v>249</v>
      </c>
      <c r="BT19" s="679"/>
      <c r="BU19" s="679"/>
      <c r="BV19" s="679"/>
      <c r="BW19" s="679"/>
      <c r="BX19" s="679"/>
      <c r="BY19" s="679"/>
      <c r="BZ19" s="679"/>
      <c r="CA19" s="679"/>
      <c r="CB19" s="688"/>
      <c r="CD19" s="693" t="s">
        <v>281</v>
      </c>
      <c r="CE19" s="694"/>
      <c r="CF19" s="694"/>
      <c r="CG19" s="694"/>
      <c r="CH19" s="694"/>
      <c r="CI19" s="694"/>
      <c r="CJ19" s="694"/>
      <c r="CK19" s="694"/>
      <c r="CL19" s="694"/>
      <c r="CM19" s="694"/>
      <c r="CN19" s="694"/>
      <c r="CO19" s="694"/>
      <c r="CP19" s="694"/>
      <c r="CQ19" s="695"/>
      <c r="CR19" s="678" t="s">
        <v>178</v>
      </c>
      <c r="CS19" s="679"/>
      <c r="CT19" s="679"/>
      <c r="CU19" s="679"/>
      <c r="CV19" s="679"/>
      <c r="CW19" s="679"/>
      <c r="CX19" s="679"/>
      <c r="CY19" s="680"/>
      <c r="CZ19" s="681" t="s">
        <v>179</v>
      </c>
      <c r="DA19" s="681"/>
      <c r="DB19" s="681"/>
      <c r="DC19" s="681"/>
      <c r="DD19" s="687" t="s">
        <v>179</v>
      </c>
      <c r="DE19" s="679"/>
      <c r="DF19" s="679"/>
      <c r="DG19" s="679"/>
      <c r="DH19" s="679"/>
      <c r="DI19" s="679"/>
      <c r="DJ19" s="679"/>
      <c r="DK19" s="679"/>
      <c r="DL19" s="679"/>
      <c r="DM19" s="679"/>
      <c r="DN19" s="679"/>
      <c r="DO19" s="679"/>
      <c r="DP19" s="680"/>
      <c r="DQ19" s="687" t="s">
        <v>178</v>
      </c>
      <c r="DR19" s="679"/>
      <c r="DS19" s="679"/>
      <c r="DT19" s="679"/>
      <c r="DU19" s="679"/>
      <c r="DV19" s="679"/>
      <c r="DW19" s="679"/>
      <c r="DX19" s="679"/>
      <c r="DY19" s="679"/>
      <c r="DZ19" s="679"/>
      <c r="EA19" s="679"/>
      <c r="EB19" s="679"/>
      <c r="EC19" s="688"/>
    </row>
    <row r="20" spans="2:133" ht="11.25" customHeight="1" x14ac:dyDescent="0.2">
      <c r="B20" s="675" t="s">
        <v>282</v>
      </c>
      <c r="C20" s="676"/>
      <c r="D20" s="676"/>
      <c r="E20" s="676"/>
      <c r="F20" s="676"/>
      <c r="G20" s="676"/>
      <c r="H20" s="676"/>
      <c r="I20" s="676"/>
      <c r="J20" s="676"/>
      <c r="K20" s="676"/>
      <c r="L20" s="676"/>
      <c r="M20" s="676"/>
      <c r="N20" s="676"/>
      <c r="O20" s="676"/>
      <c r="P20" s="676"/>
      <c r="Q20" s="677"/>
      <c r="R20" s="678">
        <v>953307</v>
      </c>
      <c r="S20" s="679"/>
      <c r="T20" s="679"/>
      <c r="U20" s="679"/>
      <c r="V20" s="679"/>
      <c r="W20" s="679"/>
      <c r="X20" s="679"/>
      <c r="Y20" s="680"/>
      <c r="Z20" s="681">
        <v>3.4</v>
      </c>
      <c r="AA20" s="681"/>
      <c r="AB20" s="681"/>
      <c r="AC20" s="681"/>
      <c r="AD20" s="682" t="s">
        <v>179</v>
      </c>
      <c r="AE20" s="682"/>
      <c r="AF20" s="682"/>
      <c r="AG20" s="682"/>
      <c r="AH20" s="682"/>
      <c r="AI20" s="682"/>
      <c r="AJ20" s="682"/>
      <c r="AK20" s="682"/>
      <c r="AL20" s="683" t="s">
        <v>249</v>
      </c>
      <c r="AM20" s="684"/>
      <c r="AN20" s="684"/>
      <c r="AO20" s="685"/>
      <c r="AP20" s="675" t="s">
        <v>283</v>
      </c>
      <c r="AQ20" s="676"/>
      <c r="AR20" s="676"/>
      <c r="AS20" s="676"/>
      <c r="AT20" s="676"/>
      <c r="AU20" s="676"/>
      <c r="AV20" s="676"/>
      <c r="AW20" s="676"/>
      <c r="AX20" s="676"/>
      <c r="AY20" s="676"/>
      <c r="AZ20" s="676"/>
      <c r="BA20" s="676"/>
      <c r="BB20" s="676"/>
      <c r="BC20" s="676"/>
      <c r="BD20" s="676"/>
      <c r="BE20" s="676"/>
      <c r="BF20" s="677"/>
      <c r="BG20" s="678">
        <v>162845</v>
      </c>
      <c r="BH20" s="679"/>
      <c r="BI20" s="679"/>
      <c r="BJ20" s="679"/>
      <c r="BK20" s="679"/>
      <c r="BL20" s="679"/>
      <c r="BM20" s="679"/>
      <c r="BN20" s="680"/>
      <c r="BO20" s="681">
        <v>3.3</v>
      </c>
      <c r="BP20" s="681"/>
      <c r="BQ20" s="681"/>
      <c r="BR20" s="681"/>
      <c r="BS20" s="687" t="s">
        <v>249</v>
      </c>
      <c r="BT20" s="679"/>
      <c r="BU20" s="679"/>
      <c r="BV20" s="679"/>
      <c r="BW20" s="679"/>
      <c r="BX20" s="679"/>
      <c r="BY20" s="679"/>
      <c r="BZ20" s="679"/>
      <c r="CA20" s="679"/>
      <c r="CB20" s="688"/>
      <c r="CD20" s="693" t="s">
        <v>284</v>
      </c>
      <c r="CE20" s="694"/>
      <c r="CF20" s="694"/>
      <c r="CG20" s="694"/>
      <c r="CH20" s="694"/>
      <c r="CI20" s="694"/>
      <c r="CJ20" s="694"/>
      <c r="CK20" s="694"/>
      <c r="CL20" s="694"/>
      <c r="CM20" s="694"/>
      <c r="CN20" s="694"/>
      <c r="CO20" s="694"/>
      <c r="CP20" s="694"/>
      <c r="CQ20" s="695"/>
      <c r="CR20" s="678">
        <v>27719706</v>
      </c>
      <c r="CS20" s="679"/>
      <c r="CT20" s="679"/>
      <c r="CU20" s="679"/>
      <c r="CV20" s="679"/>
      <c r="CW20" s="679"/>
      <c r="CX20" s="679"/>
      <c r="CY20" s="680"/>
      <c r="CZ20" s="681">
        <v>100</v>
      </c>
      <c r="DA20" s="681"/>
      <c r="DB20" s="681"/>
      <c r="DC20" s="681"/>
      <c r="DD20" s="687">
        <v>3362988</v>
      </c>
      <c r="DE20" s="679"/>
      <c r="DF20" s="679"/>
      <c r="DG20" s="679"/>
      <c r="DH20" s="679"/>
      <c r="DI20" s="679"/>
      <c r="DJ20" s="679"/>
      <c r="DK20" s="679"/>
      <c r="DL20" s="679"/>
      <c r="DM20" s="679"/>
      <c r="DN20" s="679"/>
      <c r="DO20" s="679"/>
      <c r="DP20" s="680"/>
      <c r="DQ20" s="687">
        <v>17079341</v>
      </c>
      <c r="DR20" s="679"/>
      <c r="DS20" s="679"/>
      <c r="DT20" s="679"/>
      <c r="DU20" s="679"/>
      <c r="DV20" s="679"/>
      <c r="DW20" s="679"/>
      <c r="DX20" s="679"/>
      <c r="DY20" s="679"/>
      <c r="DZ20" s="679"/>
      <c r="EA20" s="679"/>
      <c r="EB20" s="679"/>
      <c r="EC20" s="688"/>
    </row>
    <row r="21" spans="2:133" ht="11.25" customHeight="1" x14ac:dyDescent="0.2">
      <c r="B21" s="675" t="s">
        <v>285</v>
      </c>
      <c r="C21" s="676"/>
      <c r="D21" s="676"/>
      <c r="E21" s="676"/>
      <c r="F21" s="676"/>
      <c r="G21" s="676"/>
      <c r="H21" s="676"/>
      <c r="I21" s="676"/>
      <c r="J21" s="676"/>
      <c r="K21" s="676"/>
      <c r="L21" s="676"/>
      <c r="M21" s="676"/>
      <c r="N21" s="676"/>
      <c r="O21" s="676"/>
      <c r="P21" s="676"/>
      <c r="Q21" s="677"/>
      <c r="R21" s="678" t="s">
        <v>178</v>
      </c>
      <c r="S21" s="679"/>
      <c r="T21" s="679"/>
      <c r="U21" s="679"/>
      <c r="V21" s="679"/>
      <c r="W21" s="679"/>
      <c r="X21" s="679"/>
      <c r="Y21" s="680"/>
      <c r="Z21" s="681" t="s">
        <v>178</v>
      </c>
      <c r="AA21" s="681"/>
      <c r="AB21" s="681"/>
      <c r="AC21" s="681"/>
      <c r="AD21" s="682" t="s">
        <v>178</v>
      </c>
      <c r="AE21" s="682"/>
      <c r="AF21" s="682"/>
      <c r="AG21" s="682"/>
      <c r="AH21" s="682"/>
      <c r="AI21" s="682"/>
      <c r="AJ21" s="682"/>
      <c r="AK21" s="682"/>
      <c r="AL21" s="683" t="s">
        <v>249</v>
      </c>
      <c r="AM21" s="684"/>
      <c r="AN21" s="684"/>
      <c r="AO21" s="685"/>
      <c r="AP21" s="696" t="s">
        <v>286</v>
      </c>
      <c r="AQ21" s="697"/>
      <c r="AR21" s="697"/>
      <c r="AS21" s="697"/>
      <c r="AT21" s="697"/>
      <c r="AU21" s="697"/>
      <c r="AV21" s="697"/>
      <c r="AW21" s="697"/>
      <c r="AX21" s="697"/>
      <c r="AY21" s="697"/>
      <c r="AZ21" s="697"/>
      <c r="BA21" s="697"/>
      <c r="BB21" s="697"/>
      <c r="BC21" s="697"/>
      <c r="BD21" s="697"/>
      <c r="BE21" s="697"/>
      <c r="BF21" s="698"/>
      <c r="BG21" s="678">
        <v>1531</v>
      </c>
      <c r="BH21" s="679"/>
      <c r="BI21" s="679"/>
      <c r="BJ21" s="679"/>
      <c r="BK21" s="679"/>
      <c r="BL21" s="679"/>
      <c r="BM21" s="679"/>
      <c r="BN21" s="680"/>
      <c r="BO21" s="681">
        <v>0</v>
      </c>
      <c r="BP21" s="681"/>
      <c r="BQ21" s="681"/>
      <c r="BR21" s="681"/>
      <c r="BS21" s="687" t="s">
        <v>249</v>
      </c>
      <c r="BT21" s="679"/>
      <c r="BU21" s="679"/>
      <c r="BV21" s="679"/>
      <c r="BW21" s="679"/>
      <c r="BX21" s="679"/>
      <c r="BY21" s="679"/>
      <c r="BZ21" s="679"/>
      <c r="CA21" s="679"/>
      <c r="CB21" s="688"/>
      <c r="CD21" s="702"/>
      <c r="CE21" s="703"/>
      <c r="CF21" s="703"/>
      <c r="CG21" s="703"/>
      <c r="CH21" s="703"/>
      <c r="CI21" s="703"/>
      <c r="CJ21" s="703"/>
      <c r="CK21" s="703"/>
      <c r="CL21" s="703"/>
      <c r="CM21" s="703"/>
      <c r="CN21" s="703"/>
      <c r="CO21" s="703"/>
      <c r="CP21" s="703"/>
      <c r="CQ21" s="704"/>
      <c r="CR21" s="705"/>
      <c r="CS21" s="700"/>
      <c r="CT21" s="700"/>
      <c r="CU21" s="700"/>
      <c r="CV21" s="700"/>
      <c r="CW21" s="700"/>
      <c r="CX21" s="700"/>
      <c r="CY21" s="706"/>
      <c r="CZ21" s="707"/>
      <c r="DA21" s="707"/>
      <c r="DB21" s="707"/>
      <c r="DC21" s="707"/>
      <c r="DD21" s="699"/>
      <c r="DE21" s="700"/>
      <c r="DF21" s="700"/>
      <c r="DG21" s="700"/>
      <c r="DH21" s="700"/>
      <c r="DI21" s="700"/>
      <c r="DJ21" s="700"/>
      <c r="DK21" s="700"/>
      <c r="DL21" s="700"/>
      <c r="DM21" s="700"/>
      <c r="DN21" s="700"/>
      <c r="DO21" s="700"/>
      <c r="DP21" s="706"/>
      <c r="DQ21" s="699"/>
      <c r="DR21" s="700"/>
      <c r="DS21" s="700"/>
      <c r="DT21" s="700"/>
      <c r="DU21" s="700"/>
      <c r="DV21" s="700"/>
      <c r="DW21" s="700"/>
      <c r="DX21" s="700"/>
      <c r="DY21" s="700"/>
      <c r="DZ21" s="700"/>
      <c r="EA21" s="700"/>
      <c r="EB21" s="700"/>
      <c r="EC21" s="701"/>
    </row>
    <row r="22" spans="2:133" ht="11.25" customHeight="1" x14ac:dyDescent="0.2">
      <c r="B22" s="675" t="s">
        <v>287</v>
      </c>
      <c r="C22" s="676"/>
      <c r="D22" s="676"/>
      <c r="E22" s="676"/>
      <c r="F22" s="676"/>
      <c r="G22" s="676"/>
      <c r="H22" s="676"/>
      <c r="I22" s="676"/>
      <c r="J22" s="676"/>
      <c r="K22" s="676"/>
      <c r="L22" s="676"/>
      <c r="M22" s="676"/>
      <c r="N22" s="676"/>
      <c r="O22" s="676"/>
      <c r="P22" s="676"/>
      <c r="Q22" s="677"/>
      <c r="R22" s="678">
        <v>14776823</v>
      </c>
      <c r="S22" s="679"/>
      <c r="T22" s="679"/>
      <c r="U22" s="679"/>
      <c r="V22" s="679"/>
      <c r="W22" s="679"/>
      <c r="X22" s="679"/>
      <c r="Y22" s="680"/>
      <c r="Z22" s="681">
        <v>52.2</v>
      </c>
      <c r="AA22" s="681"/>
      <c r="AB22" s="681"/>
      <c r="AC22" s="681"/>
      <c r="AD22" s="682">
        <v>13662201</v>
      </c>
      <c r="AE22" s="682"/>
      <c r="AF22" s="682"/>
      <c r="AG22" s="682"/>
      <c r="AH22" s="682"/>
      <c r="AI22" s="682"/>
      <c r="AJ22" s="682"/>
      <c r="AK22" s="682"/>
      <c r="AL22" s="683">
        <v>99.7</v>
      </c>
      <c r="AM22" s="684"/>
      <c r="AN22" s="684"/>
      <c r="AO22" s="685"/>
      <c r="AP22" s="696" t="s">
        <v>288</v>
      </c>
      <c r="AQ22" s="697"/>
      <c r="AR22" s="697"/>
      <c r="AS22" s="697"/>
      <c r="AT22" s="697"/>
      <c r="AU22" s="697"/>
      <c r="AV22" s="697"/>
      <c r="AW22" s="697"/>
      <c r="AX22" s="697"/>
      <c r="AY22" s="697"/>
      <c r="AZ22" s="697"/>
      <c r="BA22" s="697"/>
      <c r="BB22" s="697"/>
      <c r="BC22" s="697"/>
      <c r="BD22" s="697"/>
      <c r="BE22" s="697"/>
      <c r="BF22" s="698"/>
      <c r="BG22" s="678" t="s">
        <v>179</v>
      </c>
      <c r="BH22" s="679"/>
      <c r="BI22" s="679"/>
      <c r="BJ22" s="679"/>
      <c r="BK22" s="679"/>
      <c r="BL22" s="679"/>
      <c r="BM22" s="679"/>
      <c r="BN22" s="680"/>
      <c r="BO22" s="681" t="s">
        <v>178</v>
      </c>
      <c r="BP22" s="681"/>
      <c r="BQ22" s="681"/>
      <c r="BR22" s="681"/>
      <c r="BS22" s="687" t="s">
        <v>179</v>
      </c>
      <c r="BT22" s="679"/>
      <c r="BU22" s="679"/>
      <c r="BV22" s="679"/>
      <c r="BW22" s="679"/>
      <c r="BX22" s="679"/>
      <c r="BY22" s="679"/>
      <c r="BZ22" s="679"/>
      <c r="CA22" s="679"/>
      <c r="CB22" s="688"/>
      <c r="CD22" s="660" t="s">
        <v>289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75" t="s">
        <v>290</v>
      </c>
      <c r="C23" s="676"/>
      <c r="D23" s="676"/>
      <c r="E23" s="676"/>
      <c r="F23" s="676"/>
      <c r="G23" s="676"/>
      <c r="H23" s="676"/>
      <c r="I23" s="676"/>
      <c r="J23" s="676"/>
      <c r="K23" s="676"/>
      <c r="L23" s="676"/>
      <c r="M23" s="676"/>
      <c r="N23" s="676"/>
      <c r="O23" s="676"/>
      <c r="P23" s="676"/>
      <c r="Q23" s="677"/>
      <c r="R23" s="678">
        <v>7760</v>
      </c>
      <c r="S23" s="679"/>
      <c r="T23" s="679"/>
      <c r="U23" s="679"/>
      <c r="V23" s="679"/>
      <c r="W23" s="679"/>
      <c r="X23" s="679"/>
      <c r="Y23" s="680"/>
      <c r="Z23" s="681">
        <v>0</v>
      </c>
      <c r="AA23" s="681"/>
      <c r="AB23" s="681"/>
      <c r="AC23" s="681"/>
      <c r="AD23" s="682">
        <v>7760</v>
      </c>
      <c r="AE23" s="682"/>
      <c r="AF23" s="682"/>
      <c r="AG23" s="682"/>
      <c r="AH23" s="682"/>
      <c r="AI23" s="682"/>
      <c r="AJ23" s="682"/>
      <c r="AK23" s="682"/>
      <c r="AL23" s="683">
        <v>0.1</v>
      </c>
      <c r="AM23" s="684"/>
      <c r="AN23" s="684"/>
      <c r="AO23" s="685"/>
      <c r="AP23" s="696" t="s">
        <v>291</v>
      </c>
      <c r="AQ23" s="697"/>
      <c r="AR23" s="697"/>
      <c r="AS23" s="697"/>
      <c r="AT23" s="697"/>
      <c r="AU23" s="697"/>
      <c r="AV23" s="697"/>
      <c r="AW23" s="697"/>
      <c r="AX23" s="697"/>
      <c r="AY23" s="697"/>
      <c r="AZ23" s="697"/>
      <c r="BA23" s="697"/>
      <c r="BB23" s="697"/>
      <c r="BC23" s="697"/>
      <c r="BD23" s="697"/>
      <c r="BE23" s="697"/>
      <c r="BF23" s="698"/>
      <c r="BG23" s="678">
        <v>161314</v>
      </c>
      <c r="BH23" s="679"/>
      <c r="BI23" s="679"/>
      <c r="BJ23" s="679"/>
      <c r="BK23" s="679"/>
      <c r="BL23" s="679"/>
      <c r="BM23" s="679"/>
      <c r="BN23" s="680"/>
      <c r="BO23" s="681">
        <v>3.3</v>
      </c>
      <c r="BP23" s="681"/>
      <c r="BQ23" s="681"/>
      <c r="BR23" s="681"/>
      <c r="BS23" s="687" t="s">
        <v>178</v>
      </c>
      <c r="BT23" s="679"/>
      <c r="BU23" s="679"/>
      <c r="BV23" s="679"/>
      <c r="BW23" s="679"/>
      <c r="BX23" s="679"/>
      <c r="BY23" s="679"/>
      <c r="BZ23" s="679"/>
      <c r="CA23" s="679"/>
      <c r="CB23" s="688"/>
      <c r="CD23" s="660" t="s">
        <v>229</v>
      </c>
      <c r="CE23" s="661"/>
      <c r="CF23" s="661"/>
      <c r="CG23" s="661"/>
      <c r="CH23" s="661"/>
      <c r="CI23" s="661"/>
      <c r="CJ23" s="661"/>
      <c r="CK23" s="661"/>
      <c r="CL23" s="661"/>
      <c r="CM23" s="661"/>
      <c r="CN23" s="661"/>
      <c r="CO23" s="661"/>
      <c r="CP23" s="661"/>
      <c r="CQ23" s="662"/>
      <c r="CR23" s="660" t="s">
        <v>292</v>
      </c>
      <c r="CS23" s="661"/>
      <c r="CT23" s="661"/>
      <c r="CU23" s="661"/>
      <c r="CV23" s="661"/>
      <c r="CW23" s="661"/>
      <c r="CX23" s="661"/>
      <c r="CY23" s="662"/>
      <c r="CZ23" s="660" t="s">
        <v>293</v>
      </c>
      <c r="DA23" s="661"/>
      <c r="DB23" s="661"/>
      <c r="DC23" s="662"/>
      <c r="DD23" s="660" t="s">
        <v>294</v>
      </c>
      <c r="DE23" s="661"/>
      <c r="DF23" s="661"/>
      <c r="DG23" s="661"/>
      <c r="DH23" s="661"/>
      <c r="DI23" s="661"/>
      <c r="DJ23" s="661"/>
      <c r="DK23" s="662"/>
      <c r="DL23" s="708" t="s">
        <v>295</v>
      </c>
      <c r="DM23" s="709"/>
      <c r="DN23" s="709"/>
      <c r="DO23" s="709"/>
      <c r="DP23" s="709"/>
      <c r="DQ23" s="709"/>
      <c r="DR23" s="709"/>
      <c r="DS23" s="709"/>
      <c r="DT23" s="709"/>
      <c r="DU23" s="709"/>
      <c r="DV23" s="710"/>
      <c r="DW23" s="660" t="s">
        <v>296</v>
      </c>
      <c r="DX23" s="661"/>
      <c r="DY23" s="661"/>
      <c r="DZ23" s="661"/>
      <c r="EA23" s="661"/>
      <c r="EB23" s="661"/>
      <c r="EC23" s="662"/>
    </row>
    <row r="24" spans="2:133" ht="11.25" customHeight="1" x14ac:dyDescent="0.2">
      <c r="B24" s="675" t="s">
        <v>297</v>
      </c>
      <c r="C24" s="676"/>
      <c r="D24" s="676"/>
      <c r="E24" s="676"/>
      <c r="F24" s="676"/>
      <c r="G24" s="676"/>
      <c r="H24" s="676"/>
      <c r="I24" s="676"/>
      <c r="J24" s="676"/>
      <c r="K24" s="676"/>
      <c r="L24" s="676"/>
      <c r="M24" s="676"/>
      <c r="N24" s="676"/>
      <c r="O24" s="676"/>
      <c r="P24" s="676"/>
      <c r="Q24" s="677"/>
      <c r="R24" s="678">
        <v>181032</v>
      </c>
      <c r="S24" s="679"/>
      <c r="T24" s="679"/>
      <c r="U24" s="679"/>
      <c r="V24" s="679"/>
      <c r="W24" s="679"/>
      <c r="X24" s="679"/>
      <c r="Y24" s="680"/>
      <c r="Z24" s="681">
        <v>0.6</v>
      </c>
      <c r="AA24" s="681"/>
      <c r="AB24" s="681"/>
      <c r="AC24" s="681"/>
      <c r="AD24" s="682" t="s">
        <v>179</v>
      </c>
      <c r="AE24" s="682"/>
      <c r="AF24" s="682"/>
      <c r="AG24" s="682"/>
      <c r="AH24" s="682"/>
      <c r="AI24" s="682"/>
      <c r="AJ24" s="682"/>
      <c r="AK24" s="682"/>
      <c r="AL24" s="683" t="s">
        <v>178</v>
      </c>
      <c r="AM24" s="684"/>
      <c r="AN24" s="684"/>
      <c r="AO24" s="685"/>
      <c r="AP24" s="696" t="s">
        <v>298</v>
      </c>
      <c r="AQ24" s="697"/>
      <c r="AR24" s="697"/>
      <c r="AS24" s="697"/>
      <c r="AT24" s="697"/>
      <c r="AU24" s="697"/>
      <c r="AV24" s="697"/>
      <c r="AW24" s="697"/>
      <c r="AX24" s="697"/>
      <c r="AY24" s="697"/>
      <c r="AZ24" s="697"/>
      <c r="BA24" s="697"/>
      <c r="BB24" s="697"/>
      <c r="BC24" s="697"/>
      <c r="BD24" s="697"/>
      <c r="BE24" s="697"/>
      <c r="BF24" s="698"/>
      <c r="BG24" s="678" t="s">
        <v>178</v>
      </c>
      <c r="BH24" s="679"/>
      <c r="BI24" s="679"/>
      <c r="BJ24" s="679"/>
      <c r="BK24" s="679"/>
      <c r="BL24" s="679"/>
      <c r="BM24" s="679"/>
      <c r="BN24" s="680"/>
      <c r="BO24" s="681" t="s">
        <v>179</v>
      </c>
      <c r="BP24" s="681"/>
      <c r="BQ24" s="681"/>
      <c r="BR24" s="681"/>
      <c r="BS24" s="687" t="s">
        <v>249</v>
      </c>
      <c r="BT24" s="679"/>
      <c r="BU24" s="679"/>
      <c r="BV24" s="679"/>
      <c r="BW24" s="679"/>
      <c r="BX24" s="679"/>
      <c r="BY24" s="679"/>
      <c r="BZ24" s="679"/>
      <c r="CA24" s="679"/>
      <c r="CB24" s="688"/>
      <c r="CD24" s="689" t="s">
        <v>299</v>
      </c>
      <c r="CE24" s="690"/>
      <c r="CF24" s="690"/>
      <c r="CG24" s="690"/>
      <c r="CH24" s="690"/>
      <c r="CI24" s="690"/>
      <c r="CJ24" s="690"/>
      <c r="CK24" s="690"/>
      <c r="CL24" s="690"/>
      <c r="CM24" s="690"/>
      <c r="CN24" s="690"/>
      <c r="CO24" s="690"/>
      <c r="CP24" s="690"/>
      <c r="CQ24" s="691"/>
      <c r="CR24" s="667">
        <v>12691563</v>
      </c>
      <c r="CS24" s="668"/>
      <c r="CT24" s="668"/>
      <c r="CU24" s="668"/>
      <c r="CV24" s="668"/>
      <c r="CW24" s="668"/>
      <c r="CX24" s="668"/>
      <c r="CY24" s="669"/>
      <c r="CZ24" s="672">
        <v>45.8</v>
      </c>
      <c r="DA24" s="673"/>
      <c r="DB24" s="673"/>
      <c r="DC24" s="692"/>
      <c r="DD24" s="711">
        <v>8359918</v>
      </c>
      <c r="DE24" s="668"/>
      <c r="DF24" s="668"/>
      <c r="DG24" s="668"/>
      <c r="DH24" s="668"/>
      <c r="DI24" s="668"/>
      <c r="DJ24" s="668"/>
      <c r="DK24" s="669"/>
      <c r="DL24" s="711">
        <v>8003812</v>
      </c>
      <c r="DM24" s="668"/>
      <c r="DN24" s="668"/>
      <c r="DO24" s="668"/>
      <c r="DP24" s="668"/>
      <c r="DQ24" s="668"/>
      <c r="DR24" s="668"/>
      <c r="DS24" s="668"/>
      <c r="DT24" s="668"/>
      <c r="DU24" s="668"/>
      <c r="DV24" s="669"/>
      <c r="DW24" s="672">
        <v>55.8</v>
      </c>
      <c r="DX24" s="673"/>
      <c r="DY24" s="673"/>
      <c r="DZ24" s="673"/>
      <c r="EA24" s="673"/>
      <c r="EB24" s="673"/>
      <c r="EC24" s="674"/>
    </row>
    <row r="25" spans="2:133" ht="11.25" customHeight="1" x14ac:dyDescent="0.2">
      <c r="B25" s="675" t="s">
        <v>300</v>
      </c>
      <c r="C25" s="676"/>
      <c r="D25" s="676"/>
      <c r="E25" s="676"/>
      <c r="F25" s="676"/>
      <c r="G25" s="676"/>
      <c r="H25" s="676"/>
      <c r="I25" s="676"/>
      <c r="J25" s="676"/>
      <c r="K25" s="676"/>
      <c r="L25" s="676"/>
      <c r="M25" s="676"/>
      <c r="N25" s="676"/>
      <c r="O25" s="676"/>
      <c r="P25" s="676"/>
      <c r="Q25" s="677"/>
      <c r="R25" s="678">
        <v>220851</v>
      </c>
      <c r="S25" s="679"/>
      <c r="T25" s="679"/>
      <c r="U25" s="679"/>
      <c r="V25" s="679"/>
      <c r="W25" s="679"/>
      <c r="X25" s="679"/>
      <c r="Y25" s="680"/>
      <c r="Z25" s="681">
        <v>0.8</v>
      </c>
      <c r="AA25" s="681"/>
      <c r="AB25" s="681"/>
      <c r="AC25" s="681"/>
      <c r="AD25" s="682">
        <v>12286</v>
      </c>
      <c r="AE25" s="682"/>
      <c r="AF25" s="682"/>
      <c r="AG25" s="682"/>
      <c r="AH25" s="682"/>
      <c r="AI25" s="682"/>
      <c r="AJ25" s="682"/>
      <c r="AK25" s="682"/>
      <c r="AL25" s="683">
        <v>0.1</v>
      </c>
      <c r="AM25" s="684"/>
      <c r="AN25" s="684"/>
      <c r="AO25" s="685"/>
      <c r="AP25" s="696" t="s">
        <v>301</v>
      </c>
      <c r="AQ25" s="697"/>
      <c r="AR25" s="697"/>
      <c r="AS25" s="697"/>
      <c r="AT25" s="697"/>
      <c r="AU25" s="697"/>
      <c r="AV25" s="697"/>
      <c r="AW25" s="697"/>
      <c r="AX25" s="697"/>
      <c r="AY25" s="697"/>
      <c r="AZ25" s="697"/>
      <c r="BA25" s="697"/>
      <c r="BB25" s="697"/>
      <c r="BC25" s="697"/>
      <c r="BD25" s="697"/>
      <c r="BE25" s="697"/>
      <c r="BF25" s="698"/>
      <c r="BG25" s="678" t="s">
        <v>249</v>
      </c>
      <c r="BH25" s="679"/>
      <c r="BI25" s="679"/>
      <c r="BJ25" s="679"/>
      <c r="BK25" s="679"/>
      <c r="BL25" s="679"/>
      <c r="BM25" s="679"/>
      <c r="BN25" s="680"/>
      <c r="BO25" s="681" t="s">
        <v>249</v>
      </c>
      <c r="BP25" s="681"/>
      <c r="BQ25" s="681"/>
      <c r="BR25" s="681"/>
      <c r="BS25" s="687" t="s">
        <v>179</v>
      </c>
      <c r="BT25" s="679"/>
      <c r="BU25" s="679"/>
      <c r="BV25" s="679"/>
      <c r="BW25" s="679"/>
      <c r="BX25" s="679"/>
      <c r="BY25" s="679"/>
      <c r="BZ25" s="679"/>
      <c r="CA25" s="679"/>
      <c r="CB25" s="688"/>
      <c r="CD25" s="693" t="s">
        <v>302</v>
      </c>
      <c r="CE25" s="694"/>
      <c r="CF25" s="694"/>
      <c r="CG25" s="694"/>
      <c r="CH25" s="694"/>
      <c r="CI25" s="694"/>
      <c r="CJ25" s="694"/>
      <c r="CK25" s="694"/>
      <c r="CL25" s="694"/>
      <c r="CM25" s="694"/>
      <c r="CN25" s="694"/>
      <c r="CO25" s="694"/>
      <c r="CP25" s="694"/>
      <c r="CQ25" s="695"/>
      <c r="CR25" s="678">
        <v>3640168</v>
      </c>
      <c r="CS25" s="714"/>
      <c r="CT25" s="714"/>
      <c r="CU25" s="714"/>
      <c r="CV25" s="714"/>
      <c r="CW25" s="714"/>
      <c r="CX25" s="714"/>
      <c r="CY25" s="715"/>
      <c r="CZ25" s="683">
        <v>13.1</v>
      </c>
      <c r="DA25" s="712"/>
      <c r="DB25" s="712"/>
      <c r="DC25" s="716"/>
      <c r="DD25" s="687">
        <v>3420678</v>
      </c>
      <c r="DE25" s="714"/>
      <c r="DF25" s="714"/>
      <c r="DG25" s="714"/>
      <c r="DH25" s="714"/>
      <c r="DI25" s="714"/>
      <c r="DJ25" s="714"/>
      <c r="DK25" s="715"/>
      <c r="DL25" s="687">
        <v>3226566</v>
      </c>
      <c r="DM25" s="714"/>
      <c r="DN25" s="714"/>
      <c r="DO25" s="714"/>
      <c r="DP25" s="714"/>
      <c r="DQ25" s="714"/>
      <c r="DR25" s="714"/>
      <c r="DS25" s="714"/>
      <c r="DT25" s="714"/>
      <c r="DU25" s="714"/>
      <c r="DV25" s="715"/>
      <c r="DW25" s="683">
        <v>22.5</v>
      </c>
      <c r="DX25" s="712"/>
      <c r="DY25" s="712"/>
      <c r="DZ25" s="712"/>
      <c r="EA25" s="712"/>
      <c r="EB25" s="712"/>
      <c r="EC25" s="713"/>
    </row>
    <row r="26" spans="2:133" ht="11.25" customHeight="1" x14ac:dyDescent="0.2">
      <c r="B26" s="675" t="s">
        <v>303</v>
      </c>
      <c r="C26" s="676"/>
      <c r="D26" s="676"/>
      <c r="E26" s="676"/>
      <c r="F26" s="676"/>
      <c r="G26" s="676"/>
      <c r="H26" s="676"/>
      <c r="I26" s="676"/>
      <c r="J26" s="676"/>
      <c r="K26" s="676"/>
      <c r="L26" s="676"/>
      <c r="M26" s="676"/>
      <c r="N26" s="676"/>
      <c r="O26" s="676"/>
      <c r="P26" s="676"/>
      <c r="Q26" s="677"/>
      <c r="R26" s="678">
        <v>33077</v>
      </c>
      <c r="S26" s="679"/>
      <c r="T26" s="679"/>
      <c r="U26" s="679"/>
      <c r="V26" s="679"/>
      <c r="W26" s="679"/>
      <c r="X26" s="679"/>
      <c r="Y26" s="680"/>
      <c r="Z26" s="681">
        <v>0.1</v>
      </c>
      <c r="AA26" s="681"/>
      <c r="AB26" s="681"/>
      <c r="AC26" s="681"/>
      <c r="AD26" s="682" t="s">
        <v>179</v>
      </c>
      <c r="AE26" s="682"/>
      <c r="AF26" s="682"/>
      <c r="AG26" s="682"/>
      <c r="AH26" s="682"/>
      <c r="AI26" s="682"/>
      <c r="AJ26" s="682"/>
      <c r="AK26" s="682"/>
      <c r="AL26" s="683" t="s">
        <v>178</v>
      </c>
      <c r="AM26" s="684"/>
      <c r="AN26" s="684"/>
      <c r="AO26" s="685"/>
      <c r="AP26" s="696" t="s">
        <v>304</v>
      </c>
      <c r="AQ26" s="717"/>
      <c r="AR26" s="717"/>
      <c r="AS26" s="717"/>
      <c r="AT26" s="717"/>
      <c r="AU26" s="717"/>
      <c r="AV26" s="717"/>
      <c r="AW26" s="717"/>
      <c r="AX26" s="717"/>
      <c r="AY26" s="717"/>
      <c r="AZ26" s="717"/>
      <c r="BA26" s="717"/>
      <c r="BB26" s="717"/>
      <c r="BC26" s="717"/>
      <c r="BD26" s="717"/>
      <c r="BE26" s="717"/>
      <c r="BF26" s="698"/>
      <c r="BG26" s="678" t="s">
        <v>178</v>
      </c>
      <c r="BH26" s="679"/>
      <c r="BI26" s="679"/>
      <c r="BJ26" s="679"/>
      <c r="BK26" s="679"/>
      <c r="BL26" s="679"/>
      <c r="BM26" s="679"/>
      <c r="BN26" s="680"/>
      <c r="BO26" s="681" t="s">
        <v>178</v>
      </c>
      <c r="BP26" s="681"/>
      <c r="BQ26" s="681"/>
      <c r="BR26" s="681"/>
      <c r="BS26" s="687" t="s">
        <v>178</v>
      </c>
      <c r="BT26" s="679"/>
      <c r="BU26" s="679"/>
      <c r="BV26" s="679"/>
      <c r="BW26" s="679"/>
      <c r="BX26" s="679"/>
      <c r="BY26" s="679"/>
      <c r="BZ26" s="679"/>
      <c r="CA26" s="679"/>
      <c r="CB26" s="688"/>
      <c r="CD26" s="693" t="s">
        <v>305</v>
      </c>
      <c r="CE26" s="694"/>
      <c r="CF26" s="694"/>
      <c r="CG26" s="694"/>
      <c r="CH26" s="694"/>
      <c r="CI26" s="694"/>
      <c r="CJ26" s="694"/>
      <c r="CK26" s="694"/>
      <c r="CL26" s="694"/>
      <c r="CM26" s="694"/>
      <c r="CN26" s="694"/>
      <c r="CO26" s="694"/>
      <c r="CP26" s="694"/>
      <c r="CQ26" s="695"/>
      <c r="CR26" s="678">
        <v>2433143</v>
      </c>
      <c r="CS26" s="679"/>
      <c r="CT26" s="679"/>
      <c r="CU26" s="679"/>
      <c r="CV26" s="679"/>
      <c r="CW26" s="679"/>
      <c r="CX26" s="679"/>
      <c r="CY26" s="680"/>
      <c r="CZ26" s="683">
        <v>8.8000000000000007</v>
      </c>
      <c r="DA26" s="712"/>
      <c r="DB26" s="712"/>
      <c r="DC26" s="716"/>
      <c r="DD26" s="687">
        <v>2255881</v>
      </c>
      <c r="DE26" s="679"/>
      <c r="DF26" s="679"/>
      <c r="DG26" s="679"/>
      <c r="DH26" s="679"/>
      <c r="DI26" s="679"/>
      <c r="DJ26" s="679"/>
      <c r="DK26" s="680"/>
      <c r="DL26" s="687" t="s">
        <v>249</v>
      </c>
      <c r="DM26" s="679"/>
      <c r="DN26" s="679"/>
      <c r="DO26" s="679"/>
      <c r="DP26" s="679"/>
      <c r="DQ26" s="679"/>
      <c r="DR26" s="679"/>
      <c r="DS26" s="679"/>
      <c r="DT26" s="679"/>
      <c r="DU26" s="679"/>
      <c r="DV26" s="680"/>
      <c r="DW26" s="683" t="s">
        <v>178</v>
      </c>
      <c r="DX26" s="712"/>
      <c r="DY26" s="712"/>
      <c r="DZ26" s="712"/>
      <c r="EA26" s="712"/>
      <c r="EB26" s="712"/>
      <c r="EC26" s="713"/>
    </row>
    <row r="27" spans="2:133" ht="11.25" customHeight="1" x14ac:dyDescent="0.2">
      <c r="B27" s="675" t="s">
        <v>306</v>
      </c>
      <c r="C27" s="676"/>
      <c r="D27" s="676"/>
      <c r="E27" s="676"/>
      <c r="F27" s="676"/>
      <c r="G27" s="676"/>
      <c r="H27" s="676"/>
      <c r="I27" s="676"/>
      <c r="J27" s="676"/>
      <c r="K27" s="676"/>
      <c r="L27" s="676"/>
      <c r="M27" s="676"/>
      <c r="N27" s="676"/>
      <c r="O27" s="676"/>
      <c r="P27" s="676"/>
      <c r="Q27" s="677"/>
      <c r="R27" s="678">
        <v>3471596</v>
      </c>
      <c r="S27" s="679"/>
      <c r="T27" s="679"/>
      <c r="U27" s="679"/>
      <c r="V27" s="679"/>
      <c r="W27" s="679"/>
      <c r="X27" s="679"/>
      <c r="Y27" s="680"/>
      <c r="Z27" s="681">
        <v>12.3</v>
      </c>
      <c r="AA27" s="681"/>
      <c r="AB27" s="681"/>
      <c r="AC27" s="681"/>
      <c r="AD27" s="682" t="s">
        <v>249</v>
      </c>
      <c r="AE27" s="682"/>
      <c r="AF27" s="682"/>
      <c r="AG27" s="682"/>
      <c r="AH27" s="682"/>
      <c r="AI27" s="682"/>
      <c r="AJ27" s="682"/>
      <c r="AK27" s="682"/>
      <c r="AL27" s="683" t="s">
        <v>179</v>
      </c>
      <c r="AM27" s="684"/>
      <c r="AN27" s="684"/>
      <c r="AO27" s="685"/>
      <c r="AP27" s="675" t="s">
        <v>307</v>
      </c>
      <c r="AQ27" s="676"/>
      <c r="AR27" s="676"/>
      <c r="AS27" s="676"/>
      <c r="AT27" s="676"/>
      <c r="AU27" s="676"/>
      <c r="AV27" s="676"/>
      <c r="AW27" s="676"/>
      <c r="AX27" s="676"/>
      <c r="AY27" s="676"/>
      <c r="AZ27" s="676"/>
      <c r="BA27" s="676"/>
      <c r="BB27" s="676"/>
      <c r="BC27" s="676"/>
      <c r="BD27" s="676"/>
      <c r="BE27" s="676"/>
      <c r="BF27" s="677"/>
      <c r="BG27" s="678">
        <v>4921864</v>
      </c>
      <c r="BH27" s="679"/>
      <c r="BI27" s="679"/>
      <c r="BJ27" s="679"/>
      <c r="BK27" s="679"/>
      <c r="BL27" s="679"/>
      <c r="BM27" s="679"/>
      <c r="BN27" s="680"/>
      <c r="BO27" s="681">
        <v>100</v>
      </c>
      <c r="BP27" s="681"/>
      <c r="BQ27" s="681"/>
      <c r="BR27" s="681"/>
      <c r="BS27" s="687">
        <v>25942</v>
      </c>
      <c r="BT27" s="679"/>
      <c r="BU27" s="679"/>
      <c r="BV27" s="679"/>
      <c r="BW27" s="679"/>
      <c r="BX27" s="679"/>
      <c r="BY27" s="679"/>
      <c r="BZ27" s="679"/>
      <c r="CA27" s="679"/>
      <c r="CB27" s="688"/>
      <c r="CD27" s="693" t="s">
        <v>308</v>
      </c>
      <c r="CE27" s="694"/>
      <c r="CF27" s="694"/>
      <c r="CG27" s="694"/>
      <c r="CH27" s="694"/>
      <c r="CI27" s="694"/>
      <c r="CJ27" s="694"/>
      <c r="CK27" s="694"/>
      <c r="CL27" s="694"/>
      <c r="CM27" s="694"/>
      <c r="CN27" s="694"/>
      <c r="CO27" s="694"/>
      <c r="CP27" s="694"/>
      <c r="CQ27" s="695"/>
      <c r="CR27" s="678">
        <v>5870988</v>
      </c>
      <c r="CS27" s="714"/>
      <c r="CT27" s="714"/>
      <c r="CU27" s="714"/>
      <c r="CV27" s="714"/>
      <c r="CW27" s="714"/>
      <c r="CX27" s="714"/>
      <c r="CY27" s="715"/>
      <c r="CZ27" s="683">
        <v>21.2</v>
      </c>
      <c r="DA27" s="712"/>
      <c r="DB27" s="712"/>
      <c r="DC27" s="716"/>
      <c r="DD27" s="687">
        <v>1774730</v>
      </c>
      <c r="DE27" s="714"/>
      <c r="DF27" s="714"/>
      <c r="DG27" s="714"/>
      <c r="DH27" s="714"/>
      <c r="DI27" s="714"/>
      <c r="DJ27" s="714"/>
      <c r="DK27" s="715"/>
      <c r="DL27" s="687">
        <v>1612736</v>
      </c>
      <c r="DM27" s="714"/>
      <c r="DN27" s="714"/>
      <c r="DO27" s="714"/>
      <c r="DP27" s="714"/>
      <c r="DQ27" s="714"/>
      <c r="DR27" s="714"/>
      <c r="DS27" s="714"/>
      <c r="DT27" s="714"/>
      <c r="DU27" s="714"/>
      <c r="DV27" s="715"/>
      <c r="DW27" s="683">
        <v>11.2</v>
      </c>
      <c r="DX27" s="712"/>
      <c r="DY27" s="712"/>
      <c r="DZ27" s="712"/>
      <c r="EA27" s="712"/>
      <c r="EB27" s="712"/>
      <c r="EC27" s="713"/>
    </row>
    <row r="28" spans="2:133" ht="11.25" customHeight="1" x14ac:dyDescent="0.2">
      <c r="B28" s="720" t="s">
        <v>309</v>
      </c>
      <c r="C28" s="721"/>
      <c r="D28" s="721"/>
      <c r="E28" s="721"/>
      <c r="F28" s="721"/>
      <c r="G28" s="721"/>
      <c r="H28" s="721"/>
      <c r="I28" s="721"/>
      <c r="J28" s="721"/>
      <c r="K28" s="721"/>
      <c r="L28" s="721"/>
      <c r="M28" s="721"/>
      <c r="N28" s="721"/>
      <c r="O28" s="721"/>
      <c r="P28" s="721"/>
      <c r="Q28" s="722"/>
      <c r="R28" s="678" t="s">
        <v>249</v>
      </c>
      <c r="S28" s="679"/>
      <c r="T28" s="679"/>
      <c r="U28" s="679"/>
      <c r="V28" s="679"/>
      <c r="W28" s="679"/>
      <c r="X28" s="679"/>
      <c r="Y28" s="680"/>
      <c r="Z28" s="681" t="s">
        <v>178</v>
      </c>
      <c r="AA28" s="681"/>
      <c r="AB28" s="681"/>
      <c r="AC28" s="681"/>
      <c r="AD28" s="682" t="s">
        <v>249</v>
      </c>
      <c r="AE28" s="682"/>
      <c r="AF28" s="682"/>
      <c r="AG28" s="682"/>
      <c r="AH28" s="682"/>
      <c r="AI28" s="682"/>
      <c r="AJ28" s="682"/>
      <c r="AK28" s="682"/>
      <c r="AL28" s="683" t="s">
        <v>178</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310</v>
      </c>
      <c r="CE28" s="694"/>
      <c r="CF28" s="694"/>
      <c r="CG28" s="694"/>
      <c r="CH28" s="694"/>
      <c r="CI28" s="694"/>
      <c r="CJ28" s="694"/>
      <c r="CK28" s="694"/>
      <c r="CL28" s="694"/>
      <c r="CM28" s="694"/>
      <c r="CN28" s="694"/>
      <c r="CO28" s="694"/>
      <c r="CP28" s="694"/>
      <c r="CQ28" s="695"/>
      <c r="CR28" s="678">
        <v>3180407</v>
      </c>
      <c r="CS28" s="679"/>
      <c r="CT28" s="679"/>
      <c r="CU28" s="679"/>
      <c r="CV28" s="679"/>
      <c r="CW28" s="679"/>
      <c r="CX28" s="679"/>
      <c r="CY28" s="680"/>
      <c r="CZ28" s="683">
        <v>11.5</v>
      </c>
      <c r="DA28" s="712"/>
      <c r="DB28" s="712"/>
      <c r="DC28" s="716"/>
      <c r="DD28" s="687">
        <v>3164510</v>
      </c>
      <c r="DE28" s="679"/>
      <c r="DF28" s="679"/>
      <c r="DG28" s="679"/>
      <c r="DH28" s="679"/>
      <c r="DI28" s="679"/>
      <c r="DJ28" s="679"/>
      <c r="DK28" s="680"/>
      <c r="DL28" s="687">
        <v>3164510</v>
      </c>
      <c r="DM28" s="679"/>
      <c r="DN28" s="679"/>
      <c r="DO28" s="679"/>
      <c r="DP28" s="679"/>
      <c r="DQ28" s="679"/>
      <c r="DR28" s="679"/>
      <c r="DS28" s="679"/>
      <c r="DT28" s="679"/>
      <c r="DU28" s="679"/>
      <c r="DV28" s="680"/>
      <c r="DW28" s="683">
        <v>22.1</v>
      </c>
      <c r="DX28" s="712"/>
      <c r="DY28" s="712"/>
      <c r="DZ28" s="712"/>
      <c r="EA28" s="712"/>
      <c r="EB28" s="712"/>
      <c r="EC28" s="713"/>
    </row>
    <row r="29" spans="2:133" ht="11.25" customHeight="1" x14ac:dyDescent="0.2">
      <c r="B29" s="675" t="s">
        <v>311</v>
      </c>
      <c r="C29" s="676"/>
      <c r="D29" s="676"/>
      <c r="E29" s="676"/>
      <c r="F29" s="676"/>
      <c r="G29" s="676"/>
      <c r="H29" s="676"/>
      <c r="I29" s="676"/>
      <c r="J29" s="676"/>
      <c r="K29" s="676"/>
      <c r="L29" s="676"/>
      <c r="M29" s="676"/>
      <c r="N29" s="676"/>
      <c r="O29" s="676"/>
      <c r="P29" s="676"/>
      <c r="Q29" s="677"/>
      <c r="R29" s="678">
        <v>2492621</v>
      </c>
      <c r="S29" s="679"/>
      <c r="T29" s="679"/>
      <c r="U29" s="679"/>
      <c r="V29" s="679"/>
      <c r="W29" s="679"/>
      <c r="X29" s="679"/>
      <c r="Y29" s="680"/>
      <c r="Z29" s="681">
        <v>8.8000000000000007</v>
      </c>
      <c r="AA29" s="681"/>
      <c r="AB29" s="681"/>
      <c r="AC29" s="681"/>
      <c r="AD29" s="682" t="s">
        <v>179</v>
      </c>
      <c r="AE29" s="682"/>
      <c r="AF29" s="682"/>
      <c r="AG29" s="682"/>
      <c r="AH29" s="682"/>
      <c r="AI29" s="682"/>
      <c r="AJ29" s="682"/>
      <c r="AK29" s="682"/>
      <c r="AL29" s="683" t="s">
        <v>178</v>
      </c>
      <c r="AM29" s="684"/>
      <c r="AN29" s="684"/>
      <c r="AO29" s="685"/>
      <c r="AP29" s="657" t="s">
        <v>229</v>
      </c>
      <c r="AQ29" s="658"/>
      <c r="AR29" s="658"/>
      <c r="AS29" s="658"/>
      <c r="AT29" s="658"/>
      <c r="AU29" s="658"/>
      <c r="AV29" s="658"/>
      <c r="AW29" s="658"/>
      <c r="AX29" s="658"/>
      <c r="AY29" s="658"/>
      <c r="AZ29" s="658"/>
      <c r="BA29" s="658"/>
      <c r="BB29" s="658"/>
      <c r="BC29" s="658"/>
      <c r="BD29" s="658"/>
      <c r="BE29" s="658"/>
      <c r="BF29" s="659"/>
      <c r="BG29" s="657" t="s">
        <v>312</v>
      </c>
      <c r="BH29" s="718"/>
      <c r="BI29" s="718"/>
      <c r="BJ29" s="718"/>
      <c r="BK29" s="718"/>
      <c r="BL29" s="718"/>
      <c r="BM29" s="718"/>
      <c r="BN29" s="718"/>
      <c r="BO29" s="718"/>
      <c r="BP29" s="718"/>
      <c r="BQ29" s="719"/>
      <c r="BR29" s="657" t="s">
        <v>313</v>
      </c>
      <c r="BS29" s="718"/>
      <c r="BT29" s="718"/>
      <c r="BU29" s="718"/>
      <c r="BV29" s="718"/>
      <c r="BW29" s="718"/>
      <c r="BX29" s="718"/>
      <c r="BY29" s="718"/>
      <c r="BZ29" s="718"/>
      <c r="CA29" s="718"/>
      <c r="CB29" s="719"/>
      <c r="CD29" s="741" t="s">
        <v>314</v>
      </c>
      <c r="CE29" s="742"/>
      <c r="CF29" s="693" t="s">
        <v>315</v>
      </c>
      <c r="CG29" s="694"/>
      <c r="CH29" s="694"/>
      <c r="CI29" s="694"/>
      <c r="CJ29" s="694"/>
      <c r="CK29" s="694"/>
      <c r="CL29" s="694"/>
      <c r="CM29" s="694"/>
      <c r="CN29" s="694"/>
      <c r="CO29" s="694"/>
      <c r="CP29" s="694"/>
      <c r="CQ29" s="695"/>
      <c r="CR29" s="678">
        <v>3180407</v>
      </c>
      <c r="CS29" s="714"/>
      <c r="CT29" s="714"/>
      <c r="CU29" s="714"/>
      <c r="CV29" s="714"/>
      <c r="CW29" s="714"/>
      <c r="CX29" s="714"/>
      <c r="CY29" s="715"/>
      <c r="CZ29" s="683">
        <v>11.5</v>
      </c>
      <c r="DA29" s="712"/>
      <c r="DB29" s="712"/>
      <c r="DC29" s="716"/>
      <c r="DD29" s="687">
        <v>3164510</v>
      </c>
      <c r="DE29" s="714"/>
      <c r="DF29" s="714"/>
      <c r="DG29" s="714"/>
      <c r="DH29" s="714"/>
      <c r="DI29" s="714"/>
      <c r="DJ29" s="714"/>
      <c r="DK29" s="715"/>
      <c r="DL29" s="687">
        <v>3164510</v>
      </c>
      <c r="DM29" s="714"/>
      <c r="DN29" s="714"/>
      <c r="DO29" s="714"/>
      <c r="DP29" s="714"/>
      <c r="DQ29" s="714"/>
      <c r="DR29" s="714"/>
      <c r="DS29" s="714"/>
      <c r="DT29" s="714"/>
      <c r="DU29" s="714"/>
      <c r="DV29" s="715"/>
      <c r="DW29" s="683">
        <v>22.1</v>
      </c>
      <c r="DX29" s="712"/>
      <c r="DY29" s="712"/>
      <c r="DZ29" s="712"/>
      <c r="EA29" s="712"/>
      <c r="EB29" s="712"/>
      <c r="EC29" s="713"/>
    </row>
    <row r="30" spans="2:133" ht="11.25" customHeight="1" x14ac:dyDescent="0.2">
      <c r="B30" s="675" t="s">
        <v>316</v>
      </c>
      <c r="C30" s="676"/>
      <c r="D30" s="676"/>
      <c r="E30" s="676"/>
      <c r="F30" s="676"/>
      <c r="G30" s="676"/>
      <c r="H30" s="676"/>
      <c r="I30" s="676"/>
      <c r="J30" s="676"/>
      <c r="K30" s="676"/>
      <c r="L30" s="676"/>
      <c r="M30" s="676"/>
      <c r="N30" s="676"/>
      <c r="O30" s="676"/>
      <c r="P30" s="676"/>
      <c r="Q30" s="677"/>
      <c r="R30" s="678">
        <v>146723</v>
      </c>
      <c r="S30" s="679"/>
      <c r="T30" s="679"/>
      <c r="U30" s="679"/>
      <c r="V30" s="679"/>
      <c r="W30" s="679"/>
      <c r="X30" s="679"/>
      <c r="Y30" s="680"/>
      <c r="Z30" s="681">
        <v>0.5</v>
      </c>
      <c r="AA30" s="681"/>
      <c r="AB30" s="681"/>
      <c r="AC30" s="681"/>
      <c r="AD30" s="682">
        <v>13150</v>
      </c>
      <c r="AE30" s="682"/>
      <c r="AF30" s="682"/>
      <c r="AG30" s="682"/>
      <c r="AH30" s="682"/>
      <c r="AI30" s="682"/>
      <c r="AJ30" s="682"/>
      <c r="AK30" s="682"/>
      <c r="AL30" s="683">
        <v>0.1</v>
      </c>
      <c r="AM30" s="684"/>
      <c r="AN30" s="684"/>
      <c r="AO30" s="685"/>
      <c r="AP30" s="726" t="s">
        <v>317</v>
      </c>
      <c r="AQ30" s="727"/>
      <c r="AR30" s="727"/>
      <c r="AS30" s="727"/>
      <c r="AT30" s="732" t="s">
        <v>318</v>
      </c>
      <c r="AU30" s="230"/>
      <c r="AV30" s="230"/>
      <c r="AW30" s="230"/>
      <c r="AX30" s="664" t="s">
        <v>192</v>
      </c>
      <c r="AY30" s="665"/>
      <c r="AZ30" s="665"/>
      <c r="BA30" s="665"/>
      <c r="BB30" s="665"/>
      <c r="BC30" s="665"/>
      <c r="BD30" s="665"/>
      <c r="BE30" s="665"/>
      <c r="BF30" s="666"/>
      <c r="BG30" s="738">
        <v>98.9</v>
      </c>
      <c r="BH30" s="739"/>
      <c r="BI30" s="739"/>
      <c r="BJ30" s="739"/>
      <c r="BK30" s="739"/>
      <c r="BL30" s="739"/>
      <c r="BM30" s="673">
        <v>95.1</v>
      </c>
      <c r="BN30" s="739"/>
      <c r="BO30" s="739"/>
      <c r="BP30" s="739"/>
      <c r="BQ30" s="740"/>
      <c r="BR30" s="738">
        <v>98.5</v>
      </c>
      <c r="BS30" s="739"/>
      <c r="BT30" s="739"/>
      <c r="BU30" s="739"/>
      <c r="BV30" s="739"/>
      <c r="BW30" s="739"/>
      <c r="BX30" s="673">
        <v>94.6</v>
      </c>
      <c r="BY30" s="739"/>
      <c r="BZ30" s="739"/>
      <c r="CA30" s="739"/>
      <c r="CB30" s="740"/>
      <c r="CD30" s="743"/>
      <c r="CE30" s="744"/>
      <c r="CF30" s="693" t="s">
        <v>319</v>
      </c>
      <c r="CG30" s="694"/>
      <c r="CH30" s="694"/>
      <c r="CI30" s="694"/>
      <c r="CJ30" s="694"/>
      <c r="CK30" s="694"/>
      <c r="CL30" s="694"/>
      <c r="CM30" s="694"/>
      <c r="CN30" s="694"/>
      <c r="CO30" s="694"/>
      <c r="CP30" s="694"/>
      <c r="CQ30" s="695"/>
      <c r="CR30" s="678">
        <v>2970267</v>
      </c>
      <c r="CS30" s="679"/>
      <c r="CT30" s="679"/>
      <c r="CU30" s="679"/>
      <c r="CV30" s="679"/>
      <c r="CW30" s="679"/>
      <c r="CX30" s="679"/>
      <c r="CY30" s="680"/>
      <c r="CZ30" s="683">
        <v>10.7</v>
      </c>
      <c r="DA30" s="712"/>
      <c r="DB30" s="712"/>
      <c r="DC30" s="716"/>
      <c r="DD30" s="687">
        <v>2954371</v>
      </c>
      <c r="DE30" s="679"/>
      <c r="DF30" s="679"/>
      <c r="DG30" s="679"/>
      <c r="DH30" s="679"/>
      <c r="DI30" s="679"/>
      <c r="DJ30" s="679"/>
      <c r="DK30" s="680"/>
      <c r="DL30" s="687">
        <v>2954371</v>
      </c>
      <c r="DM30" s="679"/>
      <c r="DN30" s="679"/>
      <c r="DO30" s="679"/>
      <c r="DP30" s="679"/>
      <c r="DQ30" s="679"/>
      <c r="DR30" s="679"/>
      <c r="DS30" s="679"/>
      <c r="DT30" s="679"/>
      <c r="DU30" s="679"/>
      <c r="DV30" s="680"/>
      <c r="DW30" s="683">
        <v>20.6</v>
      </c>
      <c r="DX30" s="712"/>
      <c r="DY30" s="712"/>
      <c r="DZ30" s="712"/>
      <c r="EA30" s="712"/>
      <c r="EB30" s="712"/>
      <c r="EC30" s="713"/>
    </row>
    <row r="31" spans="2:133" ht="11.25" customHeight="1" x14ac:dyDescent="0.2">
      <c r="B31" s="675" t="s">
        <v>320</v>
      </c>
      <c r="C31" s="676"/>
      <c r="D31" s="676"/>
      <c r="E31" s="676"/>
      <c r="F31" s="676"/>
      <c r="G31" s="676"/>
      <c r="H31" s="676"/>
      <c r="I31" s="676"/>
      <c r="J31" s="676"/>
      <c r="K31" s="676"/>
      <c r="L31" s="676"/>
      <c r="M31" s="676"/>
      <c r="N31" s="676"/>
      <c r="O31" s="676"/>
      <c r="P31" s="676"/>
      <c r="Q31" s="677"/>
      <c r="R31" s="678">
        <v>730720</v>
      </c>
      <c r="S31" s="679"/>
      <c r="T31" s="679"/>
      <c r="U31" s="679"/>
      <c r="V31" s="679"/>
      <c r="W31" s="679"/>
      <c r="X31" s="679"/>
      <c r="Y31" s="680"/>
      <c r="Z31" s="681">
        <v>2.6</v>
      </c>
      <c r="AA31" s="681"/>
      <c r="AB31" s="681"/>
      <c r="AC31" s="681"/>
      <c r="AD31" s="682" t="s">
        <v>249</v>
      </c>
      <c r="AE31" s="682"/>
      <c r="AF31" s="682"/>
      <c r="AG31" s="682"/>
      <c r="AH31" s="682"/>
      <c r="AI31" s="682"/>
      <c r="AJ31" s="682"/>
      <c r="AK31" s="682"/>
      <c r="AL31" s="683" t="s">
        <v>179</v>
      </c>
      <c r="AM31" s="684"/>
      <c r="AN31" s="684"/>
      <c r="AO31" s="685"/>
      <c r="AP31" s="728"/>
      <c r="AQ31" s="729"/>
      <c r="AR31" s="729"/>
      <c r="AS31" s="729"/>
      <c r="AT31" s="733"/>
      <c r="AU31" s="229" t="s">
        <v>321</v>
      </c>
      <c r="AV31" s="229"/>
      <c r="AW31" s="229"/>
      <c r="AX31" s="675" t="s">
        <v>322</v>
      </c>
      <c r="AY31" s="676"/>
      <c r="AZ31" s="676"/>
      <c r="BA31" s="676"/>
      <c r="BB31" s="676"/>
      <c r="BC31" s="676"/>
      <c r="BD31" s="676"/>
      <c r="BE31" s="676"/>
      <c r="BF31" s="677"/>
      <c r="BG31" s="735">
        <v>99.5</v>
      </c>
      <c r="BH31" s="714"/>
      <c r="BI31" s="714"/>
      <c r="BJ31" s="714"/>
      <c r="BK31" s="714"/>
      <c r="BL31" s="714"/>
      <c r="BM31" s="684">
        <v>97</v>
      </c>
      <c r="BN31" s="736"/>
      <c r="BO31" s="736"/>
      <c r="BP31" s="736"/>
      <c r="BQ31" s="737"/>
      <c r="BR31" s="735">
        <v>98.8</v>
      </c>
      <c r="BS31" s="714"/>
      <c r="BT31" s="714"/>
      <c r="BU31" s="714"/>
      <c r="BV31" s="714"/>
      <c r="BW31" s="714"/>
      <c r="BX31" s="684">
        <v>96.1</v>
      </c>
      <c r="BY31" s="736"/>
      <c r="BZ31" s="736"/>
      <c r="CA31" s="736"/>
      <c r="CB31" s="737"/>
      <c r="CD31" s="743"/>
      <c r="CE31" s="744"/>
      <c r="CF31" s="693" t="s">
        <v>323</v>
      </c>
      <c r="CG31" s="694"/>
      <c r="CH31" s="694"/>
      <c r="CI31" s="694"/>
      <c r="CJ31" s="694"/>
      <c r="CK31" s="694"/>
      <c r="CL31" s="694"/>
      <c r="CM31" s="694"/>
      <c r="CN31" s="694"/>
      <c r="CO31" s="694"/>
      <c r="CP31" s="694"/>
      <c r="CQ31" s="695"/>
      <c r="CR31" s="678">
        <v>210140</v>
      </c>
      <c r="CS31" s="714"/>
      <c r="CT31" s="714"/>
      <c r="CU31" s="714"/>
      <c r="CV31" s="714"/>
      <c r="CW31" s="714"/>
      <c r="CX31" s="714"/>
      <c r="CY31" s="715"/>
      <c r="CZ31" s="683">
        <v>0.8</v>
      </c>
      <c r="DA31" s="712"/>
      <c r="DB31" s="712"/>
      <c r="DC31" s="716"/>
      <c r="DD31" s="687">
        <v>210139</v>
      </c>
      <c r="DE31" s="714"/>
      <c r="DF31" s="714"/>
      <c r="DG31" s="714"/>
      <c r="DH31" s="714"/>
      <c r="DI31" s="714"/>
      <c r="DJ31" s="714"/>
      <c r="DK31" s="715"/>
      <c r="DL31" s="687">
        <v>210139</v>
      </c>
      <c r="DM31" s="714"/>
      <c r="DN31" s="714"/>
      <c r="DO31" s="714"/>
      <c r="DP31" s="714"/>
      <c r="DQ31" s="714"/>
      <c r="DR31" s="714"/>
      <c r="DS31" s="714"/>
      <c r="DT31" s="714"/>
      <c r="DU31" s="714"/>
      <c r="DV31" s="715"/>
      <c r="DW31" s="683">
        <v>1.5</v>
      </c>
      <c r="DX31" s="712"/>
      <c r="DY31" s="712"/>
      <c r="DZ31" s="712"/>
      <c r="EA31" s="712"/>
      <c r="EB31" s="712"/>
      <c r="EC31" s="713"/>
    </row>
    <row r="32" spans="2:133" ht="11.25" customHeight="1" x14ac:dyDescent="0.2">
      <c r="B32" s="675" t="s">
        <v>324</v>
      </c>
      <c r="C32" s="676"/>
      <c r="D32" s="676"/>
      <c r="E32" s="676"/>
      <c r="F32" s="676"/>
      <c r="G32" s="676"/>
      <c r="H32" s="676"/>
      <c r="I32" s="676"/>
      <c r="J32" s="676"/>
      <c r="K32" s="676"/>
      <c r="L32" s="676"/>
      <c r="M32" s="676"/>
      <c r="N32" s="676"/>
      <c r="O32" s="676"/>
      <c r="P32" s="676"/>
      <c r="Q32" s="677"/>
      <c r="R32" s="678">
        <v>1837132</v>
      </c>
      <c r="S32" s="679"/>
      <c r="T32" s="679"/>
      <c r="U32" s="679"/>
      <c r="V32" s="679"/>
      <c r="W32" s="679"/>
      <c r="X32" s="679"/>
      <c r="Y32" s="680"/>
      <c r="Z32" s="681">
        <v>6.5</v>
      </c>
      <c r="AA32" s="681"/>
      <c r="AB32" s="681"/>
      <c r="AC32" s="681"/>
      <c r="AD32" s="682" t="s">
        <v>179</v>
      </c>
      <c r="AE32" s="682"/>
      <c r="AF32" s="682"/>
      <c r="AG32" s="682"/>
      <c r="AH32" s="682"/>
      <c r="AI32" s="682"/>
      <c r="AJ32" s="682"/>
      <c r="AK32" s="682"/>
      <c r="AL32" s="683" t="s">
        <v>249</v>
      </c>
      <c r="AM32" s="684"/>
      <c r="AN32" s="684"/>
      <c r="AO32" s="685"/>
      <c r="AP32" s="730"/>
      <c r="AQ32" s="731"/>
      <c r="AR32" s="731"/>
      <c r="AS32" s="731"/>
      <c r="AT32" s="734"/>
      <c r="AU32" s="231"/>
      <c r="AV32" s="231"/>
      <c r="AW32" s="231"/>
      <c r="AX32" s="723" t="s">
        <v>325</v>
      </c>
      <c r="AY32" s="724"/>
      <c r="AZ32" s="724"/>
      <c r="BA32" s="724"/>
      <c r="BB32" s="724"/>
      <c r="BC32" s="724"/>
      <c r="BD32" s="724"/>
      <c r="BE32" s="724"/>
      <c r="BF32" s="725"/>
      <c r="BG32" s="747">
        <v>98.3</v>
      </c>
      <c r="BH32" s="748"/>
      <c r="BI32" s="748"/>
      <c r="BJ32" s="748"/>
      <c r="BK32" s="748"/>
      <c r="BL32" s="748"/>
      <c r="BM32" s="749">
        <v>92.7</v>
      </c>
      <c r="BN32" s="748"/>
      <c r="BO32" s="748"/>
      <c r="BP32" s="748"/>
      <c r="BQ32" s="750"/>
      <c r="BR32" s="747">
        <v>98.1</v>
      </c>
      <c r="BS32" s="748"/>
      <c r="BT32" s="748"/>
      <c r="BU32" s="748"/>
      <c r="BV32" s="748"/>
      <c r="BW32" s="748"/>
      <c r="BX32" s="749">
        <v>92.3</v>
      </c>
      <c r="BY32" s="748"/>
      <c r="BZ32" s="748"/>
      <c r="CA32" s="748"/>
      <c r="CB32" s="750"/>
      <c r="CD32" s="745"/>
      <c r="CE32" s="746"/>
      <c r="CF32" s="693" t="s">
        <v>326</v>
      </c>
      <c r="CG32" s="694"/>
      <c r="CH32" s="694"/>
      <c r="CI32" s="694"/>
      <c r="CJ32" s="694"/>
      <c r="CK32" s="694"/>
      <c r="CL32" s="694"/>
      <c r="CM32" s="694"/>
      <c r="CN32" s="694"/>
      <c r="CO32" s="694"/>
      <c r="CP32" s="694"/>
      <c r="CQ32" s="695"/>
      <c r="CR32" s="678" t="s">
        <v>179</v>
      </c>
      <c r="CS32" s="679"/>
      <c r="CT32" s="679"/>
      <c r="CU32" s="679"/>
      <c r="CV32" s="679"/>
      <c r="CW32" s="679"/>
      <c r="CX32" s="679"/>
      <c r="CY32" s="680"/>
      <c r="CZ32" s="683" t="s">
        <v>179</v>
      </c>
      <c r="DA32" s="712"/>
      <c r="DB32" s="712"/>
      <c r="DC32" s="716"/>
      <c r="DD32" s="687" t="s">
        <v>179</v>
      </c>
      <c r="DE32" s="679"/>
      <c r="DF32" s="679"/>
      <c r="DG32" s="679"/>
      <c r="DH32" s="679"/>
      <c r="DI32" s="679"/>
      <c r="DJ32" s="679"/>
      <c r="DK32" s="680"/>
      <c r="DL32" s="687" t="s">
        <v>178</v>
      </c>
      <c r="DM32" s="679"/>
      <c r="DN32" s="679"/>
      <c r="DO32" s="679"/>
      <c r="DP32" s="679"/>
      <c r="DQ32" s="679"/>
      <c r="DR32" s="679"/>
      <c r="DS32" s="679"/>
      <c r="DT32" s="679"/>
      <c r="DU32" s="679"/>
      <c r="DV32" s="680"/>
      <c r="DW32" s="683" t="s">
        <v>179</v>
      </c>
      <c r="DX32" s="712"/>
      <c r="DY32" s="712"/>
      <c r="DZ32" s="712"/>
      <c r="EA32" s="712"/>
      <c r="EB32" s="712"/>
      <c r="EC32" s="713"/>
    </row>
    <row r="33" spans="2:133" ht="11.25" customHeight="1" x14ac:dyDescent="0.2">
      <c r="B33" s="675" t="s">
        <v>327</v>
      </c>
      <c r="C33" s="676"/>
      <c r="D33" s="676"/>
      <c r="E33" s="676"/>
      <c r="F33" s="676"/>
      <c r="G33" s="676"/>
      <c r="H33" s="676"/>
      <c r="I33" s="676"/>
      <c r="J33" s="676"/>
      <c r="K33" s="676"/>
      <c r="L33" s="676"/>
      <c r="M33" s="676"/>
      <c r="N33" s="676"/>
      <c r="O33" s="676"/>
      <c r="P33" s="676"/>
      <c r="Q33" s="677"/>
      <c r="R33" s="678">
        <v>628068</v>
      </c>
      <c r="S33" s="679"/>
      <c r="T33" s="679"/>
      <c r="U33" s="679"/>
      <c r="V33" s="679"/>
      <c r="W33" s="679"/>
      <c r="X33" s="679"/>
      <c r="Y33" s="680"/>
      <c r="Z33" s="681">
        <v>2.2000000000000002</v>
      </c>
      <c r="AA33" s="681"/>
      <c r="AB33" s="681"/>
      <c r="AC33" s="681"/>
      <c r="AD33" s="682" t="s">
        <v>249</v>
      </c>
      <c r="AE33" s="682"/>
      <c r="AF33" s="682"/>
      <c r="AG33" s="682"/>
      <c r="AH33" s="682"/>
      <c r="AI33" s="682"/>
      <c r="AJ33" s="682"/>
      <c r="AK33" s="682"/>
      <c r="AL33" s="683" t="s">
        <v>178</v>
      </c>
      <c r="AM33" s="684"/>
      <c r="AN33" s="684"/>
      <c r="AO33" s="68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3" t="s">
        <v>328</v>
      </c>
      <c r="CE33" s="694"/>
      <c r="CF33" s="694"/>
      <c r="CG33" s="694"/>
      <c r="CH33" s="694"/>
      <c r="CI33" s="694"/>
      <c r="CJ33" s="694"/>
      <c r="CK33" s="694"/>
      <c r="CL33" s="694"/>
      <c r="CM33" s="694"/>
      <c r="CN33" s="694"/>
      <c r="CO33" s="694"/>
      <c r="CP33" s="694"/>
      <c r="CQ33" s="695"/>
      <c r="CR33" s="678">
        <v>11515013</v>
      </c>
      <c r="CS33" s="714"/>
      <c r="CT33" s="714"/>
      <c r="CU33" s="714"/>
      <c r="CV33" s="714"/>
      <c r="CW33" s="714"/>
      <c r="CX33" s="714"/>
      <c r="CY33" s="715"/>
      <c r="CZ33" s="683">
        <v>41.5</v>
      </c>
      <c r="DA33" s="712"/>
      <c r="DB33" s="712"/>
      <c r="DC33" s="716"/>
      <c r="DD33" s="687">
        <v>7858549</v>
      </c>
      <c r="DE33" s="714"/>
      <c r="DF33" s="714"/>
      <c r="DG33" s="714"/>
      <c r="DH33" s="714"/>
      <c r="DI33" s="714"/>
      <c r="DJ33" s="714"/>
      <c r="DK33" s="715"/>
      <c r="DL33" s="687">
        <v>5748092</v>
      </c>
      <c r="DM33" s="714"/>
      <c r="DN33" s="714"/>
      <c r="DO33" s="714"/>
      <c r="DP33" s="714"/>
      <c r="DQ33" s="714"/>
      <c r="DR33" s="714"/>
      <c r="DS33" s="714"/>
      <c r="DT33" s="714"/>
      <c r="DU33" s="714"/>
      <c r="DV33" s="715"/>
      <c r="DW33" s="683">
        <v>40.1</v>
      </c>
      <c r="DX33" s="712"/>
      <c r="DY33" s="712"/>
      <c r="DZ33" s="712"/>
      <c r="EA33" s="712"/>
      <c r="EB33" s="712"/>
      <c r="EC33" s="713"/>
    </row>
    <row r="34" spans="2:133" ht="11.25" customHeight="1" x14ac:dyDescent="0.2">
      <c r="B34" s="675" t="s">
        <v>329</v>
      </c>
      <c r="C34" s="676"/>
      <c r="D34" s="676"/>
      <c r="E34" s="676"/>
      <c r="F34" s="676"/>
      <c r="G34" s="676"/>
      <c r="H34" s="676"/>
      <c r="I34" s="676"/>
      <c r="J34" s="676"/>
      <c r="K34" s="676"/>
      <c r="L34" s="676"/>
      <c r="M34" s="676"/>
      <c r="N34" s="676"/>
      <c r="O34" s="676"/>
      <c r="P34" s="676"/>
      <c r="Q34" s="677"/>
      <c r="R34" s="678">
        <v>1321661</v>
      </c>
      <c r="S34" s="679"/>
      <c r="T34" s="679"/>
      <c r="U34" s="679"/>
      <c r="V34" s="679"/>
      <c r="W34" s="679"/>
      <c r="X34" s="679"/>
      <c r="Y34" s="680"/>
      <c r="Z34" s="681">
        <v>4.7</v>
      </c>
      <c r="AA34" s="681"/>
      <c r="AB34" s="681"/>
      <c r="AC34" s="681"/>
      <c r="AD34" s="682">
        <v>2718</v>
      </c>
      <c r="AE34" s="682"/>
      <c r="AF34" s="682"/>
      <c r="AG34" s="682"/>
      <c r="AH34" s="682"/>
      <c r="AI34" s="682"/>
      <c r="AJ34" s="682"/>
      <c r="AK34" s="682"/>
      <c r="AL34" s="683">
        <v>0</v>
      </c>
      <c r="AM34" s="684"/>
      <c r="AN34" s="684"/>
      <c r="AO34" s="685"/>
      <c r="AP34" s="234"/>
      <c r="AQ34" s="657" t="s">
        <v>330</v>
      </c>
      <c r="AR34" s="658"/>
      <c r="AS34" s="658"/>
      <c r="AT34" s="658"/>
      <c r="AU34" s="658"/>
      <c r="AV34" s="658"/>
      <c r="AW34" s="658"/>
      <c r="AX34" s="658"/>
      <c r="AY34" s="658"/>
      <c r="AZ34" s="658"/>
      <c r="BA34" s="658"/>
      <c r="BB34" s="658"/>
      <c r="BC34" s="658"/>
      <c r="BD34" s="658"/>
      <c r="BE34" s="658"/>
      <c r="BF34" s="659"/>
      <c r="BG34" s="657" t="s">
        <v>331</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332</v>
      </c>
      <c r="CE34" s="694"/>
      <c r="CF34" s="694"/>
      <c r="CG34" s="694"/>
      <c r="CH34" s="694"/>
      <c r="CI34" s="694"/>
      <c r="CJ34" s="694"/>
      <c r="CK34" s="694"/>
      <c r="CL34" s="694"/>
      <c r="CM34" s="694"/>
      <c r="CN34" s="694"/>
      <c r="CO34" s="694"/>
      <c r="CP34" s="694"/>
      <c r="CQ34" s="695"/>
      <c r="CR34" s="678">
        <v>3155766</v>
      </c>
      <c r="CS34" s="679"/>
      <c r="CT34" s="679"/>
      <c r="CU34" s="679"/>
      <c r="CV34" s="679"/>
      <c r="CW34" s="679"/>
      <c r="CX34" s="679"/>
      <c r="CY34" s="680"/>
      <c r="CZ34" s="683">
        <v>11.4</v>
      </c>
      <c r="DA34" s="712"/>
      <c r="DB34" s="712"/>
      <c r="DC34" s="716"/>
      <c r="DD34" s="687">
        <v>2648730</v>
      </c>
      <c r="DE34" s="679"/>
      <c r="DF34" s="679"/>
      <c r="DG34" s="679"/>
      <c r="DH34" s="679"/>
      <c r="DI34" s="679"/>
      <c r="DJ34" s="679"/>
      <c r="DK34" s="680"/>
      <c r="DL34" s="687">
        <v>2240535</v>
      </c>
      <c r="DM34" s="679"/>
      <c r="DN34" s="679"/>
      <c r="DO34" s="679"/>
      <c r="DP34" s="679"/>
      <c r="DQ34" s="679"/>
      <c r="DR34" s="679"/>
      <c r="DS34" s="679"/>
      <c r="DT34" s="679"/>
      <c r="DU34" s="679"/>
      <c r="DV34" s="680"/>
      <c r="DW34" s="683">
        <v>15.6</v>
      </c>
      <c r="DX34" s="712"/>
      <c r="DY34" s="712"/>
      <c r="DZ34" s="712"/>
      <c r="EA34" s="712"/>
      <c r="EB34" s="712"/>
      <c r="EC34" s="713"/>
    </row>
    <row r="35" spans="2:133" ht="11.25" customHeight="1" x14ac:dyDescent="0.2">
      <c r="B35" s="675" t="s">
        <v>333</v>
      </c>
      <c r="C35" s="676"/>
      <c r="D35" s="676"/>
      <c r="E35" s="676"/>
      <c r="F35" s="676"/>
      <c r="G35" s="676"/>
      <c r="H35" s="676"/>
      <c r="I35" s="676"/>
      <c r="J35" s="676"/>
      <c r="K35" s="676"/>
      <c r="L35" s="676"/>
      <c r="M35" s="676"/>
      <c r="N35" s="676"/>
      <c r="O35" s="676"/>
      <c r="P35" s="676"/>
      <c r="Q35" s="677"/>
      <c r="R35" s="678">
        <v>2447429</v>
      </c>
      <c r="S35" s="679"/>
      <c r="T35" s="679"/>
      <c r="U35" s="679"/>
      <c r="V35" s="679"/>
      <c r="W35" s="679"/>
      <c r="X35" s="679"/>
      <c r="Y35" s="680"/>
      <c r="Z35" s="681">
        <v>8.6</v>
      </c>
      <c r="AA35" s="681"/>
      <c r="AB35" s="681"/>
      <c r="AC35" s="681"/>
      <c r="AD35" s="682" t="s">
        <v>178</v>
      </c>
      <c r="AE35" s="682"/>
      <c r="AF35" s="682"/>
      <c r="AG35" s="682"/>
      <c r="AH35" s="682"/>
      <c r="AI35" s="682"/>
      <c r="AJ35" s="682"/>
      <c r="AK35" s="682"/>
      <c r="AL35" s="683" t="s">
        <v>178</v>
      </c>
      <c r="AM35" s="684"/>
      <c r="AN35" s="684"/>
      <c r="AO35" s="685"/>
      <c r="AP35" s="234"/>
      <c r="AQ35" s="751" t="s">
        <v>334</v>
      </c>
      <c r="AR35" s="752"/>
      <c r="AS35" s="752"/>
      <c r="AT35" s="752"/>
      <c r="AU35" s="752"/>
      <c r="AV35" s="752"/>
      <c r="AW35" s="752"/>
      <c r="AX35" s="752"/>
      <c r="AY35" s="753"/>
      <c r="AZ35" s="667">
        <v>3405456</v>
      </c>
      <c r="BA35" s="668"/>
      <c r="BB35" s="668"/>
      <c r="BC35" s="668"/>
      <c r="BD35" s="668"/>
      <c r="BE35" s="668"/>
      <c r="BF35" s="754"/>
      <c r="BG35" s="689" t="s">
        <v>335</v>
      </c>
      <c r="BH35" s="690"/>
      <c r="BI35" s="690"/>
      <c r="BJ35" s="690"/>
      <c r="BK35" s="690"/>
      <c r="BL35" s="690"/>
      <c r="BM35" s="690"/>
      <c r="BN35" s="690"/>
      <c r="BO35" s="690"/>
      <c r="BP35" s="690"/>
      <c r="BQ35" s="690"/>
      <c r="BR35" s="690"/>
      <c r="BS35" s="690"/>
      <c r="BT35" s="690"/>
      <c r="BU35" s="691"/>
      <c r="BV35" s="667">
        <v>226658</v>
      </c>
      <c r="BW35" s="668"/>
      <c r="BX35" s="668"/>
      <c r="BY35" s="668"/>
      <c r="BZ35" s="668"/>
      <c r="CA35" s="668"/>
      <c r="CB35" s="754"/>
      <c r="CD35" s="693" t="s">
        <v>336</v>
      </c>
      <c r="CE35" s="694"/>
      <c r="CF35" s="694"/>
      <c r="CG35" s="694"/>
      <c r="CH35" s="694"/>
      <c r="CI35" s="694"/>
      <c r="CJ35" s="694"/>
      <c r="CK35" s="694"/>
      <c r="CL35" s="694"/>
      <c r="CM35" s="694"/>
      <c r="CN35" s="694"/>
      <c r="CO35" s="694"/>
      <c r="CP35" s="694"/>
      <c r="CQ35" s="695"/>
      <c r="CR35" s="678">
        <v>95788</v>
      </c>
      <c r="CS35" s="714"/>
      <c r="CT35" s="714"/>
      <c r="CU35" s="714"/>
      <c r="CV35" s="714"/>
      <c r="CW35" s="714"/>
      <c r="CX35" s="714"/>
      <c r="CY35" s="715"/>
      <c r="CZ35" s="683">
        <v>0.3</v>
      </c>
      <c r="DA35" s="712"/>
      <c r="DB35" s="712"/>
      <c r="DC35" s="716"/>
      <c r="DD35" s="687">
        <v>69548</v>
      </c>
      <c r="DE35" s="714"/>
      <c r="DF35" s="714"/>
      <c r="DG35" s="714"/>
      <c r="DH35" s="714"/>
      <c r="DI35" s="714"/>
      <c r="DJ35" s="714"/>
      <c r="DK35" s="715"/>
      <c r="DL35" s="687">
        <v>69548</v>
      </c>
      <c r="DM35" s="714"/>
      <c r="DN35" s="714"/>
      <c r="DO35" s="714"/>
      <c r="DP35" s="714"/>
      <c r="DQ35" s="714"/>
      <c r="DR35" s="714"/>
      <c r="DS35" s="714"/>
      <c r="DT35" s="714"/>
      <c r="DU35" s="714"/>
      <c r="DV35" s="715"/>
      <c r="DW35" s="683">
        <v>0.5</v>
      </c>
      <c r="DX35" s="712"/>
      <c r="DY35" s="712"/>
      <c r="DZ35" s="712"/>
      <c r="EA35" s="712"/>
      <c r="EB35" s="712"/>
      <c r="EC35" s="713"/>
    </row>
    <row r="36" spans="2:133" ht="11.25" customHeight="1" x14ac:dyDescent="0.2">
      <c r="B36" s="675" t="s">
        <v>337</v>
      </c>
      <c r="C36" s="676"/>
      <c r="D36" s="676"/>
      <c r="E36" s="676"/>
      <c r="F36" s="676"/>
      <c r="G36" s="676"/>
      <c r="H36" s="676"/>
      <c r="I36" s="676"/>
      <c r="J36" s="676"/>
      <c r="K36" s="676"/>
      <c r="L36" s="676"/>
      <c r="M36" s="676"/>
      <c r="N36" s="676"/>
      <c r="O36" s="676"/>
      <c r="P36" s="676"/>
      <c r="Q36" s="677"/>
      <c r="R36" s="678" t="s">
        <v>249</v>
      </c>
      <c r="S36" s="679"/>
      <c r="T36" s="679"/>
      <c r="U36" s="679"/>
      <c r="V36" s="679"/>
      <c r="W36" s="679"/>
      <c r="X36" s="679"/>
      <c r="Y36" s="680"/>
      <c r="Z36" s="681" t="s">
        <v>178</v>
      </c>
      <c r="AA36" s="681"/>
      <c r="AB36" s="681"/>
      <c r="AC36" s="681"/>
      <c r="AD36" s="682" t="s">
        <v>178</v>
      </c>
      <c r="AE36" s="682"/>
      <c r="AF36" s="682"/>
      <c r="AG36" s="682"/>
      <c r="AH36" s="682"/>
      <c r="AI36" s="682"/>
      <c r="AJ36" s="682"/>
      <c r="AK36" s="682"/>
      <c r="AL36" s="683" t="s">
        <v>179</v>
      </c>
      <c r="AM36" s="684"/>
      <c r="AN36" s="684"/>
      <c r="AO36" s="685"/>
      <c r="AQ36" s="755" t="s">
        <v>338</v>
      </c>
      <c r="AR36" s="756"/>
      <c r="AS36" s="756"/>
      <c r="AT36" s="756"/>
      <c r="AU36" s="756"/>
      <c r="AV36" s="756"/>
      <c r="AW36" s="756"/>
      <c r="AX36" s="756"/>
      <c r="AY36" s="757"/>
      <c r="AZ36" s="678">
        <v>437207</v>
      </c>
      <c r="BA36" s="679"/>
      <c r="BB36" s="679"/>
      <c r="BC36" s="679"/>
      <c r="BD36" s="714"/>
      <c r="BE36" s="714"/>
      <c r="BF36" s="737"/>
      <c r="BG36" s="693" t="s">
        <v>339</v>
      </c>
      <c r="BH36" s="694"/>
      <c r="BI36" s="694"/>
      <c r="BJ36" s="694"/>
      <c r="BK36" s="694"/>
      <c r="BL36" s="694"/>
      <c r="BM36" s="694"/>
      <c r="BN36" s="694"/>
      <c r="BO36" s="694"/>
      <c r="BP36" s="694"/>
      <c r="BQ36" s="694"/>
      <c r="BR36" s="694"/>
      <c r="BS36" s="694"/>
      <c r="BT36" s="694"/>
      <c r="BU36" s="695"/>
      <c r="BV36" s="678">
        <v>117626</v>
      </c>
      <c r="BW36" s="679"/>
      <c r="BX36" s="679"/>
      <c r="BY36" s="679"/>
      <c r="BZ36" s="679"/>
      <c r="CA36" s="679"/>
      <c r="CB36" s="688"/>
      <c r="CD36" s="693" t="s">
        <v>340</v>
      </c>
      <c r="CE36" s="694"/>
      <c r="CF36" s="694"/>
      <c r="CG36" s="694"/>
      <c r="CH36" s="694"/>
      <c r="CI36" s="694"/>
      <c r="CJ36" s="694"/>
      <c r="CK36" s="694"/>
      <c r="CL36" s="694"/>
      <c r="CM36" s="694"/>
      <c r="CN36" s="694"/>
      <c r="CO36" s="694"/>
      <c r="CP36" s="694"/>
      <c r="CQ36" s="695"/>
      <c r="CR36" s="678">
        <v>3517486</v>
      </c>
      <c r="CS36" s="679"/>
      <c r="CT36" s="679"/>
      <c r="CU36" s="679"/>
      <c r="CV36" s="679"/>
      <c r="CW36" s="679"/>
      <c r="CX36" s="679"/>
      <c r="CY36" s="680"/>
      <c r="CZ36" s="683">
        <v>12.7</v>
      </c>
      <c r="DA36" s="712"/>
      <c r="DB36" s="712"/>
      <c r="DC36" s="716"/>
      <c r="DD36" s="687">
        <v>2355471</v>
      </c>
      <c r="DE36" s="679"/>
      <c r="DF36" s="679"/>
      <c r="DG36" s="679"/>
      <c r="DH36" s="679"/>
      <c r="DI36" s="679"/>
      <c r="DJ36" s="679"/>
      <c r="DK36" s="680"/>
      <c r="DL36" s="687">
        <v>1305542</v>
      </c>
      <c r="DM36" s="679"/>
      <c r="DN36" s="679"/>
      <c r="DO36" s="679"/>
      <c r="DP36" s="679"/>
      <c r="DQ36" s="679"/>
      <c r="DR36" s="679"/>
      <c r="DS36" s="679"/>
      <c r="DT36" s="679"/>
      <c r="DU36" s="679"/>
      <c r="DV36" s="680"/>
      <c r="DW36" s="683">
        <v>9.1</v>
      </c>
      <c r="DX36" s="712"/>
      <c r="DY36" s="712"/>
      <c r="DZ36" s="712"/>
      <c r="EA36" s="712"/>
      <c r="EB36" s="712"/>
      <c r="EC36" s="713"/>
    </row>
    <row r="37" spans="2:133" ht="11.25" customHeight="1" x14ac:dyDescent="0.2">
      <c r="B37" s="675" t="s">
        <v>341</v>
      </c>
      <c r="C37" s="676"/>
      <c r="D37" s="676"/>
      <c r="E37" s="676"/>
      <c r="F37" s="676"/>
      <c r="G37" s="676"/>
      <c r="H37" s="676"/>
      <c r="I37" s="676"/>
      <c r="J37" s="676"/>
      <c r="K37" s="676"/>
      <c r="L37" s="676"/>
      <c r="M37" s="676"/>
      <c r="N37" s="676"/>
      <c r="O37" s="676"/>
      <c r="P37" s="676"/>
      <c r="Q37" s="677"/>
      <c r="R37" s="678">
        <v>650529</v>
      </c>
      <c r="S37" s="679"/>
      <c r="T37" s="679"/>
      <c r="U37" s="679"/>
      <c r="V37" s="679"/>
      <c r="W37" s="679"/>
      <c r="X37" s="679"/>
      <c r="Y37" s="680"/>
      <c r="Z37" s="681">
        <v>2.2999999999999998</v>
      </c>
      <c r="AA37" s="681"/>
      <c r="AB37" s="681"/>
      <c r="AC37" s="681"/>
      <c r="AD37" s="682" t="s">
        <v>179</v>
      </c>
      <c r="AE37" s="682"/>
      <c r="AF37" s="682"/>
      <c r="AG37" s="682"/>
      <c r="AH37" s="682"/>
      <c r="AI37" s="682"/>
      <c r="AJ37" s="682"/>
      <c r="AK37" s="682"/>
      <c r="AL37" s="683" t="s">
        <v>178</v>
      </c>
      <c r="AM37" s="684"/>
      <c r="AN37" s="684"/>
      <c r="AO37" s="685"/>
      <c r="AQ37" s="755" t="s">
        <v>342</v>
      </c>
      <c r="AR37" s="756"/>
      <c r="AS37" s="756"/>
      <c r="AT37" s="756"/>
      <c r="AU37" s="756"/>
      <c r="AV37" s="756"/>
      <c r="AW37" s="756"/>
      <c r="AX37" s="756"/>
      <c r="AY37" s="757"/>
      <c r="AZ37" s="678">
        <v>415493</v>
      </c>
      <c r="BA37" s="679"/>
      <c r="BB37" s="679"/>
      <c r="BC37" s="679"/>
      <c r="BD37" s="714"/>
      <c r="BE37" s="714"/>
      <c r="BF37" s="737"/>
      <c r="BG37" s="693" t="s">
        <v>343</v>
      </c>
      <c r="BH37" s="694"/>
      <c r="BI37" s="694"/>
      <c r="BJ37" s="694"/>
      <c r="BK37" s="694"/>
      <c r="BL37" s="694"/>
      <c r="BM37" s="694"/>
      <c r="BN37" s="694"/>
      <c r="BO37" s="694"/>
      <c r="BP37" s="694"/>
      <c r="BQ37" s="694"/>
      <c r="BR37" s="694"/>
      <c r="BS37" s="694"/>
      <c r="BT37" s="694"/>
      <c r="BU37" s="695"/>
      <c r="BV37" s="678">
        <v>7432</v>
      </c>
      <c r="BW37" s="679"/>
      <c r="BX37" s="679"/>
      <c r="BY37" s="679"/>
      <c r="BZ37" s="679"/>
      <c r="CA37" s="679"/>
      <c r="CB37" s="688"/>
      <c r="CD37" s="693" t="s">
        <v>344</v>
      </c>
      <c r="CE37" s="694"/>
      <c r="CF37" s="694"/>
      <c r="CG37" s="694"/>
      <c r="CH37" s="694"/>
      <c r="CI37" s="694"/>
      <c r="CJ37" s="694"/>
      <c r="CK37" s="694"/>
      <c r="CL37" s="694"/>
      <c r="CM37" s="694"/>
      <c r="CN37" s="694"/>
      <c r="CO37" s="694"/>
      <c r="CP37" s="694"/>
      <c r="CQ37" s="695"/>
      <c r="CR37" s="678">
        <v>775791</v>
      </c>
      <c r="CS37" s="714"/>
      <c r="CT37" s="714"/>
      <c r="CU37" s="714"/>
      <c r="CV37" s="714"/>
      <c r="CW37" s="714"/>
      <c r="CX37" s="714"/>
      <c r="CY37" s="715"/>
      <c r="CZ37" s="683">
        <v>2.8</v>
      </c>
      <c r="DA37" s="712"/>
      <c r="DB37" s="712"/>
      <c r="DC37" s="716"/>
      <c r="DD37" s="687">
        <v>727491</v>
      </c>
      <c r="DE37" s="714"/>
      <c r="DF37" s="714"/>
      <c r="DG37" s="714"/>
      <c r="DH37" s="714"/>
      <c r="DI37" s="714"/>
      <c r="DJ37" s="714"/>
      <c r="DK37" s="715"/>
      <c r="DL37" s="687">
        <v>626606</v>
      </c>
      <c r="DM37" s="714"/>
      <c r="DN37" s="714"/>
      <c r="DO37" s="714"/>
      <c r="DP37" s="714"/>
      <c r="DQ37" s="714"/>
      <c r="DR37" s="714"/>
      <c r="DS37" s="714"/>
      <c r="DT37" s="714"/>
      <c r="DU37" s="714"/>
      <c r="DV37" s="715"/>
      <c r="DW37" s="683">
        <v>4.4000000000000004</v>
      </c>
      <c r="DX37" s="712"/>
      <c r="DY37" s="712"/>
      <c r="DZ37" s="712"/>
      <c r="EA37" s="712"/>
      <c r="EB37" s="712"/>
      <c r="EC37" s="713"/>
    </row>
    <row r="38" spans="2:133" ht="11.25" customHeight="1" x14ac:dyDescent="0.2">
      <c r="B38" s="723" t="s">
        <v>345</v>
      </c>
      <c r="C38" s="724"/>
      <c r="D38" s="724"/>
      <c r="E38" s="724"/>
      <c r="F38" s="724"/>
      <c r="G38" s="724"/>
      <c r="H38" s="724"/>
      <c r="I38" s="724"/>
      <c r="J38" s="724"/>
      <c r="K38" s="724"/>
      <c r="L38" s="724"/>
      <c r="M38" s="724"/>
      <c r="N38" s="724"/>
      <c r="O38" s="724"/>
      <c r="P38" s="724"/>
      <c r="Q38" s="725"/>
      <c r="R38" s="758">
        <v>28295493</v>
      </c>
      <c r="S38" s="759"/>
      <c r="T38" s="759"/>
      <c r="U38" s="759"/>
      <c r="V38" s="759"/>
      <c r="W38" s="759"/>
      <c r="X38" s="759"/>
      <c r="Y38" s="760"/>
      <c r="Z38" s="761">
        <v>100</v>
      </c>
      <c r="AA38" s="761"/>
      <c r="AB38" s="761"/>
      <c r="AC38" s="761"/>
      <c r="AD38" s="762">
        <v>13698115</v>
      </c>
      <c r="AE38" s="762"/>
      <c r="AF38" s="762"/>
      <c r="AG38" s="762"/>
      <c r="AH38" s="762"/>
      <c r="AI38" s="762"/>
      <c r="AJ38" s="762"/>
      <c r="AK38" s="762"/>
      <c r="AL38" s="763">
        <v>100</v>
      </c>
      <c r="AM38" s="749"/>
      <c r="AN38" s="749"/>
      <c r="AO38" s="764"/>
      <c r="AQ38" s="755" t="s">
        <v>346</v>
      </c>
      <c r="AR38" s="756"/>
      <c r="AS38" s="756"/>
      <c r="AT38" s="756"/>
      <c r="AU38" s="756"/>
      <c r="AV38" s="756"/>
      <c r="AW38" s="756"/>
      <c r="AX38" s="756"/>
      <c r="AY38" s="757"/>
      <c r="AZ38" s="678">
        <v>165990</v>
      </c>
      <c r="BA38" s="679"/>
      <c r="BB38" s="679"/>
      <c r="BC38" s="679"/>
      <c r="BD38" s="714"/>
      <c r="BE38" s="714"/>
      <c r="BF38" s="737"/>
      <c r="BG38" s="693" t="s">
        <v>347</v>
      </c>
      <c r="BH38" s="694"/>
      <c r="BI38" s="694"/>
      <c r="BJ38" s="694"/>
      <c r="BK38" s="694"/>
      <c r="BL38" s="694"/>
      <c r="BM38" s="694"/>
      <c r="BN38" s="694"/>
      <c r="BO38" s="694"/>
      <c r="BP38" s="694"/>
      <c r="BQ38" s="694"/>
      <c r="BR38" s="694"/>
      <c r="BS38" s="694"/>
      <c r="BT38" s="694"/>
      <c r="BU38" s="695"/>
      <c r="BV38" s="678">
        <v>12226</v>
      </c>
      <c r="BW38" s="679"/>
      <c r="BX38" s="679"/>
      <c r="BY38" s="679"/>
      <c r="BZ38" s="679"/>
      <c r="CA38" s="679"/>
      <c r="CB38" s="688"/>
      <c r="CD38" s="693" t="s">
        <v>348</v>
      </c>
      <c r="CE38" s="694"/>
      <c r="CF38" s="694"/>
      <c r="CG38" s="694"/>
      <c r="CH38" s="694"/>
      <c r="CI38" s="694"/>
      <c r="CJ38" s="694"/>
      <c r="CK38" s="694"/>
      <c r="CL38" s="694"/>
      <c r="CM38" s="694"/>
      <c r="CN38" s="694"/>
      <c r="CO38" s="694"/>
      <c r="CP38" s="694"/>
      <c r="CQ38" s="695"/>
      <c r="CR38" s="678">
        <v>2823973</v>
      </c>
      <c r="CS38" s="679"/>
      <c r="CT38" s="679"/>
      <c r="CU38" s="679"/>
      <c r="CV38" s="679"/>
      <c r="CW38" s="679"/>
      <c r="CX38" s="679"/>
      <c r="CY38" s="680"/>
      <c r="CZ38" s="683">
        <v>10.199999999999999</v>
      </c>
      <c r="DA38" s="712"/>
      <c r="DB38" s="712"/>
      <c r="DC38" s="716"/>
      <c r="DD38" s="687">
        <v>2385812</v>
      </c>
      <c r="DE38" s="679"/>
      <c r="DF38" s="679"/>
      <c r="DG38" s="679"/>
      <c r="DH38" s="679"/>
      <c r="DI38" s="679"/>
      <c r="DJ38" s="679"/>
      <c r="DK38" s="680"/>
      <c r="DL38" s="687">
        <v>2132467</v>
      </c>
      <c r="DM38" s="679"/>
      <c r="DN38" s="679"/>
      <c r="DO38" s="679"/>
      <c r="DP38" s="679"/>
      <c r="DQ38" s="679"/>
      <c r="DR38" s="679"/>
      <c r="DS38" s="679"/>
      <c r="DT38" s="679"/>
      <c r="DU38" s="679"/>
      <c r="DV38" s="680"/>
      <c r="DW38" s="683">
        <v>14.9</v>
      </c>
      <c r="DX38" s="712"/>
      <c r="DY38" s="712"/>
      <c r="DZ38" s="712"/>
      <c r="EA38" s="712"/>
      <c r="EB38" s="712"/>
      <c r="EC38" s="713"/>
    </row>
    <row r="39" spans="2:133" ht="11.25" customHeight="1" x14ac:dyDescent="0.2">
      <c r="AQ39" s="755" t="s">
        <v>349</v>
      </c>
      <c r="AR39" s="756"/>
      <c r="AS39" s="756"/>
      <c r="AT39" s="756"/>
      <c r="AU39" s="756"/>
      <c r="AV39" s="756"/>
      <c r="AW39" s="756"/>
      <c r="AX39" s="756"/>
      <c r="AY39" s="757"/>
      <c r="AZ39" s="678" t="s">
        <v>178</v>
      </c>
      <c r="BA39" s="679"/>
      <c r="BB39" s="679"/>
      <c r="BC39" s="679"/>
      <c r="BD39" s="714"/>
      <c r="BE39" s="714"/>
      <c r="BF39" s="737"/>
      <c r="BG39" s="769" t="s">
        <v>350</v>
      </c>
      <c r="BH39" s="770"/>
      <c r="BI39" s="770"/>
      <c r="BJ39" s="770"/>
      <c r="BK39" s="770"/>
      <c r="BL39" s="235"/>
      <c r="BM39" s="694" t="s">
        <v>351</v>
      </c>
      <c r="BN39" s="694"/>
      <c r="BO39" s="694"/>
      <c r="BP39" s="694"/>
      <c r="BQ39" s="694"/>
      <c r="BR39" s="694"/>
      <c r="BS39" s="694"/>
      <c r="BT39" s="694"/>
      <c r="BU39" s="695"/>
      <c r="BV39" s="678">
        <v>107</v>
      </c>
      <c r="BW39" s="679"/>
      <c r="BX39" s="679"/>
      <c r="BY39" s="679"/>
      <c r="BZ39" s="679"/>
      <c r="CA39" s="679"/>
      <c r="CB39" s="688"/>
      <c r="CD39" s="693" t="s">
        <v>352</v>
      </c>
      <c r="CE39" s="694"/>
      <c r="CF39" s="694"/>
      <c r="CG39" s="694"/>
      <c r="CH39" s="694"/>
      <c r="CI39" s="694"/>
      <c r="CJ39" s="694"/>
      <c r="CK39" s="694"/>
      <c r="CL39" s="694"/>
      <c r="CM39" s="694"/>
      <c r="CN39" s="694"/>
      <c r="CO39" s="694"/>
      <c r="CP39" s="694"/>
      <c r="CQ39" s="695"/>
      <c r="CR39" s="678">
        <v>752515</v>
      </c>
      <c r="CS39" s="714"/>
      <c r="CT39" s="714"/>
      <c r="CU39" s="714"/>
      <c r="CV39" s="714"/>
      <c r="CW39" s="714"/>
      <c r="CX39" s="714"/>
      <c r="CY39" s="715"/>
      <c r="CZ39" s="683">
        <v>2.7</v>
      </c>
      <c r="DA39" s="712"/>
      <c r="DB39" s="712"/>
      <c r="DC39" s="716"/>
      <c r="DD39" s="687">
        <v>380662</v>
      </c>
      <c r="DE39" s="714"/>
      <c r="DF39" s="714"/>
      <c r="DG39" s="714"/>
      <c r="DH39" s="714"/>
      <c r="DI39" s="714"/>
      <c r="DJ39" s="714"/>
      <c r="DK39" s="715"/>
      <c r="DL39" s="687" t="s">
        <v>178</v>
      </c>
      <c r="DM39" s="714"/>
      <c r="DN39" s="714"/>
      <c r="DO39" s="714"/>
      <c r="DP39" s="714"/>
      <c r="DQ39" s="714"/>
      <c r="DR39" s="714"/>
      <c r="DS39" s="714"/>
      <c r="DT39" s="714"/>
      <c r="DU39" s="714"/>
      <c r="DV39" s="715"/>
      <c r="DW39" s="683" t="s">
        <v>178</v>
      </c>
      <c r="DX39" s="712"/>
      <c r="DY39" s="712"/>
      <c r="DZ39" s="712"/>
      <c r="EA39" s="712"/>
      <c r="EB39" s="712"/>
      <c r="EC39" s="713"/>
    </row>
    <row r="40" spans="2:133" ht="11.25" customHeight="1" x14ac:dyDescent="0.2">
      <c r="AQ40" s="755" t="s">
        <v>353</v>
      </c>
      <c r="AR40" s="756"/>
      <c r="AS40" s="756"/>
      <c r="AT40" s="756"/>
      <c r="AU40" s="756"/>
      <c r="AV40" s="756"/>
      <c r="AW40" s="756"/>
      <c r="AX40" s="756"/>
      <c r="AY40" s="757"/>
      <c r="AZ40" s="678">
        <v>608128</v>
      </c>
      <c r="BA40" s="679"/>
      <c r="BB40" s="679"/>
      <c r="BC40" s="679"/>
      <c r="BD40" s="714"/>
      <c r="BE40" s="714"/>
      <c r="BF40" s="737"/>
      <c r="BG40" s="769"/>
      <c r="BH40" s="770"/>
      <c r="BI40" s="770"/>
      <c r="BJ40" s="770"/>
      <c r="BK40" s="770"/>
      <c r="BL40" s="235"/>
      <c r="BM40" s="694" t="s">
        <v>354</v>
      </c>
      <c r="BN40" s="694"/>
      <c r="BO40" s="694"/>
      <c r="BP40" s="694"/>
      <c r="BQ40" s="694"/>
      <c r="BR40" s="694"/>
      <c r="BS40" s="694"/>
      <c r="BT40" s="694"/>
      <c r="BU40" s="695"/>
      <c r="BV40" s="678" t="s">
        <v>178</v>
      </c>
      <c r="BW40" s="679"/>
      <c r="BX40" s="679"/>
      <c r="BY40" s="679"/>
      <c r="BZ40" s="679"/>
      <c r="CA40" s="679"/>
      <c r="CB40" s="688"/>
      <c r="CD40" s="693" t="s">
        <v>355</v>
      </c>
      <c r="CE40" s="694"/>
      <c r="CF40" s="694"/>
      <c r="CG40" s="694"/>
      <c r="CH40" s="694"/>
      <c r="CI40" s="694"/>
      <c r="CJ40" s="694"/>
      <c r="CK40" s="694"/>
      <c r="CL40" s="694"/>
      <c r="CM40" s="694"/>
      <c r="CN40" s="694"/>
      <c r="CO40" s="694"/>
      <c r="CP40" s="694"/>
      <c r="CQ40" s="695"/>
      <c r="CR40" s="678">
        <v>1169485</v>
      </c>
      <c r="CS40" s="679"/>
      <c r="CT40" s="679"/>
      <c r="CU40" s="679"/>
      <c r="CV40" s="679"/>
      <c r="CW40" s="679"/>
      <c r="CX40" s="679"/>
      <c r="CY40" s="680"/>
      <c r="CZ40" s="683">
        <v>4.2</v>
      </c>
      <c r="DA40" s="712"/>
      <c r="DB40" s="712"/>
      <c r="DC40" s="716"/>
      <c r="DD40" s="687">
        <v>18326</v>
      </c>
      <c r="DE40" s="679"/>
      <c r="DF40" s="679"/>
      <c r="DG40" s="679"/>
      <c r="DH40" s="679"/>
      <c r="DI40" s="679"/>
      <c r="DJ40" s="679"/>
      <c r="DK40" s="680"/>
      <c r="DL40" s="687" t="s">
        <v>178</v>
      </c>
      <c r="DM40" s="679"/>
      <c r="DN40" s="679"/>
      <c r="DO40" s="679"/>
      <c r="DP40" s="679"/>
      <c r="DQ40" s="679"/>
      <c r="DR40" s="679"/>
      <c r="DS40" s="679"/>
      <c r="DT40" s="679"/>
      <c r="DU40" s="679"/>
      <c r="DV40" s="680"/>
      <c r="DW40" s="683" t="s">
        <v>178</v>
      </c>
      <c r="DX40" s="712"/>
      <c r="DY40" s="712"/>
      <c r="DZ40" s="712"/>
      <c r="EA40" s="712"/>
      <c r="EB40" s="712"/>
      <c r="EC40" s="713"/>
    </row>
    <row r="41" spans="2:133" ht="11.25" customHeight="1" x14ac:dyDescent="0.2">
      <c r="AQ41" s="765" t="s">
        <v>356</v>
      </c>
      <c r="AR41" s="766"/>
      <c r="AS41" s="766"/>
      <c r="AT41" s="766"/>
      <c r="AU41" s="766"/>
      <c r="AV41" s="766"/>
      <c r="AW41" s="766"/>
      <c r="AX41" s="766"/>
      <c r="AY41" s="767"/>
      <c r="AZ41" s="758">
        <v>1778638</v>
      </c>
      <c r="BA41" s="759"/>
      <c r="BB41" s="759"/>
      <c r="BC41" s="759"/>
      <c r="BD41" s="748"/>
      <c r="BE41" s="748"/>
      <c r="BF41" s="750"/>
      <c r="BG41" s="771"/>
      <c r="BH41" s="772"/>
      <c r="BI41" s="772"/>
      <c r="BJ41" s="772"/>
      <c r="BK41" s="772"/>
      <c r="BL41" s="236"/>
      <c r="BM41" s="703" t="s">
        <v>357</v>
      </c>
      <c r="BN41" s="703"/>
      <c r="BO41" s="703"/>
      <c r="BP41" s="703"/>
      <c r="BQ41" s="703"/>
      <c r="BR41" s="703"/>
      <c r="BS41" s="703"/>
      <c r="BT41" s="703"/>
      <c r="BU41" s="704"/>
      <c r="BV41" s="758">
        <v>358</v>
      </c>
      <c r="BW41" s="759"/>
      <c r="BX41" s="759"/>
      <c r="BY41" s="759"/>
      <c r="BZ41" s="759"/>
      <c r="CA41" s="759"/>
      <c r="CB41" s="768"/>
      <c r="CD41" s="693" t="s">
        <v>358</v>
      </c>
      <c r="CE41" s="694"/>
      <c r="CF41" s="694"/>
      <c r="CG41" s="694"/>
      <c r="CH41" s="694"/>
      <c r="CI41" s="694"/>
      <c r="CJ41" s="694"/>
      <c r="CK41" s="694"/>
      <c r="CL41" s="694"/>
      <c r="CM41" s="694"/>
      <c r="CN41" s="694"/>
      <c r="CO41" s="694"/>
      <c r="CP41" s="694"/>
      <c r="CQ41" s="695"/>
      <c r="CR41" s="678" t="s">
        <v>178</v>
      </c>
      <c r="CS41" s="714"/>
      <c r="CT41" s="714"/>
      <c r="CU41" s="714"/>
      <c r="CV41" s="714"/>
      <c r="CW41" s="714"/>
      <c r="CX41" s="714"/>
      <c r="CY41" s="715"/>
      <c r="CZ41" s="683" t="s">
        <v>178</v>
      </c>
      <c r="DA41" s="712"/>
      <c r="DB41" s="712"/>
      <c r="DC41" s="716"/>
      <c r="DD41" s="687" t="s">
        <v>179</v>
      </c>
      <c r="DE41" s="714"/>
      <c r="DF41" s="714"/>
      <c r="DG41" s="714"/>
      <c r="DH41" s="714"/>
      <c r="DI41" s="714"/>
      <c r="DJ41" s="714"/>
      <c r="DK41" s="715"/>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2">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5" t="s">
        <v>360</v>
      </c>
      <c r="CE42" s="676"/>
      <c r="CF42" s="676"/>
      <c r="CG42" s="676"/>
      <c r="CH42" s="676"/>
      <c r="CI42" s="676"/>
      <c r="CJ42" s="676"/>
      <c r="CK42" s="676"/>
      <c r="CL42" s="676"/>
      <c r="CM42" s="676"/>
      <c r="CN42" s="676"/>
      <c r="CO42" s="676"/>
      <c r="CP42" s="676"/>
      <c r="CQ42" s="677"/>
      <c r="CR42" s="678">
        <v>3513130</v>
      </c>
      <c r="CS42" s="679"/>
      <c r="CT42" s="679"/>
      <c r="CU42" s="679"/>
      <c r="CV42" s="679"/>
      <c r="CW42" s="679"/>
      <c r="CX42" s="679"/>
      <c r="CY42" s="680"/>
      <c r="CZ42" s="683">
        <v>12.7</v>
      </c>
      <c r="DA42" s="684"/>
      <c r="DB42" s="684"/>
      <c r="DC42" s="779"/>
      <c r="DD42" s="687">
        <v>860874</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2">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5" t="s">
        <v>362</v>
      </c>
      <c r="CE43" s="676"/>
      <c r="CF43" s="676"/>
      <c r="CG43" s="676"/>
      <c r="CH43" s="676"/>
      <c r="CI43" s="676"/>
      <c r="CJ43" s="676"/>
      <c r="CK43" s="676"/>
      <c r="CL43" s="676"/>
      <c r="CM43" s="676"/>
      <c r="CN43" s="676"/>
      <c r="CO43" s="676"/>
      <c r="CP43" s="676"/>
      <c r="CQ43" s="677"/>
      <c r="CR43" s="678">
        <v>50576</v>
      </c>
      <c r="CS43" s="714"/>
      <c r="CT43" s="714"/>
      <c r="CU43" s="714"/>
      <c r="CV43" s="714"/>
      <c r="CW43" s="714"/>
      <c r="CX43" s="714"/>
      <c r="CY43" s="715"/>
      <c r="CZ43" s="683">
        <v>0.2</v>
      </c>
      <c r="DA43" s="712"/>
      <c r="DB43" s="712"/>
      <c r="DC43" s="716"/>
      <c r="DD43" s="687">
        <v>50576</v>
      </c>
      <c r="DE43" s="714"/>
      <c r="DF43" s="714"/>
      <c r="DG43" s="714"/>
      <c r="DH43" s="714"/>
      <c r="DI43" s="714"/>
      <c r="DJ43" s="714"/>
      <c r="DK43" s="715"/>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2">
      <c r="B44" s="240" t="s">
        <v>363</v>
      </c>
      <c r="CD44" s="790" t="s">
        <v>314</v>
      </c>
      <c r="CE44" s="791"/>
      <c r="CF44" s="675" t="s">
        <v>364</v>
      </c>
      <c r="CG44" s="676"/>
      <c r="CH44" s="676"/>
      <c r="CI44" s="676"/>
      <c r="CJ44" s="676"/>
      <c r="CK44" s="676"/>
      <c r="CL44" s="676"/>
      <c r="CM44" s="676"/>
      <c r="CN44" s="676"/>
      <c r="CO44" s="676"/>
      <c r="CP44" s="676"/>
      <c r="CQ44" s="677"/>
      <c r="CR44" s="678">
        <v>3362988</v>
      </c>
      <c r="CS44" s="679"/>
      <c r="CT44" s="679"/>
      <c r="CU44" s="679"/>
      <c r="CV44" s="679"/>
      <c r="CW44" s="679"/>
      <c r="CX44" s="679"/>
      <c r="CY44" s="680"/>
      <c r="CZ44" s="683">
        <v>12.1</v>
      </c>
      <c r="DA44" s="684"/>
      <c r="DB44" s="684"/>
      <c r="DC44" s="779"/>
      <c r="DD44" s="687">
        <v>820464</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2">
      <c r="CD45" s="792"/>
      <c r="CE45" s="793"/>
      <c r="CF45" s="675" t="s">
        <v>365</v>
      </c>
      <c r="CG45" s="676"/>
      <c r="CH45" s="676"/>
      <c r="CI45" s="676"/>
      <c r="CJ45" s="676"/>
      <c r="CK45" s="676"/>
      <c r="CL45" s="676"/>
      <c r="CM45" s="676"/>
      <c r="CN45" s="676"/>
      <c r="CO45" s="676"/>
      <c r="CP45" s="676"/>
      <c r="CQ45" s="677"/>
      <c r="CR45" s="678">
        <v>1093100</v>
      </c>
      <c r="CS45" s="714"/>
      <c r="CT45" s="714"/>
      <c r="CU45" s="714"/>
      <c r="CV45" s="714"/>
      <c r="CW45" s="714"/>
      <c r="CX45" s="714"/>
      <c r="CY45" s="715"/>
      <c r="CZ45" s="683">
        <v>3.9</v>
      </c>
      <c r="DA45" s="712"/>
      <c r="DB45" s="712"/>
      <c r="DC45" s="716"/>
      <c r="DD45" s="687">
        <v>29720</v>
      </c>
      <c r="DE45" s="714"/>
      <c r="DF45" s="714"/>
      <c r="DG45" s="714"/>
      <c r="DH45" s="714"/>
      <c r="DI45" s="714"/>
      <c r="DJ45" s="714"/>
      <c r="DK45" s="715"/>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2">
      <c r="CD46" s="792"/>
      <c r="CE46" s="793"/>
      <c r="CF46" s="675" t="s">
        <v>366</v>
      </c>
      <c r="CG46" s="676"/>
      <c r="CH46" s="676"/>
      <c r="CI46" s="676"/>
      <c r="CJ46" s="676"/>
      <c r="CK46" s="676"/>
      <c r="CL46" s="676"/>
      <c r="CM46" s="676"/>
      <c r="CN46" s="676"/>
      <c r="CO46" s="676"/>
      <c r="CP46" s="676"/>
      <c r="CQ46" s="677"/>
      <c r="CR46" s="678">
        <v>2047056</v>
      </c>
      <c r="CS46" s="679"/>
      <c r="CT46" s="679"/>
      <c r="CU46" s="679"/>
      <c r="CV46" s="679"/>
      <c r="CW46" s="679"/>
      <c r="CX46" s="679"/>
      <c r="CY46" s="680"/>
      <c r="CZ46" s="683">
        <v>7.4</v>
      </c>
      <c r="DA46" s="684"/>
      <c r="DB46" s="684"/>
      <c r="DC46" s="779"/>
      <c r="DD46" s="687">
        <v>681591</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2">
      <c r="CD47" s="792"/>
      <c r="CE47" s="793"/>
      <c r="CF47" s="675" t="s">
        <v>367</v>
      </c>
      <c r="CG47" s="676"/>
      <c r="CH47" s="676"/>
      <c r="CI47" s="676"/>
      <c r="CJ47" s="676"/>
      <c r="CK47" s="676"/>
      <c r="CL47" s="676"/>
      <c r="CM47" s="676"/>
      <c r="CN47" s="676"/>
      <c r="CO47" s="676"/>
      <c r="CP47" s="676"/>
      <c r="CQ47" s="677"/>
      <c r="CR47" s="678">
        <v>150142</v>
      </c>
      <c r="CS47" s="714"/>
      <c r="CT47" s="714"/>
      <c r="CU47" s="714"/>
      <c r="CV47" s="714"/>
      <c r="CW47" s="714"/>
      <c r="CX47" s="714"/>
      <c r="CY47" s="715"/>
      <c r="CZ47" s="683">
        <v>0.5</v>
      </c>
      <c r="DA47" s="712"/>
      <c r="DB47" s="712"/>
      <c r="DC47" s="716"/>
      <c r="DD47" s="687">
        <v>40410</v>
      </c>
      <c r="DE47" s="714"/>
      <c r="DF47" s="714"/>
      <c r="DG47" s="714"/>
      <c r="DH47" s="714"/>
      <c r="DI47" s="714"/>
      <c r="DJ47" s="714"/>
      <c r="DK47" s="715"/>
      <c r="DL47" s="773"/>
      <c r="DM47" s="774"/>
      <c r="DN47" s="774"/>
      <c r="DO47" s="774"/>
      <c r="DP47" s="774"/>
      <c r="DQ47" s="774"/>
      <c r="DR47" s="774"/>
      <c r="DS47" s="774"/>
      <c r="DT47" s="774"/>
      <c r="DU47" s="774"/>
      <c r="DV47" s="775"/>
      <c r="DW47" s="776"/>
      <c r="DX47" s="777"/>
      <c r="DY47" s="777"/>
      <c r="DZ47" s="777"/>
      <c r="EA47" s="777"/>
      <c r="EB47" s="777"/>
      <c r="EC47" s="778"/>
    </row>
    <row r="48" spans="2:133" ht="10.8" x14ac:dyDescent="0.2">
      <c r="CD48" s="794"/>
      <c r="CE48" s="795"/>
      <c r="CF48" s="675" t="s">
        <v>368</v>
      </c>
      <c r="CG48" s="676"/>
      <c r="CH48" s="676"/>
      <c r="CI48" s="676"/>
      <c r="CJ48" s="676"/>
      <c r="CK48" s="676"/>
      <c r="CL48" s="676"/>
      <c r="CM48" s="676"/>
      <c r="CN48" s="676"/>
      <c r="CO48" s="676"/>
      <c r="CP48" s="676"/>
      <c r="CQ48" s="677"/>
      <c r="CR48" s="678" t="s">
        <v>178</v>
      </c>
      <c r="CS48" s="679"/>
      <c r="CT48" s="679"/>
      <c r="CU48" s="679"/>
      <c r="CV48" s="679"/>
      <c r="CW48" s="679"/>
      <c r="CX48" s="679"/>
      <c r="CY48" s="680"/>
      <c r="CZ48" s="683" t="s">
        <v>178</v>
      </c>
      <c r="DA48" s="684"/>
      <c r="DB48" s="684"/>
      <c r="DC48" s="779"/>
      <c r="DD48" s="687" t="s">
        <v>249</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2">
      <c r="CD49" s="723" t="s">
        <v>369</v>
      </c>
      <c r="CE49" s="724"/>
      <c r="CF49" s="724"/>
      <c r="CG49" s="724"/>
      <c r="CH49" s="724"/>
      <c r="CI49" s="724"/>
      <c r="CJ49" s="724"/>
      <c r="CK49" s="724"/>
      <c r="CL49" s="724"/>
      <c r="CM49" s="724"/>
      <c r="CN49" s="724"/>
      <c r="CO49" s="724"/>
      <c r="CP49" s="724"/>
      <c r="CQ49" s="725"/>
      <c r="CR49" s="758">
        <v>27719706</v>
      </c>
      <c r="CS49" s="748"/>
      <c r="CT49" s="748"/>
      <c r="CU49" s="748"/>
      <c r="CV49" s="748"/>
      <c r="CW49" s="748"/>
      <c r="CX49" s="748"/>
      <c r="CY49" s="780"/>
      <c r="CZ49" s="763">
        <v>100</v>
      </c>
      <c r="DA49" s="781"/>
      <c r="DB49" s="781"/>
      <c r="DC49" s="782"/>
      <c r="DD49" s="783">
        <v>17079341</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t="10.8" hidden="1" x14ac:dyDescent="0.2"/>
    <row r="51" spans="82:133" ht="10.8" hidden="1" x14ac:dyDescent="0.2"/>
    <row r="52" spans="82:133" ht="10.8" hidden="1" x14ac:dyDescent="0.2"/>
    <row r="53" spans="82:133" ht="10.8" hidden="1" x14ac:dyDescent="0.2"/>
  </sheetData>
  <sheetProtection algorithmName="SHA-512" hashValue="ycRZV7KWe8p0eN5ECQWSjFbPWDpsoXrAV83JXYQYsCiAjcBZCpJ+Tce4rXSqvOQUIzDmIYb5FAjrrb6004xAjA==" saltValue="yQ7rWBscveUk9edNtmQb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25" zoomScaleSheetLayoutView="70" workbookViewId="0">
      <selection activeCell="AK70" sqref="AK70:AO70"/>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4" t="s">
        <v>371</v>
      </c>
      <c r="DK2" s="845"/>
      <c r="DL2" s="845"/>
      <c r="DM2" s="845"/>
      <c r="DN2" s="845"/>
      <c r="DO2" s="846"/>
      <c r="DP2" s="249"/>
      <c r="DQ2" s="844" t="s">
        <v>372</v>
      </c>
      <c r="DR2" s="845"/>
      <c r="DS2" s="845"/>
      <c r="DT2" s="845"/>
      <c r="DU2" s="845"/>
      <c r="DV2" s="845"/>
      <c r="DW2" s="845"/>
      <c r="DX2" s="845"/>
      <c r="DY2" s="845"/>
      <c r="DZ2" s="84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47" t="s">
        <v>373</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1" t="s">
        <v>375</v>
      </c>
      <c r="B5" s="822"/>
      <c r="C5" s="822"/>
      <c r="D5" s="822"/>
      <c r="E5" s="822"/>
      <c r="F5" s="822"/>
      <c r="G5" s="822"/>
      <c r="H5" s="822"/>
      <c r="I5" s="822"/>
      <c r="J5" s="822"/>
      <c r="K5" s="822"/>
      <c r="L5" s="822"/>
      <c r="M5" s="822"/>
      <c r="N5" s="822"/>
      <c r="O5" s="822"/>
      <c r="P5" s="823"/>
      <c r="Q5" s="801" t="s">
        <v>376</v>
      </c>
      <c r="R5" s="802"/>
      <c r="S5" s="802"/>
      <c r="T5" s="802"/>
      <c r="U5" s="803"/>
      <c r="V5" s="801" t="s">
        <v>377</v>
      </c>
      <c r="W5" s="802"/>
      <c r="X5" s="802"/>
      <c r="Y5" s="802"/>
      <c r="Z5" s="803"/>
      <c r="AA5" s="801" t="s">
        <v>378</v>
      </c>
      <c r="AB5" s="802"/>
      <c r="AC5" s="802"/>
      <c r="AD5" s="802"/>
      <c r="AE5" s="802"/>
      <c r="AF5" s="848"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6"/>
      <c r="BA5" s="256"/>
      <c r="BB5" s="256"/>
      <c r="BC5" s="256"/>
      <c r="BD5" s="256"/>
      <c r="BE5" s="257"/>
      <c r="BF5" s="257"/>
      <c r="BG5" s="257"/>
      <c r="BH5" s="257"/>
      <c r="BI5" s="257"/>
      <c r="BJ5" s="257"/>
      <c r="BK5" s="257"/>
      <c r="BL5" s="257"/>
      <c r="BM5" s="257"/>
      <c r="BN5" s="257"/>
      <c r="BO5" s="257"/>
      <c r="BP5" s="257"/>
      <c r="BQ5" s="821" t="s">
        <v>383</v>
      </c>
      <c r="BR5" s="822"/>
      <c r="BS5" s="822"/>
      <c r="BT5" s="822"/>
      <c r="BU5" s="822"/>
      <c r="BV5" s="822"/>
      <c r="BW5" s="822"/>
      <c r="BX5" s="822"/>
      <c r="BY5" s="822"/>
      <c r="BZ5" s="822"/>
      <c r="CA5" s="822"/>
      <c r="CB5" s="822"/>
      <c r="CC5" s="822"/>
      <c r="CD5" s="822"/>
      <c r="CE5" s="822"/>
      <c r="CF5" s="822"/>
      <c r="CG5" s="823"/>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4"/>
    </row>
    <row r="6" spans="1:131" s="255" customFormat="1" ht="26.25" customHeight="1" thickBot="1" x14ac:dyDescent="0.25">
      <c r="A6" s="824"/>
      <c r="B6" s="825"/>
      <c r="C6" s="825"/>
      <c r="D6" s="825"/>
      <c r="E6" s="825"/>
      <c r="F6" s="825"/>
      <c r="G6" s="825"/>
      <c r="H6" s="825"/>
      <c r="I6" s="825"/>
      <c r="J6" s="825"/>
      <c r="K6" s="825"/>
      <c r="L6" s="825"/>
      <c r="M6" s="825"/>
      <c r="N6" s="825"/>
      <c r="O6" s="825"/>
      <c r="P6" s="826"/>
      <c r="Q6" s="804"/>
      <c r="R6" s="805"/>
      <c r="S6" s="805"/>
      <c r="T6" s="805"/>
      <c r="U6" s="806"/>
      <c r="V6" s="804"/>
      <c r="W6" s="805"/>
      <c r="X6" s="805"/>
      <c r="Y6" s="805"/>
      <c r="Z6" s="806"/>
      <c r="AA6" s="804"/>
      <c r="AB6" s="805"/>
      <c r="AC6" s="805"/>
      <c r="AD6" s="805"/>
      <c r="AE6" s="805"/>
      <c r="AF6" s="849"/>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2">
      <c r="A7" s="258">
        <v>1</v>
      </c>
      <c r="B7" s="815" t="s">
        <v>392</v>
      </c>
      <c r="C7" s="816"/>
      <c r="D7" s="816"/>
      <c r="E7" s="816"/>
      <c r="F7" s="816"/>
      <c r="G7" s="816"/>
      <c r="H7" s="816"/>
      <c r="I7" s="816"/>
      <c r="J7" s="816"/>
      <c r="K7" s="816"/>
      <c r="L7" s="816"/>
      <c r="M7" s="816"/>
      <c r="N7" s="816"/>
      <c r="O7" s="816"/>
      <c r="P7" s="817"/>
      <c r="Q7" s="796">
        <v>28295</v>
      </c>
      <c r="R7" s="797"/>
      <c r="S7" s="797"/>
      <c r="T7" s="797"/>
      <c r="U7" s="798"/>
      <c r="V7" s="799">
        <v>27720</v>
      </c>
      <c r="W7" s="797"/>
      <c r="X7" s="797"/>
      <c r="Y7" s="797"/>
      <c r="Z7" s="798"/>
      <c r="AA7" s="799">
        <v>575</v>
      </c>
      <c r="AB7" s="797"/>
      <c r="AC7" s="797"/>
      <c r="AD7" s="797"/>
      <c r="AE7" s="800"/>
      <c r="AF7" s="818">
        <v>525</v>
      </c>
      <c r="AG7" s="819"/>
      <c r="AH7" s="819"/>
      <c r="AI7" s="819"/>
      <c r="AJ7" s="820"/>
      <c r="AK7" s="858">
        <v>1820</v>
      </c>
      <c r="AL7" s="859"/>
      <c r="AM7" s="859"/>
      <c r="AN7" s="859"/>
      <c r="AO7" s="859"/>
      <c r="AP7" s="859">
        <v>30280</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t="s">
        <v>611</v>
      </c>
      <c r="BT7" s="863"/>
      <c r="BU7" s="863"/>
      <c r="BV7" s="863"/>
      <c r="BW7" s="863"/>
      <c r="BX7" s="863"/>
      <c r="BY7" s="863"/>
      <c r="BZ7" s="863"/>
      <c r="CA7" s="863"/>
      <c r="CB7" s="863"/>
      <c r="CC7" s="863"/>
      <c r="CD7" s="863"/>
      <c r="CE7" s="863"/>
      <c r="CF7" s="863"/>
      <c r="CG7" s="864"/>
      <c r="CH7" s="855">
        <v>-4</v>
      </c>
      <c r="CI7" s="856"/>
      <c r="CJ7" s="856"/>
      <c r="CK7" s="856"/>
      <c r="CL7" s="857"/>
      <c r="CM7" s="855">
        <v>13</v>
      </c>
      <c r="CN7" s="856"/>
      <c r="CO7" s="856"/>
      <c r="CP7" s="856"/>
      <c r="CQ7" s="857"/>
      <c r="CR7" s="855">
        <v>80</v>
      </c>
      <c r="CS7" s="856"/>
      <c r="CT7" s="856"/>
      <c r="CU7" s="856"/>
      <c r="CV7" s="857"/>
      <c r="CW7" s="855" t="s">
        <v>602</v>
      </c>
      <c r="CX7" s="856"/>
      <c r="CY7" s="856"/>
      <c r="CZ7" s="856"/>
      <c r="DA7" s="857"/>
      <c r="DB7" s="855">
        <v>2</v>
      </c>
      <c r="DC7" s="856"/>
      <c r="DD7" s="856"/>
      <c r="DE7" s="856"/>
      <c r="DF7" s="857"/>
      <c r="DG7" s="855" t="s">
        <v>602</v>
      </c>
      <c r="DH7" s="856"/>
      <c r="DI7" s="856"/>
      <c r="DJ7" s="856"/>
      <c r="DK7" s="857"/>
      <c r="DL7" s="855" t="s">
        <v>602</v>
      </c>
      <c r="DM7" s="856"/>
      <c r="DN7" s="856"/>
      <c r="DO7" s="856"/>
      <c r="DP7" s="857"/>
      <c r="DQ7" s="855" t="s">
        <v>620</v>
      </c>
      <c r="DR7" s="856"/>
      <c r="DS7" s="856"/>
      <c r="DT7" s="856"/>
      <c r="DU7" s="857"/>
      <c r="DV7" s="850"/>
      <c r="DW7" s="851"/>
      <c r="DX7" s="851"/>
      <c r="DY7" s="851"/>
      <c r="DZ7" s="852"/>
      <c r="EA7" s="254"/>
    </row>
    <row r="8" spans="1:131" s="255" customFormat="1" ht="26.25" customHeight="1" x14ac:dyDescent="0.2">
      <c r="A8" s="261">
        <v>2</v>
      </c>
      <c r="B8" s="838" t="s">
        <v>393</v>
      </c>
      <c r="C8" s="839"/>
      <c r="D8" s="839"/>
      <c r="E8" s="839"/>
      <c r="F8" s="839"/>
      <c r="G8" s="839"/>
      <c r="H8" s="839"/>
      <c r="I8" s="839"/>
      <c r="J8" s="839"/>
      <c r="K8" s="839"/>
      <c r="L8" s="839"/>
      <c r="M8" s="839"/>
      <c r="N8" s="839"/>
      <c r="O8" s="839"/>
      <c r="P8" s="840"/>
      <c r="Q8" s="865">
        <v>280</v>
      </c>
      <c r="R8" s="842"/>
      <c r="S8" s="842"/>
      <c r="T8" s="842"/>
      <c r="U8" s="866"/>
      <c r="V8" s="867">
        <v>280</v>
      </c>
      <c r="W8" s="842"/>
      <c r="X8" s="842"/>
      <c r="Y8" s="842"/>
      <c r="Z8" s="866"/>
      <c r="AA8" s="867" t="s">
        <v>593</v>
      </c>
      <c r="AB8" s="842"/>
      <c r="AC8" s="842"/>
      <c r="AD8" s="842"/>
      <c r="AE8" s="843"/>
      <c r="AF8" s="841" t="s">
        <v>394</v>
      </c>
      <c r="AG8" s="842"/>
      <c r="AH8" s="842"/>
      <c r="AI8" s="842"/>
      <c r="AJ8" s="843"/>
      <c r="AK8" s="853" t="s">
        <v>594</v>
      </c>
      <c r="AL8" s="854"/>
      <c r="AM8" s="854"/>
      <c r="AN8" s="854"/>
      <c r="AO8" s="854"/>
      <c r="AP8" s="854" t="s">
        <v>595</v>
      </c>
      <c r="AQ8" s="854"/>
      <c r="AR8" s="854"/>
      <c r="AS8" s="854"/>
      <c r="AT8" s="854"/>
      <c r="AU8" s="833"/>
      <c r="AV8" s="833"/>
      <c r="AW8" s="833"/>
      <c r="AX8" s="833"/>
      <c r="AY8" s="834"/>
      <c r="AZ8" s="252"/>
      <c r="BA8" s="252"/>
      <c r="BB8" s="252"/>
      <c r="BC8" s="252"/>
      <c r="BD8" s="252"/>
      <c r="BE8" s="253"/>
      <c r="BF8" s="253"/>
      <c r="BG8" s="253"/>
      <c r="BH8" s="253"/>
      <c r="BI8" s="253"/>
      <c r="BJ8" s="253"/>
      <c r="BK8" s="253"/>
      <c r="BL8" s="253"/>
      <c r="BM8" s="253"/>
      <c r="BN8" s="253"/>
      <c r="BO8" s="253"/>
      <c r="BP8" s="253"/>
      <c r="BQ8" s="262">
        <v>2</v>
      </c>
      <c r="BR8" s="263"/>
      <c r="BS8" s="835" t="s">
        <v>612</v>
      </c>
      <c r="BT8" s="836"/>
      <c r="BU8" s="836"/>
      <c r="BV8" s="836"/>
      <c r="BW8" s="836"/>
      <c r="BX8" s="836"/>
      <c r="BY8" s="836"/>
      <c r="BZ8" s="836"/>
      <c r="CA8" s="836"/>
      <c r="CB8" s="836"/>
      <c r="CC8" s="836"/>
      <c r="CD8" s="836"/>
      <c r="CE8" s="836"/>
      <c r="CF8" s="836"/>
      <c r="CG8" s="837"/>
      <c r="CH8" s="827">
        <v>-2</v>
      </c>
      <c r="CI8" s="828"/>
      <c r="CJ8" s="828"/>
      <c r="CK8" s="828"/>
      <c r="CL8" s="829"/>
      <c r="CM8" s="827">
        <v>28</v>
      </c>
      <c r="CN8" s="828"/>
      <c r="CO8" s="828"/>
      <c r="CP8" s="828"/>
      <c r="CQ8" s="829"/>
      <c r="CR8" s="827">
        <v>24</v>
      </c>
      <c r="CS8" s="828"/>
      <c r="CT8" s="828"/>
      <c r="CU8" s="828"/>
      <c r="CV8" s="829"/>
      <c r="CW8" s="827" t="s">
        <v>604</v>
      </c>
      <c r="CX8" s="828"/>
      <c r="CY8" s="828"/>
      <c r="CZ8" s="828"/>
      <c r="DA8" s="829"/>
      <c r="DB8" s="827">
        <v>6</v>
      </c>
      <c r="DC8" s="828"/>
      <c r="DD8" s="828"/>
      <c r="DE8" s="828"/>
      <c r="DF8" s="829"/>
      <c r="DG8" s="827" t="s">
        <v>604</v>
      </c>
      <c r="DH8" s="828"/>
      <c r="DI8" s="828"/>
      <c r="DJ8" s="828"/>
      <c r="DK8" s="829"/>
      <c r="DL8" s="827" t="s">
        <v>602</v>
      </c>
      <c r="DM8" s="828"/>
      <c r="DN8" s="828"/>
      <c r="DO8" s="828"/>
      <c r="DP8" s="829"/>
      <c r="DQ8" s="827" t="s">
        <v>604</v>
      </c>
      <c r="DR8" s="828"/>
      <c r="DS8" s="828"/>
      <c r="DT8" s="828"/>
      <c r="DU8" s="829"/>
      <c r="DV8" s="830"/>
      <c r="DW8" s="831"/>
      <c r="DX8" s="831"/>
      <c r="DY8" s="831"/>
      <c r="DZ8" s="832"/>
      <c r="EA8" s="254"/>
    </row>
    <row r="9" spans="1:131" s="255" customFormat="1" ht="26.25" customHeight="1" x14ac:dyDescent="0.2">
      <c r="A9" s="261">
        <v>3</v>
      </c>
      <c r="B9" s="838" t="s">
        <v>395</v>
      </c>
      <c r="C9" s="839"/>
      <c r="D9" s="839"/>
      <c r="E9" s="839"/>
      <c r="F9" s="839"/>
      <c r="G9" s="839"/>
      <c r="H9" s="839"/>
      <c r="I9" s="839"/>
      <c r="J9" s="839"/>
      <c r="K9" s="839"/>
      <c r="L9" s="839"/>
      <c r="M9" s="839"/>
      <c r="N9" s="839"/>
      <c r="O9" s="839"/>
      <c r="P9" s="840"/>
      <c r="Q9" s="865">
        <v>0</v>
      </c>
      <c r="R9" s="842"/>
      <c r="S9" s="842"/>
      <c r="T9" s="842"/>
      <c r="U9" s="866"/>
      <c r="V9" s="867">
        <v>0</v>
      </c>
      <c r="W9" s="842"/>
      <c r="X9" s="842"/>
      <c r="Y9" s="842"/>
      <c r="Z9" s="866"/>
      <c r="AA9" s="867">
        <v>0</v>
      </c>
      <c r="AB9" s="842"/>
      <c r="AC9" s="842"/>
      <c r="AD9" s="842"/>
      <c r="AE9" s="843"/>
      <c r="AF9" s="841">
        <v>0</v>
      </c>
      <c r="AG9" s="842"/>
      <c r="AH9" s="842"/>
      <c r="AI9" s="842"/>
      <c r="AJ9" s="843"/>
      <c r="AK9" s="853">
        <v>0</v>
      </c>
      <c r="AL9" s="854"/>
      <c r="AM9" s="854"/>
      <c r="AN9" s="854"/>
      <c r="AO9" s="854"/>
      <c r="AP9" s="854" t="s">
        <v>593</v>
      </c>
      <c r="AQ9" s="854"/>
      <c r="AR9" s="854"/>
      <c r="AS9" s="854"/>
      <c r="AT9" s="854"/>
      <c r="AU9" s="833"/>
      <c r="AV9" s="833"/>
      <c r="AW9" s="833"/>
      <c r="AX9" s="833"/>
      <c r="AY9" s="834"/>
      <c r="AZ9" s="252"/>
      <c r="BA9" s="252"/>
      <c r="BB9" s="252"/>
      <c r="BC9" s="252"/>
      <c r="BD9" s="252"/>
      <c r="BE9" s="253"/>
      <c r="BF9" s="253"/>
      <c r="BG9" s="253"/>
      <c r="BH9" s="253"/>
      <c r="BI9" s="253"/>
      <c r="BJ9" s="253"/>
      <c r="BK9" s="253"/>
      <c r="BL9" s="253"/>
      <c r="BM9" s="253"/>
      <c r="BN9" s="253"/>
      <c r="BO9" s="253"/>
      <c r="BP9" s="253"/>
      <c r="BQ9" s="262">
        <v>3</v>
      </c>
      <c r="BR9" s="263"/>
      <c r="BS9" s="835" t="s">
        <v>613</v>
      </c>
      <c r="BT9" s="836"/>
      <c r="BU9" s="836"/>
      <c r="BV9" s="836"/>
      <c r="BW9" s="836"/>
      <c r="BX9" s="836"/>
      <c r="BY9" s="836"/>
      <c r="BZ9" s="836"/>
      <c r="CA9" s="836"/>
      <c r="CB9" s="836"/>
      <c r="CC9" s="836"/>
      <c r="CD9" s="836"/>
      <c r="CE9" s="836"/>
      <c r="CF9" s="836"/>
      <c r="CG9" s="837"/>
      <c r="CH9" s="827">
        <v>0</v>
      </c>
      <c r="CI9" s="828"/>
      <c r="CJ9" s="828"/>
      <c r="CK9" s="828"/>
      <c r="CL9" s="829"/>
      <c r="CM9" s="827">
        <v>12</v>
      </c>
      <c r="CN9" s="828"/>
      <c r="CO9" s="828"/>
      <c r="CP9" s="828"/>
      <c r="CQ9" s="829"/>
      <c r="CR9" s="827">
        <v>3</v>
      </c>
      <c r="CS9" s="828"/>
      <c r="CT9" s="828"/>
      <c r="CU9" s="828"/>
      <c r="CV9" s="829"/>
      <c r="CW9" s="827" t="s">
        <v>616</v>
      </c>
      <c r="CX9" s="828"/>
      <c r="CY9" s="828"/>
      <c r="CZ9" s="828"/>
      <c r="DA9" s="829"/>
      <c r="DB9" s="827" t="s">
        <v>617</v>
      </c>
      <c r="DC9" s="828"/>
      <c r="DD9" s="828"/>
      <c r="DE9" s="828"/>
      <c r="DF9" s="829"/>
      <c r="DG9" s="827" t="s">
        <v>618</v>
      </c>
      <c r="DH9" s="828"/>
      <c r="DI9" s="828"/>
      <c r="DJ9" s="828"/>
      <c r="DK9" s="829"/>
      <c r="DL9" s="827" t="s">
        <v>602</v>
      </c>
      <c r="DM9" s="828"/>
      <c r="DN9" s="828"/>
      <c r="DO9" s="828"/>
      <c r="DP9" s="829"/>
      <c r="DQ9" s="827" t="s">
        <v>602</v>
      </c>
      <c r="DR9" s="828"/>
      <c r="DS9" s="828"/>
      <c r="DT9" s="828"/>
      <c r="DU9" s="829"/>
      <c r="DV9" s="830"/>
      <c r="DW9" s="831"/>
      <c r="DX9" s="831"/>
      <c r="DY9" s="831"/>
      <c r="DZ9" s="832"/>
      <c r="EA9" s="254"/>
    </row>
    <row r="10" spans="1:131" s="255" customFormat="1" ht="26.25" customHeight="1" x14ac:dyDescent="0.2">
      <c r="A10" s="261">
        <v>4</v>
      </c>
      <c r="B10" s="838"/>
      <c r="C10" s="839"/>
      <c r="D10" s="839"/>
      <c r="E10" s="839"/>
      <c r="F10" s="839"/>
      <c r="G10" s="839"/>
      <c r="H10" s="839"/>
      <c r="I10" s="839"/>
      <c r="J10" s="839"/>
      <c r="K10" s="839"/>
      <c r="L10" s="839"/>
      <c r="M10" s="839"/>
      <c r="N10" s="839"/>
      <c r="O10" s="839"/>
      <c r="P10" s="840"/>
      <c r="Q10" s="868"/>
      <c r="R10" s="869"/>
      <c r="S10" s="869"/>
      <c r="T10" s="869"/>
      <c r="U10" s="869"/>
      <c r="V10" s="869"/>
      <c r="W10" s="869"/>
      <c r="X10" s="869"/>
      <c r="Y10" s="869"/>
      <c r="Z10" s="869"/>
      <c r="AA10" s="869"/>
      <c r="AB10" s="869"/>
      <c r="AC10" s="869"/>
      <c r="AD10" s="869"/>
      <c r="AE10" s="867"/>
      <c r="AF10" s="841"/>
      <c r="AG10" s="842"/>
      <c r="AH10" s="842"/>
      <c r="AI10" s="842"/>
      <c r="AJ10" s="843"/>
      <c r="AK10" s="853"/>
      <c r="AL10" s="854"/>
      <c r="AM10" s="854"/>
      <c r="AN10" s="854"/>
      <c r="AO10" s="854"/>
      <c r="AP10" s="854"/>
      <c r="AQ10" s="854"/>
      <c r="AR10" s="854"/>
      <c r="AS10" s="854"/>
      <c r="AT10" s="854"/>
      <c r="AU10" s="833"/>
      <c r="AV10" s="833"/>
      <c r="AW10" s="833"/>
      <c r="AX10" s="833"/>
      <c r="AY10" s="834"/>
      <c r="AZ10" s="252"/>
      <c r="BA10" s="252"/>
      <c r="BB10" s="252"/>
      <c r="BC10" s="252"/>
      <c r="BD10" s="252"/>
      <c r="BE10" s="253"/>
      <c r="BF10" s="253"/>
      <c r="BG10" s="253"/>
      <c r="BH10" s="253"/>
      <c r="BI10" s="253"/>
      <c r="BJ10" s="253"/>
      <c r="BK10" s="253"/>
      <c r="BL10" s="253"/>
      <c r="BM10" s="253"/>
      <c r="BN10" s="253"/>
      <c r="BO10" s="253"/>
      <c r="BP10" s="253"/>
      <c r="BQ10" s="262">
        <v>4</v>
      </c>
      <c r="BR10" s="263"/>
      <c r="BS10" s="835" t="s">
        <v>614</v>
      </c>
      <c r="BT10" s="836"/>
      <c r="BU10" s="836"/>
      <c r="BV10" s="836"/>
      <c r="BW10" s="836"/>
      <c r="BX10" s="836"/>
      <c r="BY10" s="836"/>
      <c r="BZ10" s="836"/>
      <c r="CA10" s="836"/>
      <c r="CB10" s="836"/>
      <c r="CC10" s="836"/>
      <c r="CD10" s="836"/>
      <c r="CE10" s="836"/>
      <c r="CF10" s="836"/>
      <c r="CG10" s="837"/>
      <c r="CH10" s="827">
        <v>8</v>
      </c>
      <c r="CI10" s="828"/>
      <c r="CJ10" s="828"/>
      <c r="CK10" s="828"/>
      <c r="CL10" s="829"/>
      <c r="CM10" s="827">
        <v>46</v>
      </c>
      <c r="CN10" s="828"/>
      <c r="CO10" s="828"/>
      <c r="CP10" s="828"/>
      <c r="CQ10" s="829"/>
      <c r="CR10" s="827">
        <v>2</v>
      </c>
      <c r="CS10" s="828"/>
      <c r="CT10" s="828"/>
      <c r="CU10" s="828"/>
      <c r="CV10" s="829"/>
      <c r="CW10" s="827">
        <v>49</v>
      </c>
      <c r="CX10" s="828"/>
      <c r="CY10" s="828"/>
      <c r="CZ10" s="828"/>
      <c r="DA10" s="829"/>
      <c r="DB10" s="827">
        <v>46</v>
      </c>
      <c r="DC10" s="828"/>
      <c r="DD10" s="828"/>
      <c r="DE10" s="828"/>
      <c r="DF10" s="829"/>
      <c r="DG10" s="827" t="s">
        <v>602</v>
      </c>
      <c r="DH10" s="828"/>
      <c r="DI10" s="828"/>
      <c r="DJ10" s="828"/>
      <c r="DK10" s="829"/>
      <c r="DL10" s="827" t="s">
        <v>602</v>
      </c>
      <c r="DM10" s="828"/>
      <c r="DN10" s="828"/>
      <c r="DO10" s="828"/>
      <c r="DP10" s="829"/>
      <c r="DQ10" s="827" t="s">
        <v>619</v>
      </c>
      <c r="DR10" s="828"/>
      <c r="DS10" s="828"/>
      <c r="DT10" s="828"/>
      <c r="DU10" s="829"/>
      <c r="DV10" s="830"/>
      <c r="DW10" s="831"/>
      <c r="DX10" s="831"/>
      <c r="DY10" s="831"/>
      <c r="DZ10" s="832"/>
      <c r="EA10" s="254"/>
    </row>
    <row r="11" spans="1:131" s="255" customFormat="1" ht="26.25" customHeight="1" x14ac:dyDescent="0.2">
      <c r="A11" s="261">
        <v>5</v>
      </c>
      <c r="B11" s="838"/>
      <c r="C11" s="839"/>
      <c r="D11" s="839"/>
      <c r="E11" s="839"/>
      <c r="F11" s="839"/>
      <c r="G11" s="839"/>
      <c r="H11" s="839"/>
      <c r="I11" s="839"/>
      <c r="J11" s="839"/>
      <c r="K11" s="839"/>
      <c r="L11" s="839"/>
      <c r="M11" s="839"/>
      <c r="N11" s="839"/>
      <c r="O11" s="839"/>
      <c r="P11" s="840"/>
      <c r="Q11" s="868"/>
      <c r="R11" s="869"/>
      <c r="S11" s="869"/>
      <c r="T11" s="869"/>
      <c r="U11" s="869"/>
      <c r="V11" s="869"/>
      <c r="W11" s="869"/>
      <c r="X11" s="869"/>
      <c r="Y11" s="869"/>
      <c r="Z11" s="869"/>
      <c r="AA11" s="869"/>
      <c r="AB11" s="869"/>
      <c r="AC11" s="869"/>
      <c r="AD11" s="869"/>
      <c r="AE11" s="867"/>
      <c r="AF11" s="841"/>
      <c r="AG11" s="842"/>
      <c r="AH11" s="842"/>
      <c r="AI11" s="842"/>
      <c r="AJ11" s="843"/>
      <c r="AK11" s="853"/>
      <c r="AL11" s="854"/>
      <c r="AM11" s="854"/>
      <c r="AN11" s="854"/>
      <c r="AO11" s="854"/>
      <c r="AP11" s="854"/>
      <c r="AQ11" s="854"/>
      <c r="AR11" s="854"/>
      <c r="AS11" s="854"/>
      <c r="AT11" s="854"/>
      <c r="AU11" s="833"/>
      <c r="AV11" s="833"/>
      <c r="AW11" s="833"/>
      <c r="AX11" s="833"/>
      <c r="AY11" s="834"/>
      <c r="AZ11" s="252"/>
      <c r="BA11" s="252"/>
      <c r="BB11" s="252"/>
      <c r="BC11" s="252"/>
      <c r="BD11" s="252"/>
      <c r="BE11" s="253"/>
      <c r="BF11" s="253"/>
      <c r="BG11" s="253"/>
      <c r="BH11" s="253"/>
      <c r="BI11" s="253"/>
      <c r="BJ11" s="253"/>
      <c r="BK11" s="253"/>
      <c r="BL11" s="253"/>
      <c r="BM11" s="253"/>
      <c r="BN11" s="253"/>
      <c r="BO11" s="253"/>
      <c r="BP11" s="253"/>
      <c r="BQ11" s="262">
        <v>5</v>
      </c>
      <c r="BR11" s="263"/>
      <c r="BS11" s="835" t="s">
        <v>615</v>
      </c>
      <c r="BT11" s="836"/>
      <c r="BU11" s="836"/>
      <c r="BV11" s="836"/>
      <c r="BW11" s="836"/>
      <c r="BX11" s="836"/>
      <c r="BY11" s="836"/>
      <c r="BZ11" s="836"/>
      <c r="CA11" s="836"/>
      <c r="CB11" s="836"/>
      <c r="CC11" s="836"/>
      <c r="CD11" s="836"/>
      <c r="CE11" s="836"/>
      <c r="CF11" s="836"/>
      <c r="CG11" s="837"/>
      <c r="CH11" s="827">
        <v>0</v>
      </c>
      <c r="CI11" s="828"/>
      <c r="CJ11" s="828"/>
      <c r="CK11" s="828"/>
      <c r="CL11" s="829"/>
      <c r="CM11" s="827">
        <v>19</v>
      </c>
      <c r="CN11" s="828"/>
      <c r="CO11" s="828"/>
      <c r="CP11" s="828"/>
      <c r="CQ11" s="829"/>
      <c r="CR11" s="827">
        <v>18</v>
      </c>
      <c r="CS11" s="828"/>
      <c r="CT11" s="828"/>
      <c r="CU11" s="828"/>
      <c r="CV11" s="829"/>
      <c r="CW11" s="827" t="s">
        <v>602</v>
      </c>
      <c r="CX11" s="828"/>
      <c r="CY11" s="828"/>
      <c r="CZ11" s="828"/>
      <c r="DA11" s="829"/>
      <c r="DB11" s="827" t="s">
        <v>602</v>
      </c>
      <c r="DC11" s="828"/>
      <c r="DD11" s="828"/>
      <c r="DE11" s="828"/>
      <c r="DF11" s="829"/>
      <c r="DG11" s="827" t="s">
        <v>602</v>
      </c>
      <c r="DH11" s="828"/>
      <c r="DI11" s="828"/>
      <c r="DJ11" s="828"/>
      <c r="DK11" s="829"/>
      <c r="DL11" s="827" t="s">
        <v>619</v>
      </c>
      <c r="DM11" s="828"/>
      <c r="DN11" s="828"/>
      <c r="DO11" s="828"/>
      <c r="DP11" s="829"/>
      <c r="DQ11" s="827" t="s">
        <v>602</v>
      </c>
      <c r="DR11" s="828"/>
      <c r="DS11" s="828"/>
      <c r="DT11" s="828"/>
      <c r="DU11" s="829"/>
      <c r="DV11" s="830"/>
      <c r="DW11" s="831"/>
      <c r="DX11" s="831"/>
      <c r="DY11" s="831"/>
      <c r="DZ11" s="832"/>
      <c r="EA11" s="254"/>
    </row>
    <row r="12" spans="1:131" s="255" customFormat="1" ht="26.25" customHeight="1" x14ac:dyDescent="0.2">
      <c r="A12" s="261">
        <v>6</v>
      </c>
      <c r="B12" s="838"/>
      <c r="C12" s="839"/>
      <c r="D12" s="839"/>
      <c r="E12" s="839"/>
      <c r="F12" s="839"/>
      <c r="G12" s="839"/>
      <c r="H12" s="839"/>
      <c r="I12" s="839"/>
      <c r="J12" s="839"/>
      <c r="K12" s="839"/>
      <c r="L12" s="839"/>
      <c r="M12" s="839"/>
      <c r="N12" s="839"/>
      <c r="O12" s="839"/>
      <c r="P12" s="840"/>
      <c r="Q12" s="868"/>
      <c r="R12" s="869"/>
      <c r="S12" s="869"/>
      <c r="T12" s="869"/>
      <c r="U12" s="869"/>
      <c r="V12" s="869"/>
      <c r="W12" s="869"/>
      <c r="X12" s="869"/>
      <c r="Y12" s="869"/>
      <c r="Z12" s="869"/>
      <c r="AA12" s="869"/>
      <c r="AB12" s="869"/>
      <c r="AC12" s="869"/>
      <c r="AD12" s="869"/>
      <c r="AE12" s="867"/>
      <c r="AF12" s="841"/>
      <c r="AG12" s="842"/>
      <c r="AH12" s="842"/>
      <c r="AI12" s="842"/>
      <c r="AJ12" s="843"/>
      <c r="AK12" s="853"/>
      <c r="AL12" s="854"/>
      <c r="AM12" s="854"/>
      <c r="AN12" s="854"/>
      <c r="AO12" s="854"/>
      <c r="AP12" s="854"/>
      <c r="AQ12" s="854"/>
      <c r="AR12" s="854"/>
      <c r="AS12" s="854"/>
      <c r="AT12" s="854"/>
      <c r="AU12" s="833"/>
      <c r="AV12" s="833"/>
      <c r="AW12" s="833"/>
      <c r="AX12" s="833"/>
      <c r="AY12" s="834"/>
      <c r="AZ12" s="252"/>
      <c r="BA12" s="252"/>
      <c r="BB12" s="252"/>
      <c r="BC12" s="252"/>
      <c r="BD12" s="252"/>
      <c r="BE12" s="253"/>
      <c r="BF12" s="253"/>
      <c r="BG12" s="253"/>
      <c r="BH12" s="253"/>
      <c r="BI12" s="253"/>
      <c r="BJ12" s="253"/>
      <c r="BK12" s="253"/>
      <c r="BL12" s="253"/>
      <c r="BM12" s="253"/>
      <c r="BN12" s="253"/>
      <c r="BO12" s="253"/>
      <c r="BP12" s="253"/>
      <c r="BQ12" s="262">
        <v>6</v>
      </c>
      <c r="BR12" s="263"/>
      <c r="BS12" s="835"/>
      <c r="BT12" s="836"/>
      <c r="BU12" s="836"/>
      <c r="BV12" s="836"/>
      <c r="BW12" s="836"/>
      <c r="BX12" s="836"/>
      <c r="BY12" s="836"/>
      <c r="BZ12" s="836"/>
      <c r="CA12" s="836"/>
      <c r="CB12" s="836"/>
      <c r="CC12" s="836"/>
      <c r="CD12" s="836"/>
      <c r="CE12" s="836"/>
      <c r="CF12" s="836"/>
      <c r="CG12" s="837"/>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4"/>
    </row>
    <row r="13" spans="1:131" s="255" customFormat="1" ht="26.25" customHeight="1" x14ac:dyDescent="0.2">
      <c r="A13" s="261">
        <v>7</v>
      </c>
      <c r="B13" s="838"/>
      <c r="C13" s="839"/>
      <c r="D13" s="839"/>
      <c r="E13" s="839"/>
      <c r="F13" s="839"/>
      <c r="G13" s="839"/>
      <c r="H13" s="839"/>
      <c r="I13" s="839"/>
      <c r="J13" s="839"/>
      <c r="K13" s="839"/>
      <c r="L13" s="839"/>
      <c r="M13" s="839"/>
      <c r="N13" s="839"/>
      <c r="O13" s="839"/>
      <c r="P13" s="840"/>
      <c r="Q13" s="868"/>
      <c r="R13" s="869"/>
      <c r="S13" s="869"/>
      <c r="T13" s="869"/>
      <c r="U13" s="869"/>
      <c r="V13" s="869"/>
      <c r="W13" s="869"/>
      <c r="X13" s="869"/>
      <c r="Y13" s="869"/>
      <c r="Z13" s="869"/>
      <c r="AA13" s="869"/>
      <c r="AB13" s="869"/>
      <c r="AC13" s="869"/>
      <c r="AD13" s="869"/>
      <c r="AE13" s="867"/>
      <c r="AF13" s="841"/>
      <c r="AG13" s="842"/>
      <c r="AH13" s="842"/>
      <c r="AI13" s="842"/>
      <c r="AJ13" s="843"/>
      <c r="AK13" s="853"/>
      <c r="AL13" s="854"/>
      <c r="AM13" s="854"/>
      <c r="AN13" s="854"/>
      <c r="AO13" s="854"/>
      <c r="AP13" s="854"/>
      <c r="AQ13" s="854"/>
      <c r="AR13" s="854"/>
      <c r="AS13" s="854"/>
      <c r="AT13" s="854"/>
      <c r="AU13" s="833"/>
      <c r="AV13" s="833"/>
      <c r="AW13" s="833"/>
      <c r="AX13" s="833"/>
      <c r="AY13" s="834"/>
      <c r="AZ13" s="252"/>
      <c r="BA13" s="252"/>
      <c r="BB13" s="252"/>
      <c r="BC13" s="252"/>
      <c r="BD13" s="252"/>
      <c r="BE13" s="253"/>
      <c r="BF13" s="253"/>
      <c r="BG13" s="253"/>
      <c r="BH13" s="253"/>
      <c r="BI13" s="253"/>
      <c r="BJ13" s="253"/>
      <c r="BK13" s="253"/>
      <c r="BL13" s="253"/>
      <c r="BM13" s="253"/>
      <c r="BN13" s="253"/>
      <c r="BO13" s="253"/>
      <c r="BP13" s="253"/>
      <c r="BQ13" s="262">
        <v>7</v>
      </c>
      <c r="BR13" s="263"/>
      <c r="BS13" s="835"/>
      <c r="BT13" s="836"/>
      <c r="BU13" s="836"/>
      <c r="BV13" s="836"/>
      <c r="BW13" s="836"/>
      <c r="BX13" s="836"/>
      <c r="BY13" s="836"/>
      <c r="BZ13" s="836"/>
      <c r="CA13" s="836"/>
      <c r="CB13" s="836"/>
      <c r="CC13" s="836"/>
      <c r="CD13" s="836"/>
      <c r="CE13" s="836"/>
      <c r="CF13" s="836"/>
      <c r="CG13" s="837"/>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4"/>
    </row>
    <row r="14" spans="1:131" s="255" customFormat="1" ht="26.25" customHeight="1" x14ac:dyDescent="0.2">
      <c r="A14" s="261">
        <v>8</v>
      </c>
      <c r="B14" s="838"/>
      <c r="C14" s="839"/>
      <c r="D14" s="839"/>
      <c r="E14" s="839"/>
      <c r="F14" s="839"/>
      <c r="G14" s="839"/>
      <c r="H14" s="839"/>
      <c r="I14" s="839"/>
      <c r="J14" s="839"/>
      <c r="K14" s="839"/>
      <c r="L14" s="839"/>
      <c r="M14" s="839"/>
      <c r="N14" s="839"/>
      <c r="O14" s="839"/>
      <c r="P14" s="840"/>
      <c r="Q14" s="868"/>
      <c r="R14" s="869"/>
      <c r="S14" s="869"/>
      <c r="T14" s="869"/>
      <c r="U14" s="869"/>
      <c r="V14" s="869"/>
      <c r="W14" s="869"/>
      <c r="X14" s="869"/>
      <c r="Y14" s="869"/>
      <c r="Z14" s="869"/>
      <c r="AA14" s="869"/>
      <c r="AB14" s="869"/>
      <c r="AC14" s="869"/>
      <c r="AD14" s="869"/>
      <c r="AE14" s="867"/>
      <c r="AF14" s="841"/>
      <c r="AG14" s="842"/>
      <c r="AH14" s="842"/>
      <c r="AI14" s="842"/>
      <c r="AJ14" s="843"/>
      <c r="AK14" s="853"/>
      <c r="AL14" s="854"/>
      <c r="AM14" s="854"/>
      <c r="AN14" s="854"/>
      <c r="AO14" s="854"/>
      <c r="AP14" s="854"/>
      <c r="AQ14" s="854"/>
      <c r="AR14" s="854"/>
      <c r="AS14" s="854"/>
      <c r="AT14" s="854"/>
      <c r="AU14" s="833"/>
      <c r="AV14" s="833"/>
      <c r="AW14" s="833"/>
      <c r="AX14" s="833"/>
      <c r="AY14" s="834"/>
      <c r="AZ14" s="252"/>
      <c r="BA14" s="252"/>
      <c r="BB14" s="252"/>
      <c r="BC14" s="252"/>
      <c r="BD14" s="252"/>
      <c r="BE14" s="253"/>
      <c r="BF14" s="253"/>
      <c r="BG14" s="253"/>
      <c r="BH14" s="253"/>
      <c r="BI14" s="253"/>
      <c r="BJ14" s="253"/>
      <c r="BK14" s="253"/>
      <c r="BL14" s="253"/>
      <c r="BM14" s="253"/>
      <c r="BN14" s="253"/>
      <c r="BO14" s="253"/>
      <c r="BP14" s="253"/>
      <c r="BQ14" s="262">
        <v>8</v>
      </c>
      <c r="BR14" s="263"/>
      <c r="BS14" s="835"/>
      <c r="BT14" s="836"/>
      <c r="BU14" s="836"/>
      <c r="BV14" s="836"/>
      <c r="BW14" s="836"/>
      <c r="BX14" s="836"/>
      <c r="BY14" s="836"/>
      <c r="BZ14" s="836"/>
      <c r="CA14" s="836"/>
      <c r="CB14" s="836"/>
      <c r="CC14" s="836"/>
      <c r="CD14" s="836"/>
      <c r="CE14" s="836"/>
      <c r="CF14" s="836"/>
      <c r="CG14" s="837"/>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4"/>
    </row>
    <row r="15" spans="1:131" s="255" customFormat="1" ht="26.25" customHeight="1" x14ac:dyDescent="0.2">
      <c r="A15" s="261">
        <v>9</v>
      </c>
      <c r="B15" s="838"/>
      <c r="C15" s="839"/>
      <c r="D15" s="839"/>
      <c r="E15" s="839"/>
      <c r="F15" s="839"/>
      <c r="G15" s="839"/>
      <c r="H15" s="839"/>
      <c r="I15" s="839"/>
      <c r="J15" s="839"/>
      <c r="K15" s="839"/>
      <c r="L15" s="839"/>
      <c r="M15" s="839"/>
      <c r="N15" s="839"/>
      <c r="O15" s="839"/>
      <c r="P15" s="840"/>
      <c r="Q15" s="868"/>
      <c r="R15" s="869"/>
      <c r="S15" s="869"/>
      <c r="T15" s="869"/>
      <c r="U15" s="869"/>
      <c r="V15" s="869"/>
      <c r="W15" s="869"/>
      <c r="X15" s="869"/>
      <c r="Y15" s="869"/>
      <c r="Z15" s="869"/>
      <c r="AA15" s="869"/>
      <c r="AB15" s="869"/>
      <c r="AC15" s="869"/>
      <c r="AD15" s="869"/>
      <c r="AE15" s="867"/>
      <c r="AF15" s="841"/>
      <c r="AG15" s="842"/>
      <c r="AH15" s="842"/>
      <c r="AI15" s="842"/>
      <c r="AJ15" s="843"/>
      <c r="AK15" s="853"/>
      <c r="AL15" s="854"/>
      <c r="AM15" s="854"/>
      <c r="AN15" s="854"/>
      <c r="AO15" s="854"/>
      <c r="AP15" s="854"/>
      <c r="AQ15" s="854"/>
      <c r="AR15" s="854"/>
      <c r="AS15" s="854"/>
      <c r="AT15" s="854"/>
      <c r="AU15" s="833"/>
      <c r="AV15" s="833"/>
      <c r="AW15" s="833"/>
      <c r="AX15" s="833"/>
      <c r="AY15" s="834"/>
      <c r="AZ15" s="252"/>
      <c r="BA15" s="252"/>
      <c r="BB15" s="252"/>
      <c r="BC15" s="252"/>
      <c r="BD15" s="252"/>
      <c r="BE15" s="253"/>
      <c r="BF15" s="253"/>
      <c r="BG15" s="253"/>
      <c r="BH15" s="253"/>
      <c r="BI15" s="253"/>
      <c r="BJ15" s="253"/>
      <c r="BK15" s="253"/>
      <c r="BL15" s="253"/>
      <c r="BM15" s="253"/>
      <c r="BN15" s="253"/>
      <c r="BO15" s="253"/>
      <c r="BP15" s="253"/>
      <c r="BQ15" s="262">
        <v>9</v>
      </c>
      <c r="BR15" s="263"/>
      <c r="BS15" s="835"/>
      <c r="BT15" s="836"/>
      <c r="BU15" s="836"/>
      <c r="BV15" s="836"/>
      <c r="BW15" s="836"/>
      <c r="BX15" s="836"/>
      <c r="BY15" s="836"/>
      <c r="BZ15" s="836"/>
      <c r="CA15" s="836"/>
      <c r="CB15" s="836"/>
      <c r="CC15" s="836"/>
      <c r="CD15" s="836"/>
      <c r="CE15" s="836"/>
      <c r="CF15" s="836"/>
      <c r="CG15" s="837"/>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4"/>
    </row>
    <row r="16" spans="1:131" s="255" customFormat="1" ht="26.25" customHeight="1" x14ac:dyDescent="0.2">
      <c r="A16" s="261">
        <v>10</v>
      </c>
      <c r="B16" s="838"/>
      <c r="C16" s="839"/>
      <c r="D16" s="839"/>
      <c r="E16" s="839"/>
      <c r="F16" s="839"/>
      <c r="G16" s="839"/>
      <c r="H16" s="839"/>
      <c r="I16" s="839"/>
      <c r="J16" s="839"/>
      <c r="K16" s="839"/>
      <c r="L16" s="839"/>
      <c r="M16" s="839"/>
      <c r="N16" s="839"/>
      <c r="O16" s="839"/>
      <c r="P16" s="840"/>
      <c r="Q16" s="868"/>
      <c r="R16" s="869"/>
      <c r="S16" s="869"/>
      <c r="T16" s="869"/>
      <c r="U16" s="869"/>
      <c r="V16" s="869"/>
      <c r="W16" s="869"/>
      <c r="X16" s="869"/>
      <c r="Y16" s="869"/>
      <c r="Z16" s="869"/>
      <c r="AA16" s="869"/>
      <c r="AB16" s="869"/>
      <c r="AC16" s="869"/>
      <c r="AD16" s="869"/>
      <c r="AE16" s="867"/>
      <c r="AF16" s="841"/>
      <c r="AG16" s="842"/>
      <c r="AH16" s="842"/>
      <c r="AI16" s="842"/>
      <c r="AJ16" s="843"/>
      <c r="AK16" s="853"/>
      <c r="AL16" s="854"/>
      <c r="AM16" s="854"/>
      <c r="AN16" s="854"/>
      <c r="AO16" s="854"/>
      <c r="AP16" s="854"/>
      <c r="AQ16" s="854"/>
      <c r="AR16" s="854"/>
      <c r="AS16" s="854"/>
      <c r="AT16" s="854"/>
      <c r="AU16" s="833"/>
      <c r="AV16" s="833"/>
      <c r="AW16" s="833"/>
      <c r="AX16" s="833"/>
      <c r="AY16" s="834"/>
      <c r="AZ16" s="252"/>
      <c r="BA16" s="252"/>
      <c r="BB16" s="252"/>
      <c r="BC16" s="252"/>
      <c r="BD16" s="252"/>
      <c r="BE16" s="253"/>
      <c r="BF16" s="253"/>
      <c r="BG16" s="253"/>
      <c r="BH16" s="253"/>
      <c r="BI16" s="253"/>
      <c r="BJ16" s="253"/>
      <c r="BK16" s="253"/>
      <c r="BL16" s="253"/>
      <c r="BM16" s="253"/>
      <c r="BN16" s="253"/>
      <c r="BO16" s="253"/>
      <c r="BP16" s="253"/>
      <c r="BQ16" s="262">
        <v>10</v>
      </c>
      <c r="BR16" s="263"/>
      <c r="BS16" s="835"/>
      <c r="BT16" s="836"/>
      <c r="BU16" s="836"/>
      <c r="BV16" s="836"/>
      <c r="BW16" s="836"/>
      <c r="BX16" s="836"/>
      <c r="BY16" s="836"/>
      <c r="BZ16" s="836"/>
      <c r="CA16" s="836"/>
      <c r="CB16" s="836"/>
      <c r="CC16" s="836"/>
      <c r="CD16" s="836"/>
      <c r="CE16" s="836"/>
      <c r="CF16" s="836"/>
      <c r="CG16" s="837"/>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4"/>
    </row>
    <row r="17" spans="1:131" s="255" customFormat="1" ht="26.25" customHeight="1" x14ac:dyDescent="0.2">
      <c r="A17" s="261">
        <v>11</v>
      </c>
      <c r="B17" s="838"/>
      <c r="C17" s="839"/>
      <c r="D17" s="839"/>
      <c r="E17" s="839"/>
      <c r="F17" s="839"/>
      <c r="G17" s="839"/>
      <c r="H17" s="839"/>
      <c r="I17" s="839"/>
      <c r="J17" s="839"/>
      <c r="K17" s="839"/>
      <c r="L17" s="839"/>
      <c r="M17" s="839"/>
      <c r="N17" s="839"/>
      <c r="O17" s="839"/>
      <c r="P17" s="840"/>
      <c r="Q17" s="868"/>
      <c r="R17" s="869"/>
      <c r="S17" s="869"/>
      <c r="T17" s="869"/>
      <c r="U17" s="869"/>
      <c r="V17" s="869"/>
      <c r="W17" s="869"/>
      <c r="X17" s="869"/>
      <c r="Y17" s="869"/>
      <c r="Z17" s="869"/>
      <c r="AA17" s="869"/>
      <c r="AB17" s="869"/>
      <c r="AC17" s="869"/>
      <c r="AD17" s="869"/>
      <c r="AE17" s="867"/>
      <c r="AF17" s="841"/>
      <c r="AG17" s="842"/>
      <c r="AH17" s="842"/>
      <c r="AI17" s="842"/>
      <c r="AJ17" s="843"/>
      <c r="AK17" s="853"/>
      <c r="AL17" s="854"/>
      <c r="AM17" s="854"/>
      <c r="AN17" s="854"/>
      <c r="AO17" s="854"/>
      <c r="AP17" s="854"/>
      <c r="AQ17" s="854"/>
      <c r="AR17" s="854"/>
      <c r="AS17" s="854"/>
      <c r="AT17" s="854"/>
      <c r="AU17" s="833"/>
      <c r="AV17" s="833"/>
      <c r="AW17" s="833"/>
      <c r="AX17" s="833"/>
      <c r="AY17" s="834"/>
      <c r="AZ17" s="252"/>
      <c r="BA17" s="252"/>
      <c r="BB17" s="252"/>
      <c r="BC17" s="252"/>
      <c r="BD17" s="252"/>
      <c r="BE17" s="253"/>
      <c r="BF17" s="253"/>
      <c r="BG17" s="253"/>
      <c r="BH17" s="253"/>
      <c r="BI17" s="253"/>
      <c r="BJ17" s="253"/>
      <c r="BK17" s="253"/>
      <c r="BL17" s="253"/>
      <c r="BM17" s="253"/>
      <c r="BN17" s="253"/>
      <c r="BO17" s="253"/>
      <c r="BP17" s="253"/>
      <c r="BQ17" s="262">
        <v>11</v>
      </c>
      <c r="BR17" s="263"/>
      <c r="BS17" s="835"/>
      <c r="BT17" s="836"/>
      <c r="BU17" s="836"/>
      <c r="BV17" s="836"/>
      <c r="BW17" s="836"/>
      <c r="BX17" s="836"/>
      <c r="BY17" s="836"/>
      <c r="BZ17" s="836"/>
      <c r="CA17" s="836"/>
      <c r="CB17" s="836"/>
      <c r="CC17" s="836"/>
      <c r="CD17" s="836"/>
      <c r="CE17" s="836"/>
      <c r="CF17" s="836"/>
      <c r="CG17" s="837"/>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4"/>
    </row>
    <row r="18" spans="1:131" s="255" customFormat="1" ht="26.25" customHeight="1" x14ac:dyDescent="0.2">
      <c r="A18" s="261">
        <v>12</v>
      </c>
      <c r="B18" s="838"/>
      <c r="C18" s="839"/>
      <c r="D18" s="839"/>
      <c r="E18" s="839"/>
      <c r="F18" s="839"/>
      <c r="G18" s="839"/>
      <c r="H18" s="839"/>
      <c r="I18" s="839"/>
      <c r="J18" s="839"/>
      <c r="K18" s="839"/>
      <c r="L18" s="839"/>
      <c r="M18" s="839"/>
      <c r="N18" s="839"/>
      <c r="O18" s="839"/>
      <c r="P18" s="840"/>
      <c r="Q18" s="868"/>
      <c r="R18" s="869"/>
      <c r="S18" s="869"/>
      <c r="T18" s="869"/>
      <c r="U18" s="869"/>
      <c r="V18" s="869"/>
      <c r="W18" s="869"/>
      <c r="X18" s="869"/>
      <c r="Y18" s="869"/>
      <c r="Z18" s="869"/>
      <c r="AA18" s="869"/>
      <c r="AB18" s="869"/>
      <c r="AC18" s="869"/>
      <c r="AD18" s="869"/>
      <c r="AE18" s="867"/>
      <c r="AF18" s="841"/>
      <c r="AG18" s="842"/>
      <c r="AH18" s="842"/>
      <c r="AI18" s="842"/>
      <c r="AJ18" s="843"/>
      <c r="AK18" s="853"/>
      <c r="AL18" s="854"/>
      <c r="AM18" s="854"/>
      <c r="AN18" s="854"/>
      <c r="AO18" s="854"/>
      <c r="AP18" s="854"/>
      <c r="AQ18" s="854"/>
      <c r="AR18" s="854"/>
      <c r="AS18" s="854"/>
      <c r="AT18" s="854"/>
      <c r="AU18" s="833"/>
      <c r="AV18" s="833"/>
      <c r="AW18" s="833"/>
      <c r="AX18" s="833"/>
      <c r="AY18" s="834"/>
      <c r="AZ18" s="252"/>
      <c r="BA18" s="252"/>
      <c r="BB18" s="252"/>
      <c r="BC18" s="252"/>
      <c r="BD18" s="252"/>
      <c r="BE18" s="253"/>
      <c r="BF18" s="253"/>
      <c r="BG18" s="253"/>
      <c r="BH18" s="253"/>
      <c r="BI18" s="253"/>
      <c r="BJ18" s="253"/>
      <c r="BK18" s="253"/>
      <c r="BL18" s="253"/>
      <c r="BM18" s="253"/>
      <c r="BN18" s="253"/>
      <c r="BO18" s="253"/>
      <c r="BP18" s="253"/>
      <c r="BQ18" s="262">
        <v>12</v>
      </c>
      <c r="BR18" s="263"/>
      <c r="BS18" s="835"/>
      <c r="BT18" s="836"/>
      <c r="BU18" s="836"/>
      <c r="BV18" s="836"/>
      <c r="BW18" s="836"/>
      <c r="BX18" s="836"/>
      <c r="BY18" s="836"/>
      <c r="BZ18" s="836"/>
      <c r="CA18" s="836"/>
      <c r="CB18" s="836"/>
      <c r="CC18" s="836"/>
      <c r="CD18" s="836"/>
      <c r="CE18" s="836"/>
      <c r="CF18" s="836"/>
      <c r="CG18" s="837"/>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2">
      <c r="A19" s="261">
        <v>13</v>
      </c>
      <c r="B19" s="838"/>
      <c r="C19" s="839"/>
      <c r="D19" s="839"/>
      <c r="E19" s="839"/>
      <c r="F19" s="839"/>
      <c r="G19" s="839"/>
      <c r="H19" s="839"/>
      <c r="I19" s="839"/>
      <c r="J19" s="839"/>
      <c r="K19" s="839"/>
      <c r="L19" s="839"/>
      <c r="M19" s="839"/>
      <c r="N19" s="839"/>
      <c r="O19" s="839"/>
      <c r="P19" s="840"/>
      <c r="Q19" s="868"/>
      <c r="R19" s="869"/>
      <c r="S19" s="869"/>
      <c r="T19" s="869"/>
      <c r="U19" s="869"/>
      <c r="V19" s="869"/>
      <c r="W19" s="869"/>
      <c r="X19" s="869"/>
      <c r="Y19" s="869"/>
      <c r="Z19" s="869"/>
      <c r="AA19" s="869"/>
      <c r="AB19" s="869"/>
      <c r="AC19" s="869"/>
      <c r="AD19" s="869"/>
      <c r="AE19" s="867"/>
      <c r="AF19" s="841"/>
      <c r="AG19" s="842"/>
      <c r="AH19" s="842"/>
      <c r="AI19" s="842"/>
      <c r="AJ19" s="843"/>
      <c r="AK19" s="853"/>
      <c r="AL19" s="854"/>
      <c r="AM19" s="854"/>
      <c r="AN19" s="854"/>
      <c r="AO19" s="854"/>
      <c r="AP19" s="854"/>
      <c r="AQ19" s="854"/>
      <c r="AR19" s="854"/>
      <c r="AS19" s="854"/>
      <c r="AT19" s="854"/>
      <c r="AU19" s="833"/>
      <c r="AV19" s="833"/>
      <c r="AW19" s="833"/>
      <c r="AX19" s="833"/>
      <c r="AY19" s="834"/>
      <c r="AZ19" s="252"/>
      <c r="BA19" s="252"/>
      <c r="BB19" s="252"/>
      <c r="BC19" s="252"/>
      <c r="BD19" s="252"/>
      <c r="BE19" s="253"/>
      <c r="BF19" s="253"/>
      <c r="BG19" s="253"/>
      <c r="BH19" s="253"/>
      <c r="BI19" s="253"/>
      <c r="BJ19" s="253"/>
      <c r="BK19" s="253"/>
      <c r="BL19" s="253"/>
      <c r="BM19" s="253"/>
      <c r="BN19" s="253"/>
      <c r="BO19" s="253"/>
      <c r="BP19" s="253"/>
      <c r="BQ19" s="262">
        <v>13</v>
      </c>
      <c r="BR19" s="263"/>
      <c r="BS19" s="835"/>
      <c r="BT19" s="836"/>
      <c r="BU19" s="836"/>
      <c r="BV19" s="836"/>
      <c r="BW19" s="836"/>
      <c r="BX19" s="836"/>
      <c r="BY19" s="836"/>
      <c r="BZ19" s="836"/>
      <c r="CA19" s="836"/>
      <c r="CB19" s="836"/>
      <c r="CC19" s="836"/>
      <c r="CD19" s="836"/>
      <c r="CE19" s="836"/>
      <c r="CF19" s="836"/>
      <c r="CG19" s="837"/>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2">
      <c r="A20" s="261">
        <v>14</v>
      </c>
      <c r="B20" s="838"/>
      <c r="C20" s="839"/>
      <c r="D20" s="839"/>
      <c r="E20" s="839"/>
      <c r="F20" s="839"/>
      <c r="G20" s="839"/>
      <c r="H20" s="839"/>
      <c r="I20" s="839"/>
      <c r="J20" s="839"/>
      <c r="K20" s="839"/>
      <c r="L20" s="839"/>
      <c r="M20" s="839"/>
      <c r="N20" s="839"/>
      <c r="O20" s="839"/>
      <c r="P20" s="840"/>
      <c r="Q20" s="868"/>
      <c r="R20" s="869"/>
      <c r="S20" s="869"/>
      <c r="T20" s="869"/>
      <c r="U20" s="869"/>
      <c r="V20" s="869"/>
      <c r="W20" s="869"/>
      <c r="X20" s="869"/>
      <c r="Y20" s="869"/>
      <c r="Z20" s="869"/>
      <c r="AA20" s="869"/>
      <c r="AB20" s="869"/>
      <c r="AC20" s="869"/>
      <c r="AD20" s="869"/>
      <c r="AE20" s="867"/>
      <c r="AF20" s="841"/>
      <c r="AG20" s="842"/>
      <c r="AH20" s="842"/>
      <c r="AI20" s="842"/>
      <c r="AJ20" s="843"/>
      <c r="AK20" s="853"/>
      <c r="AL20" s="854"/>
      <c r="AM20" s="854"/>
      <c r="AN20" s="854"/>
      <c r="AO20" s="854"/>
      <c r="AP20" s="854"/>
      <c r="AQ20" s="854"/>
      <c r="AR20" s="854"/>
      <c r="AS20" s="854"/>
      <c r="AT20" s="854"/>
      <c r="AU20" s="833"/>
      <c r="AV20" s="833"/>
      <c r="AW20" s="833"/>
      <c r="AX20" s="833"/>
      <c r="AY20" s="834"/>
      <c r="AZ20" s="252"/>
      <c r="BA20" s="252"/>
      <c r="BB20" s="252"/>
      <c r="BC20" s="252"/>
      <c r="BD20" s="252"/>
      <c r="BE20" s="253"/>
      <c r="BF20" s="253"/>
      <c r="BG20" s="253"/>
      <c r="BH20" s="253"/>
      <c r="BI20" s="253"/>
      <c r="BJ20" s="253"/>
      <c r="BK20" s="253"/>
      <c r="BL20" s="253"/>
      <c r="BM20" s="253"/>
      <c r="BN20" s="253"/>
      <c r="BO20" s="253"/>
      <c r="BP20" s="253"/>
      <c r="BQ20" s="262">
        <v>14</v>
      </c>
      <c r="BR20" s="263"/>
      <c r="BS20" s="835"/>
      <c r="BT20" s="836"/>
      <c r="BU20" s="836"/>
      <c r="BV20" s="836"/>
      <c r="BW20" s="836"/>
      <c r="BX20" s="836"/>
      <c r="BY20" s="836"/>
      <c r="BZ20" s="836"/>
      <c r="CA20" s="836"/>
      <c r="CB20" s="836"/>
      <c r="CC20" s="836"/>
      <c r="CD20" s="836"/>
      <c r="CE20" s="836"/>
      <c r="CF20" s="836"/>
      <c r="CG20" s="837"/>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5">
      <c r="A21" s="261">
        <v>15</v>
      </c>
      <c r="B21" s="838"/>
      <c r="C21" s="839"/>
      <c r="D21" s="839"/>
      <c r="E21" s="839"/>
      <c r="F21" s="839"/>
      <c r="G21" s="839"/>
      <c r="H21" s="839"/>
      <c r="I21" s="839"/>
      <c r="J21" s="839"/>
      <c r="K21" s="839"/>
      <c r="L21" s="839"/>
      <c r="M21" s="839"/>
      <c r="N21" s="839"/>
      <c r="O21" s="839"/>
      <c r="P21" s="840"/>
      <c r="Q21" s="868"/>
      <c r="R21" s="869"/>
      <c r="S21" s="869"/>
      <c r="T21" s="869"/>
      <c r="U21" s="869"/>
      <c r="V21" s="869"/>
      <c r="W21" s="869"/>
      <c r="X21" s="869"/>
      <c r="Y21" s="869"/>
      <c r="Z21" s="869"/>
      <c r="AA21" s="869"/>
      <c r="AB21" s="869"/>
      <c r="AC21" s="869"/>
      <c r="AD21" s="869"/>
      <c r="AE21" s="867"/>
      <c r="AF21" s="841"/>
      <c r="AG21" s="842"/>
      <c r="AH21" s="842"/>
      <c r="AI21" s="842"/>
      <c r="AJ21" s="843"/>
      <c r="AK21" s="853"/>
      <c r="AL21" s="854"/>
      <c r="AM21" s="854"/>
      <c r="AN21" s="854"/>
      <c r="AO21" s="854"/>
      <c r="AP21" s="854"/>
      <c r="AQ21" s="854"/>
      <c r="AR21" s="854"/>
      <c r="AS21" s="854"/>
      <c r="AT21" s="854"/>
      <c r="AU21" s="833"/>
      <c r="AV21" s="833"/>
      <c r="AW21" s="833"/>
      <c r="AX21" s="833"/>
      <c r="AY21" s="834"/>
      <c r="AZ21" s="252"/>
      <c r="BA21" s="252"/>
      <c r="BB21" s="252"/>
      <c r="BC21" s="252"/>
      <c r="BD21" s="252"/>
      <c r="BE21" s="253"/>
      <c r="BF21" s="253"/>
      <c r="BG21" s="253"/>
      <c r="BH21" s="253"/>
      <c r="BI21" s="253"/>
      <c r="BJ21" s="253"/>
      <c r="BK21" s="253"/>
      <c r="BL21" s="253"/>
      <c r="BM21" s="253"/>
      <c r="BN21" s="253"/>
      <c r="BO21" s="253"/>
      <c r="BP21" s="253"/>
      <c r="BQ21" s="262">
        <v>15</v>
      </c>
      <c r="BR21" s="263"/>
      <c r="BS21" s="835"/>
      <c r="BT21" s="836"/>
      <c r="BU21" s="836"/>
      <c r="BV21" s="836"/>
      <c r="BW21" s="836"/>
      <c r="BX21" s="836"/>
      <c r="BY21" s="836"/>
      <c r="BZ21" s="836"/>
      <c r="CA21" s="836"/>
      <c r="CB21" s="836"/>
      <c r="CC21" s="836"/>
      <c r="CD21" s="836"/>
      <c r="CE21" s="836"/>
      <c r="CF21" s="836"/>
      <c r="CG21" s="837"/>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2">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1"/>
      <c r="AG22" s="842"/>
      <c r="AH22" s="842"/>
      <c r="AI22" s="842"/>
      <c r="AJ22" s="843"/>
      <c r="AK22" s="885"/>
      <c r="AL22" s="886"/>
      <c r="AM22" s="886"/>
      <c r="AN22" s="886"/>
      <c r="AO22" s="886"/>
      <c r="AP22" s="886"/>
      <c r="AQ22" s="886"/>
      <c r="AR22" s="886"/>
      <c r="AS22" s="886"/>
      <c r="AT22" s="886"/>
      <c r="AU22" s="887"/>
      <c r="AV22" s="887"/>
      <c r="AW22" s="887"/>
      <c r="AX22" s="887"/>
      <c r="AY22" s="888"/>
      <c r="AZ22" s="889" t="s">
        <v>396</v>
      </c>
      <c r="BA22" s="889"/>
      <c r="BB22" s="889"/>
      <c r="BC22" s="889"/>
      <c r="BD22" s="890"/>
      <c r="BE22" s="253"/>
      <c r="BF22" s="253"/>
      <c r="BG22" s="253"/>
      <c r="BH22" s="253"/>
      <c r="BI22" s="253"/>
      <c r="BJ22" s="253"/>
      <c r="BK22" s="253"/>
      <c r="BL22" s="253"/>
      <c r="BM22" s="253"/>
      <c r="BN22" s="253"/>
      <c r="BO22" s="253"/>
      <c r="BP22" s="253"/>
      <c r="BQ22" s="262">
        <v>16</v>
      </c>
      <c r="BR22" s="263"/>
      <c r="BS22" s="835"/>
      <c r="BT22" s="836"/>
      <c r="BU22" s="836"/>
      <c r="BV22" s="836"/>
      <c r="BW22" s="836"/>
      <c r="BX22" s="836"/>
      <c r="BY22" s="836"/>
      <c r="BZ22" s="836"/>
      <c r="CA22" s="836"/>
      <c r="CB22" s="836"/>
      <c r="CC22" s="836"/>
      <c r="CD22" s="836"/>
      <c r="CE22" s="836"/>
      <c r="CF22" s="836"/>
      <c r="CG22" s="837"/>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5">
      <c r="A23" s="264" t="s">
        <v>397</v>
      </c>
      <c r="B23" s="873" t="s">
        <v>398</v>
      </c>
      <c r="C23" s="874"/>
      <c r="D23" s="874"/>
      <c r="E23" s="874"/>
      <c r="F23" s="874"/>
      <c r="G23" s="874"/>
      <c r="H23" s="874"/>
      <c r="I23" s="874"/>
      <c r="J23" s="874"/>
      <c r="K23" s="874"/>
      <c r="L23" s="874"/>
      <c r="M23" s="874"/>
      <c r="N23" s="874"/>
      <c r="O23" s="874"/>
      <c r="P23" s="875"/>
      <c r="Q23" s="876">
        <v>28575</v>
      </c>
      <c r="R23" s="877"/>
      <c r="S23" s="877"/>
      <c r="T23" s="877"/>
      <c r="U23" s="877"/>
      <c r="V23" s="877">
        <v>28000</v>
      </c>
      <c r="W23" s="877"/>
      <c r="X23" s="877"/>
      <c r="Y23" s="877"/>
      <c r="Z23" s="877"/>
      <c r="AA23" s="877">
        <v>575</v>
      </c>
      <c r="AB23" s="877"/>
      <c r="AC23" s="877"/>
      <c r="AD23" s="877"/>
      <c r="AE23" s="878"/>
      <c r="AF23" s="879">
        <v>525</v>
      </c>
      <c r="AG23" s="877"/>
      <c r="AH23" s="877"/>
      <c r="AI23" s="877"/>
      <c r="AJ23" s="880"/>
      <c r="AK23" s="881"/>
      <c r="AL23" s="882"/>
      <c r="AM23" s="882"/>
      <c r="AN23" s="882"/>
      <c r="AO23" s="882"/>
      <c r="AP23" s="877">
        <v>30280</v>
      </c>
      <c r="AQ23" s="877"/>
      <c r="AR23" s="877"/>
      <c r="AS23" s="877"/>
      <c r="AT23" s="877"/>
      <c r="AU23" s="883"/>
      <c r="AV23" s="883"/>
      <c r="AW23" s="883"/>
      <c r="AX23" s="883"/>
      <c r="AY23" s="884"/>
      <c r="AZ23" s="892" t="s">
        <v>399</v>
      </c>
      <c r="BA23" s="893"/>
      <c r="BB23" s="893"/>
      <c r="BC23" s="893"/>
      <c r="BD23" s="894"/>
      <c r="BE23" s="253"/>
      <c r="BF23" s="253"/>
      <c r="BG23" s="253"/>
      <c r="BH23" s="253"/>
      <c r="BI23" s="253"/>
      <c r="BJ23" s="253"/>
      <c r="BK23" s="253"/>
      <c r="BL23" s="253"/>
      <c r="BM23" s="253"/>
      <c r="BN23" s="253"/>
      <c r="BO23" s="253"/>
      <c r="BP23" s="253"/>
      <c r="BQ23" s="262">
        <v>17</v>
      </c>
      <c r="BR23" s="263"/>
      <c r="BS23" s="835"/>
      <c r="BT23" s="836"/>
      <c r="BU23" s="836"/>
      <c r="BV23" s="836"/>
      <c r="BW23" s="836"/>
      <c r="BX23" s="836"/>
      <c r="BY23" s="836"/>
      <c r="BZ23" s="836"/>
      <c r="CA23" s="836"/>
      <c r="CB23" s="836"/>
      <c r="CC23" s="836"/>
      <c r="CD23" s="836"/>
      <c r="CE23" s="836"/>
      <c r="CF23" s="836"/>
      <c r="CG23" s="837"/>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2">
      <c r="A24" s="891" t="s">
        <v>400</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35"/>
      <c r="BT24" s="836"/>
      <c r="BU24" s="836"/>
      <c r="BV24" s="836"/>
      <c r="BW24" s="836"/>
      <c r="BX24" s="836"/>
      <c r="BY24" s="836"/>
      <c r="BZ24" s="836"/>
      <c r="CA24" s="836"/>
      <c r="CB24" s="836"/>
      <c r="CC24" s="836"/>
      <c r="CD24" s="836"/>
      <c r="CE24" s="836"/>
      <c r="CF24" s="836"/>
      <c r="CG24" s="837"/>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7" customFormat="1" ht="26.25" customHeight="1" thickBot="1" x14ac:dyDescent="0.25">
      <c r="A25" s="847" t="s">
        <v>401</v>
      </c>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252"/>
      <c r="BK25" s="252"/>
      <c r="BL25" s="252"/>
      <c r="BM25" s="252"/>
      <c r="BN25" s="252"/>
      <c r="BO25" s="265"/>
      <c r="BP25" s="265"/>
      <c r="BQ25" s="262">
        <v>19</v>
      </c>
      <c r="BR25" s="263"/>
      <c r="BS25" s="835"/>
      <c r="BT25" s="836"/>
      <c r="BU25" s="836"/>
      <c r="BV25" s="836"/>
      <c r="BW25" s="836"/>
      <c r="BX25" s="836"/>
      <c r="BY25" s="836"/>
      <c r="BZ25" s="836"/>
      <c r="CA25" s="836"/>
      <c r="CB25" s="836"/>
      <c r="CC25" s="836"/>
      <c r="CD25" s="836"/>
      <c r="CE25" s="836"/>
      <c r="CF25" s="836"/>
      <c r="CG25" s="837"/>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6"/>
    </row>
    <row r="26" spans="1:131" s="247" customFormat="1" ht="26.25" customHeight="1" x14ac:dyDescent="0.2">
      <c r="A26" s="821" t="s">
        <v>375</v>
      </c>
      <c r="B26" s="822"/>
      <c r="C26" s="822"/>
      <c r="D26" s="822"/>
      <c r="E26" s="822"/>
      <c r="F26" s="822"/>
      <c r="G26" s="822"/>
      <c r="H26" s="822"/>
      <c r="I26" s="822"/>
      <c r="J26" s="822"/>
      <c r="K26" s="822"/>
      <c r="L26" s="822"/>
      <c r="M26" s="822"/>
      <c r="N26" s="822"/>
      <c r="O26" s="822"/>
      <c r="P26" s="823"/>
      <c r="Q26" s="801" t="s">
        <v>402</v>
      </c>
      <c r="R26" s="802"/>
      <c r="S26" s="802"/>
      <c r="T26" s="802"/>
      <c r="U26" s="803"/>
      <c r="V26" s="801" t="s">
        <v>403</v>
      </c>
      <c r="W26" s="802"/>
      <c r="X26" s="802"/>
      <c r="Y26" s="802"/>
      <c r="Z26" s="803"/>
      <c r="AA26" s="801" t="s">
        <v>404</v>
      </c>
      <c r="AB26" s="802"/>
      <c r="AC26" s="802"/>
      <c r="AD26" s="802"/>
      <c r="AE26" s="802"/>
      <c r="AF26" s="895" t="s">
        <v>405</v>
      </c>
      <c r="AG26" s="896"/>
      <c r="AH26" s="896"/>
      <c r="AI26" s="896"/>
      <c r="AJ26" s="897"/>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382</v>
      </c>
      <c r="BF26" s="802"/>
      <c r="BG26" s="802"/>
      <c r="BH26" s="802"/>
      <c r="BI26" s="813"/>
      <c r="BJ26" s="252"/>
      <c r="BK26" s="252"/>
      <c r="BL26" s="252"/>
      <c r="BM26" s="252"/>
      <c r="BN26" s="252"/>
      <c r="BO26" s="265"/>
      <c r="BP26" s="265"/>
      <c r="BQ26" s="262">
        <v>20</v>
      </c>
      <c r="BR26" s="263"/>
      <c r="BS26" s="835"/>
      <c r="BT26" s="836"/>
      <c r="BU26" s="836"/>
      <c r="BV26" s="836"/>
      <c r="BW26" s="836"/>
      <c r="BX26" s="836"/>
      <c r="BY26" s="836"/>
      <c r="BZ26" s="836"/>
      <c r="CA26" s="836"/>
      <c r="CB26" s="836"/>
      <c r="CC26" s="836"/>
      <c r="CD26" s="836"/>
      <c r="CE26" s="836"/>
      <c r="CF26" s="836"/>
      <c r="CG26" s="837"/>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6"/>
    </row>
    <row r="27" spans="1:131" s="247" customFormat="1" ht="26.25" customHeight="1" thickBot="1" x14ac:dyDescent="0.25">
      <c r="A27" s="824"/>
      <c r="B27" s="825"/>
      <c r="C27" s="825"/>
      <c r="D27" s="825"/>
      <c r="E27" s="825"/>
      <c r="F27" s="825"/>
      <c r="G27" s="825"/>
      <c r="H27" s="825"/>
      <c r="I27" s="825"/>
      <c r="J27" s="825"/>
      <c r="K27" s="825"/>
      <c r="L27" s="825"/>
      <c r="M27" s="825"/>
      <c r="N27" s="825"/>
      <c r="O27" s="825"/>
      <c r="P27" s="826"/>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35"/>
      <c r="BT27" s="836"/>
      <c r="BU27" s="836"/>
      <c r="BV27" s="836"/>
      <c r="BW27" s="836"/>
      <c r="BX27" s="836"/>
      <c r="BY27" s="836"/>
      <c r="BZ27" s="836"/>
      <c r="CA27" s="836"/>
      <c r="CB27" s="836"/>
      <c r="CC27" s="836"/>
      <c r="CD27" s="836"/>
      <c r="CE27" s="836"/>
      <c r="CF27" s="836"/>
      <c r="CG27" s="837"/>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6"/>
    </row>
    <row r="28" spans="1:131" s="247" customFormat="1" ht="26.25" customHeight="1" thickTop="1" x14ac:dyDescent="0.2">
      <c r="A28" s="266">
        <v>1</v>
      </c>
      <c r="B28" s="815" t="s">
        <v>410</v>
      </c>
      <c r="C28" s="816"/>
      <c r="D28" s="816"/>
      <c r="E28" s="816"/>
      <c r="F28" s="816"/>
      <c r="G28" s="816"/>
      <c r="H28" s="816"/>
      <c r="I28" s="816"/>
      <c r="J28" s="816"/>
      <c r="K28" s="816"/>
      <c r="L28" s="816"/>
      <c r="M28" s="816"/>
      <c r="N28" s="816"/>
      <c r="O28" s="816"/>
      <c r="P28" s="817"/>
      <c r="Q28" s="905">
        <v>6705</v>
      </c>
      <c r="R28" s="906"/>
      <c r="S28" s="906"/>
      <c r="T28" s="906"/>
      <c r="U28" s="906"/>
      <c r="V28" s="906">
        <v>6479</v>
      </c>
      <c r="W28" s="906"/>
      <c r="X28" s="906"/>
      <c r="Y28" s="906"/>
      <c r="Z28" s="906"/>
      <c r="AA28" s="906">
        <v>225</v>
      </c>
      <c r="AB28" s="906"/>
      <c r="AC28" s="906"/>
      <c r="AD28" s="906"/>
      <c r="AE28" s="907"/>
      <c r="AF28" s="908">
        <v>227</v>
      </c>
      <c r="AG28" s="906"/>
      <c r="AH28" s="906"/>
      <c r="AI28" s="906"/>
      <c r="AJ28" s="909"/>
      <c r="AK28" s="910">
        <v>608</v>
      </c>
      <c r="AL28" s="901"/>
      <c r="AM28" s="901"/>
      <c r="AN28" s="901"/>
      <c r="AO28" s="901"/>
      <c r="AP28" s="901" t="s">
        <v>597</v>
      </c>
      <c r="AQ28" s="901"/>
      <c r="AR28" s="901"/>
      <c r="AS28" s="901"/>
      <c r="AT28" s="901"/>
      <c r="AU28" s="901" t="s">
        <v>596</v>
      </c>
      <c r="AV28" s="901"/>
      <c r="AW28" s="901"/>
      <c r="AX28" s="901"/>
      <c r="AY28" s="901"/>
      <c r="AZ28" s="902" t="s">
        <v>593</v>
      </c>
      <c r="BA28" s="902"/>
      <c r="BB28" s="902"/>
      <c r="BC28" s="902"/>
      <c r="BD28" s="902"/>
      <c r="BE28" s="903"/>
      <c r="BF28" s="903"/>
      <c r="BG28" s="903"/>
      <c r="BH28" s="903"/>
      <c r="BI28" s="904"/>
      <c r="BJ28" s="252"/>
      <c r="BK28" s="252"/>
      <c r="BL28" s="252"/>
      <c r="BM28" s="252"/>
      <c r="BN28" s="252"/>
      <c r="BO28" s="265"/>
      <c r="BP28" s="265"/>
      <c r="BQ28" s="262">
        <v>22</v>
      </c>
      <c r="BR28" s="263"/>
      <c r="BS28" s="835"/>
      <c r="BT28" s="836"/>
      <c r="BU28" s="836"/>
      <c r="BV28" s="836"/>
      <c r="BW28" s="836"/>
      <c r="BX28" s="836"/>
      <c r="BY28" s="836"/>
      <c r="BZ28" s="836"/>
      <c r="CA28" s="836"/>
      <c r="CB28" s="836"/>
      <c r="CC28" s="836"/>
      <c r="CD28" s="836"/>
      <c r="CE28" s="836"/>
      <c r="CF28" s="836"/>
      <c r="CG28" s="837"/>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6"/>
    </row>
    <row r="29" spans="1:131" s="247" customFormat="1" ht="26.25" customHeight="1" x14ac:dyDescent="0.2">
      <c r="A29" s="266">
        <v>2</v>
      </c>
      <c r="B29" s="838" t="s">
        <v>411</v>
      </c>
      <c r="C29" s="839"/>
      <c r="D29" s="839"/>
      <c r="E29" s="839"/>
      <c r="F29" s="839"/>
      <c r="G29" s="839"/>
      <c r="H29" s="839"/>
      <c r="I29" s="839"/>
      <c r="J29" s="839"/>
      <c r="K29" s="839"/>
      <c r="L29" s="839"/>
      <c r="M29" s="839"/>
      <c r="N29" s="839"/>
      <c r="O29" s="839"/>
      <c r="P29" s="840"/>
      <c r="Q29" s="868">
        <v>6083</v>
      </c>
      <c r="R29" s="869"/>
      <c r="S29" s="869"/>
      <c r="T29" s="869"/>
      <c r="U29" s="869"/>
      <c r="V29" s="869">
        <v>5873</v>
      </c>
      <c r="W29" s="869"/>
      <c r="X29" s="869"/>
      <c r="Y29" s="869"/>
      <c r="Z29" s="869"/>
      <c r="AA29" s="869">
        <v>210</v>
      </c>
      <c r="AB29" s="869"/>
      <c r="AC29" s="869"/>
      <c r="AD29" s="869"/>
      <c r="AE29" s="867"/>
      <c r="AF29" s="841">
        <v>210</v>
      </c>
      <c r="AG29" s="842"/>
      <c r="AH29" s="842"/>
      <c r="AI29" s="842"/>
      <c r="AJ29" s="843"/>
      <c r="AK29" s="913">
        <v>938</v>
      </c>
      <c r="AL29" s="914"/>
      <c r="AM29" s="914"/>
      <c r="AN29" s="914"/>
      <c r="AO29" s="914"/>
      <c r="AP29" s="914" t="s">
        <v>593</v>
      </c>
      <c r="AQ29" s="914"/>
      <c r="AR29" s="914"/>
      <c r="AS29" s="914"/>
      <c r="AT29" s="914"/>
      <c r="AU29" s="914" t="s">
        <v>593</v>
      </c>
      <c r="AV29" s="914"/>
      <c r="AW29" s="914"/>
      <c r="AX29" s="914"/>
      <c r="AY29" s="914"/>
      <c r="AZ29" s="915" t="s">
        <v>593</v>
      </c>
      <c r="BA29" s="915"/>
      <c r="BB29" s="915"/>
      <c r="BC29" s="915"/>
      <c r="BD29" s="915"/>
      <c r="BE29" s="911"/>
      <c r="BF29" s="911"/>
      <c r="BG29" s="911"/>
      <c r="BH29" s="911"/>
      <c r="BI29" s="912"/>
      <c r="BJ29" s="252"/>
      <c r="BK29" s="252"/>
      <c r="BL29" s="252"/>
      <c r="BM29" s="252"/>
      <c r="BN29" s="252"/>
      <c r="BO29" s="265"/>
      <c r="BP29" s="265"/>
      <c r="BQ29" s="262">
        <v>23</v>
      </c>
      <c r="BR29" s="263"/>
      <c r="BS29" s="835"/>
      <c r="BT29" s="836"/>
      <c r="BU29" s="836"/>
      <c r="BV29" s="836"/>
      <c r="BW29" s="836"/>
      <c r="BX29" s="836"/>
      <c r="BY29" s="836"/>
      <c r="BZ29" s="836"/>
      <c r="CA29" s="836"/>
      <c r="CB29" s="836"/>
      <c r="CC29" s="836"/>
      <c r="CD29" s="836"/>
      <c r="CE29" s="836"/>
      <c r="CF29" s="836"/>
      <c r="CG29" s="837"/>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6"/>
    </row>
    <row r="30" spans="1:131" s="247" customFormat="1" ht="26.25" customHeight="1" x14ac:dyDescent="0.2">
      <c r="A30" s="266">
        <v>3</v>
      </c>
      <c r="B30" s="838" t="s">
        <v>412</v>
      </c>
      <c r="C30" s="839"/>
      <c r="D30" s="839"/>
      <c r="E30" s="839"/>
      <c r="F30" s="839"/>
      <c r="G30" s="839"/>
      <c r="H30" s="839"/>
      <c r="I30" s="839"/>
      <c r="J30" s="839"/>
      <c r="K30" s="839"/>
      <c r="L30" s="839"/>
      <c r="M30" s="839"/>
      <c r="N30" s="839"/>
      <c r="O30" s="839"/>
      <c r="P30" s="840"/>
      <c r="Q30" s="868">
        <v>33</v>
      </c>
      <c r="R30" s="869"/>
      <c r="S30" s="869"/>
      <c r="T30" s="869"/>
      <c r="U30" s="869"/>
      <c r="V30" s="869">
        <v>29</v>
      </c>
      <c r="W30" s="869"/>
      <c r="X30" s="869"/>
      <c r="Y30" s="869"/>
      <c r="Z30" s="869"/>
      <c r="AA30" s="869">
        <v>4</v>
      </c>
      <c r="AB30" s="869"/>
      <c r="AC30" s="869"/>
      <c r="AD30" s="869"/>
      <c r="AE30" s="867"/>
      <c r="AF30" s="841">
        <v>4</v>
      </c>
      <c r="AG30" s="842"/>
      <c r="AH30" s="842"/>
      <c r="AI30" s="842"/>
      <c r="AJ30" s="843"/>
      <c r="AK30" s="913">
        <v>14</v>
      </c>
      <c r="AL30" s="914"/>
      <c r="AM30" s="914"/>
      <c r="AN30" s="914"/>
      <c r="AO30" s="914"/>
      <c r="AP30" s="914" t="s">
        <v>593</v>
      </c>
      <c r="AQ30" s="914"/>
      <c r="AR30" s="914"/>
      <c r="AS30" s="914"/>
      <c r="AT30" s="914"/>
      <c r="AU30" s="914" t="s">
        <v>593</v>
      </c>
      <c r="AV30" s="914"/>
      <c r="AW30" s="914"/>
      <c r="AX30" s="914"/>
      <c r="AY30" s="914"/>
      <c r="AZ30" s="915" t="s">
        <v>596</v>
      </c>
      <c r="BA30" s="915"/>
      <c r="BB30" s="915"/>
      <c r="BC30" s="915"/>
      <c r="BD30" s="915"/>
      <c r="BE30" s="911"/>
      <c r="BF30" s="911"/>
      <c r="BG30" s="911"/>
      <c r="BH30" s="911"/>
      <c r="BI30" s="912"/>
      <c r="BJ30" s="252"/>
      <c r="BK30" s="252"/>
      <c r="BL30" s="252"/>
      <c r="BM30" s="252"/>
      <c r="BN30" s="252"/>
      <c r="BO30" s="265"/>
      <c r="BP30" s="265"/>
      <c r="BQ30" s="262">
        <v>24</v>
      </c>
      <c r="BR30" s="263"/>
      <c r="BS30" s="835"/>
      <c r="BT30" s="836"/>
      <c r="BU30" s="836"/>
      <c r="BV30" s="836"/>
      <c r="BW30" s="836"/>
      <c r="BX30" s="836"/>
      <c r="BY30" s="836"/>
      <c r="BZ30" s="836"/>
      <c r="CA30" s="836"/>
      <c r="CB30" s="836"/>
      <c r="CC30" s="836"/>
      <c r="CD30" s="836"/>
      <c r="CE30" s="836"/>
      <c r="CF30" s="836"/>
      <c r="CG30" s="837"/>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6"/>
    </row>
    <row r="31" spans="1:131" s="247" customFormat="1" ht="26.25" customHeight="1" x14ac:dyDescent="0.2">
      <c r="A31" s="266">
        <v>4</v>
      </c>
      <c r="B31" s="838" t="s">
        <v>413</v>
      </c>
      <c r="C31" s="839"/>
      <c r="D31" s="839"/>
      <c r="E31" s="839"/>
      <c r="F31" s="839"/>
      <c r="G31" s="839"/>
      <c r="H31" s="839"/>
      <c r="I31" s="839"/>
      <c r="J31" s="839"/>
      <c r="K31" s="839"/>
      <c r="L31" s="839"/>
      <c r="M31" s="839"/>
      <c r="N31" s="839"/>
      <c r="O31" s="839"/>
      <c r="P31" s="840"/>
      <c r="Q31" s="868">
        <v>1291</v>
      </c>
      <c r="R31" s="869"/>
      <c r="S31" s="869"/>
      <c r="T31" s="869"/>
      <c r="U31" s="869"/>
      <c r="V31" s="869">
        <v>1290</v>
      </c>
      <c r="W31" s="869"/>
      <c r="X31" s="869"/>
      <c r="Y31" s="869"/>
      <c r="Z31" s="869"/>
      <c r="AA31" s="869">
        <v>1</v>
      </c>
      <c r="AB31" s="869"/>
      <c r="AC31" s="869"/>
      <c r="AD31" s="869"/>
      <c r="AE31" s="867"/>
      <c r="AF31" s="841">
        <v>1</v>
      </c>
      <c r="AG31" s="842"/>
      <c r="AH31" s="842"/>
      <c r="AI31" s="842"/>
      <c r="AJ31" s="843"/>
      <c r="AK31" s="913">
        <v>874</v>
      </c>
      <c r="AL31" s="914"/>
      <c r="AM31" s="914"/>
      <c r="AN31" s="914"/>
      <c r="AO31" s="914"/>
      <c r="AP31" s="914" t="s">
        <v>593</v>
      </c>
      <c r="AQ31" s="914"/>
      <c r="AR31" s="914"/>
      <c r="AS31" s="914"/>
      <c r="AT31" s="914"/>
      <c r="AU31" s="914" t="s">
        <v>596</v>
      </c>
      <c r="AV31" s="914"/>
      <c r="AW31" s="914"/>
      <c r="AX31" s="914"/>
      <c r="AY31" s="914"/>
      <c r="AZ31" s="915" t="s">
        <v>593</v>
      </c>
      <c r="BA31" s="915"/>
      <c r="BB31" s="915"/>
      <c r="BC31" s="915"/>
      <c r="BD31" s="915"/>
      <c r="BE31" s="911"/>
      <c r="BF31" s="911"/>
      <c r="BG31" s="911"/>
      <c r="BH31" s="911"/>
      <c r="BI31" s="912"/>
      <c r="BJ31" s="252"/>
      <c r="BK31" s="252"/>
      <c r="BL31" s="252"/>
      <c r="BM31" s="252"/>
      <c r="BN31" s="252"/>
      <c r="BO31" s="265"/>
      <c r="BP31" s="265"/>
      <c r="BQ31" s="262">
        <v>25</v>
      </c>
      <c r="BR31" s="263"/>
      <c r="BS31" s="835"/>
      <c r="BT31" s="836"/>
      <c r="BU31" s="836"/>
      <c r="BV31" s="836"/>
      <c r="BW31" s="836"/>
      <c r="BX31" s="836"/>
      <c r="BY31" s="836"/>
      <c r="BZ31" s="836"/>
      <c r="CA31" s="836"/>
      <c r="CB31" s="836"/>
      <c r="CC31" s="836"/>
      <c r="CD31" s="836"/>
      <c r="CE31" s="836"/>
      <c r="CF31" s="836"/>
      <c r="CG31" s="837"/>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6"/>
    </row>
    <row r="32" spans="1:131" s="247" customFormat="1" ht="26.25" customHeight="1" x14ac:dyDescent="0.2">
      <c r="A32" s="266">
        <v>5</v>
      </c>
      <c r="B32" s="838" t="s">
        <v>414</v>
      </c>
      <c r="C32" s="839"/>
      <c r="D32" s="839"/>
      <c r="E32" s="839"/>
      <c r="F32" s="839"/>
      <c r="G32" s="839"/>
      <c r="H32" s="839"/>
      <c r="I32" s="839"/>
      <c r="J32" s="839"/>
      <c r="K32" s="839"/>
      <c r="L32" s="839"/>
      <c r="M32" s="839"/>
      <c r="N32" s="839"/>
      <c r="O32" s="839"/>
      <c r="P32" s="840"/>
      <c r="Q32" s="868">
        <v>855</v>
      </c>
      <c r="R32" s="869"/>
      <c r="S32" s="869"/>
      <c r="T32" s="869"/>
      <c r="U32" s="869"/>
      <c r="V32" s="869">
        <v>843</v>
      </c>
      <c r="W32" s="869"/>
      <c r="X32" s="869"/>
      <c r="Y32" s="869"/>
      <c r="Z32" s="869"/>
      <c r="AA32" s="869">
        <v>12</v>
      </c>
      <c r="AB32" s="869"/>
      <c r="AC32" s="869"/>
      <c r="AD32" s="869"/>
      <c r="AE32" s="867"/>
      <c r="AF32" s="841">
        <v>583</v>
      </c>
      <c r="AG32" s="842"/>
      <c r="AH32" s="842"/>
      <c r="AI32" s="842"/>
      <c r="AJ32" s="843"/>
      <c r="AK32" s="913">
        <v>165</v>
      </c>
      <c r="AL32" s="914"/>
      <c r="AM32" s="914"/>
      <c r="AN32" s="914"/>
      <c r="AO32" s="914"/>
      <c r="AP32" s="914">
        <v>5290</v>
      </c>
      <c r="AQ32" s="914"/>
      <c r="AR32" s="914"/>
      <c r="AS32" s="914"/>
      <c r="AT32" s="914"/>
      <c r="AU32" s="914">
        <v>2317</v>
      </c>
      <c r="AV32" s="914"/>
      <c r="AW32" s="914"/>
      <c r="AX32" s="914"/>
      <c r="AY32" s="914"/>
      <c r="AZ32" s="915" t="s">
        <v>596</v>
      </c>
      <c r="BA32" s="915"/>
      <c r="BB32" s="915"/>
      <c r="BC32" s="915"/>
      <c r="BD32" s="915"/>
      <c r="BE32" s="911" t="s">
        <v>415</v>
      </c>
      <c r="BF32" s="911"/>
      <c r="BG32" s="911"/>
      <c r="BH32" s="911"/>
      <c r="BI32" s="912"/>
      <c r="BJ32" s="252"/>
      <c r="BK32" s="252"/>
      <c r="BL32" s="252"/>
      <c r="BM32" s="252"/>
      <c r="BN32" s="252"/>
      <c r="BO32" s="265"/>
      <c r="BP32" s="265"/>
      <c r="BQ32" s="262">
        <v>26</v>
      </c>
      <c r="BR32" s="263"/>
      <c r="BS32" s="835"/>
      <c r="BT32" s="836"/>
      <c r="BU32" s="836"/>
      <c r="BV32" s="836"/>
      <c r="BW32" s="836"/>
      <c r="BX32" s="836"/>
      <c r="BY32" s="836"/>
      <c r="BZ32" s="836"/>
      <c r="CA32" s="836"/>
      <c r="CB32" s="836"/>
      <c r="CC32" s="836"/>
      <c r="CD32" s="836"/>
      <c r="CE32" s="836"/>
      <c r="CF32" s="836"/>
      <c r="CG32" s="837"/>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6"/>
    </row>
    <row r="33" spans="1:131" s="247" customFormat="1" ht="26.25" customHeight="1" x14ac:dyDescent="0.2">
      <c r="A33" s="266">
        <v>6</v>
      </c>
      <c r="B33" s="838" t="s">
        <v>416</v>
      </c>
      <c r="C33" s="839"/>
      <c r="D33" s="839"/>
      <c r="E33" s="839"/>
      <c r="F33" s="839"/>
      <c r="G33" s="839"/>
      <c r="H33" s="839"/>
      <c r="I33" s="839"/>
      <c r="J33" s="839"/>
      <c r="K33" s="839"/>
      <c r="L33" s="839"/>
      <c r="M33" s="839"/>
      <c r="N33" s="839"/>
      <c r="O33" s="839"/>
      <c r="P33" s="840"/>
      <c r="Q33" s="868">
        <v>2455</v>
      </c>
      <c r="R33" s="869"/>
      <c r="S33" s="869"/>
      <c r="T33" s="869"/>
      <c r="U33" s="869"/>
      <c r="V33" s="869">
        <v>2525</v>
      </c>
      <c r="W33" s="869"/>
      <c r="X33" s="869"/>
      <c r="Y33" s="869"/>
      <c r="Z33" s="869"/>
      <c r="AA33" s="869">
        <v>-70</v>
      </c>
      <c r="AB33" s="869"/>
      <c r="AC33" s="869"/>
      <c r="AD33" s="869"/>
      <c r="AE33" s="867"/>
      <c r="AF33" s="841">
        <v>193</v>
      </c>
      <c r="AG33" s="842"/>
      <c r="AH33" s="842"/>
      <c r="AI33" s="842"/>
      <c r="AJ33" s="843"/>
      <c r="AK33" s="913">
        <v>410</v>
      </c>
      <c r="AL33" s="914"/>
      <c r="AM33" s="914"/>
      <c r="AN33" s="914"/>
      <c r="AO33" s="914"/>
      <c r="AP33" s="914">
        <v>2678</v>
      </c>
      <c r="AQ33" s="914"/>
      <c r="AR33" s="914"/>
      <c r="AS33" s="914"/>
      <c r="AT33" s="914"/>
      <c r="AU33" s="914">
        <v>1440</v>
      </c>
      <c r="AV33" s="914"/>
      <c r="AW33" s="914"/>
      <c r="AX33" s="914"/>
      <c r="AY33" s="914"/>
      <c r="AZ33" s="915" t="s">
        <v>596</v>
      </c>
      <c r="BA33" s="915"/>
      <c r="BB33" s="915"/>
      <c r="BC33" s="915"/>
      <c r="BD33" s="915"/>
      <c r="BE33" s="911" t="s">
        <v>417</v>
      </c>
      <c r="BF33" s="911"/>
      <c r="BG33" s="911"/>
      <c r="BH33" s="911"/>
      <c r="BI33" s="912"/>
      <c r="BJ33" s="252"/>
      <c r="BK33" s="252"/>
      <c r="BL33" s="252"/>
      <c r="BM33" s="252"/>
      <c r="BN33" s="252"/>
      <c r="BO33" s="265"/>
      <c r="BP33" s="265"/>
      <c r="BQ33" s="262">
        <v>27</v>
      </c>
      <c r="BR33" s="263"/>
      <c r="BS33" s="835"/>
      <c r="BT33" s="836"/>
      <c r="BU33" s="836"/>
      <c r="BV33" s="836"/>
      <c r="BW33" s="836"/>
      <c r="BX33" s="836"/>
      <c r="BY33" s="836"/>
      <c r="BZ33" s="836"/>
      <c r="CA33" s="836"/>
      <c r="CB33" s="836"/>
      <c r="CC33" s="836"/>
      <c r="CD33" s="836"/>
      <c r="CE33" s="836"/>
      <c r="CF33" s="836"/>
      <c r="CG33" s="837"/>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6"/>
    </row>
    <row r="34" spans="1:131" s="247" customFormat="1" ht="26.25" customHeight="1" x14ac:dyDescent="0.2">
      <c r="A34" s="266">
        <v>7</v>
      </c>
      <c r="B34" s="838" t="s">
        <v>418</v>
      </c>
      <c r="C34" s="839"/>
      <c r="D34" s="839"/>
      <c r="E34" s="839"/>
      <c r="F34" s="839"/>
      <c r="G34" s="839"/>
      <c r="H34" s="839"/>
      <c r="I34" s="839"/>
      <c r="J34" s="839"/>
      <c r="K34" s="839"/>
      <c r="L34" s="839"/>
      <c r="M34" s="839"/>
      <c r="N34" s="839"/>
      <c r="O34" s="839"/>
      <c r="P34" s="840"/>
      <c r="Q34" s="868">
        <v>231</v>
      </c>
      <c r="R34" s="869"/>
      <c r="S34" s="869"/>
      <c r="T34" s="869"/>
      <c r="U34" s="869"/>
      <c r="V34" s="869">
        <v>220</v>
      </c>
      <c r="W34" s="869"/>
      <c r="X34" s="869"/>
      <c r="Y34" s="869"/>
      <c r="Z34" s="869"/>
      <c r="AA34" s="869">
        <v>11</v>
      </c>
      <c r="AB34" s="869"/>
      <c r="AC34" s="869"/>
      <c r="AD34" s="869"/>
      <c r="AE34" s="867"/>
      <c r="AF34" s="841">
        <v>11</v>
      </c>
      <c r="AG34" s="842"/>
      <c r="AH34" s="842"/>
      <c r="AI34" s="842"/>
      <c r="AJ34" s="843"/>
      <c r="AK34" s="913">
        <v>166</v>
      </c>
      <c r="AL34" s="914"/>
      <c r="AM34" s="914"/>
      <c r="AN34" s="914"/>
      <c r="AO34" s="914"/>
      <c r="AP34" s="914">
        <v>866</v>
      </c>
      <c r="AQ34" s="914"/>
      <c r="AR34" s="914"/>
      <c r="AS34" s="914"/>
      <c r="AT34" s="914"/>
      <c r="AU34" s="914">
        <v>866</v>
      </c>
      <c r="AV34" s="914"/>
      <c r="AW34" s="914"/>
      <c r="AX34" s="914"/>
      <c r="AY34" s="914"/>
      <c r="AZ34" s="915" t="s">
        <v>596</v>
      </c>
      <c r="BA34" s="915"/>
      <c r="BB34" s="915"/>
      <c r="BC34" s="915"/>
      <c r="BD34" s="915"/>
      <c r="BE34" s="911" t="s">
        <v>419</v>
      </c>
      <c r="BF34" s="911"/>
      <c r="BG34" s="911"/>
      <c r="BH34" s="911"/>
      <c r="BI34" s="912"/>
      <c r="BJ34" s="252"/>
      <c r="BK34" s="252"/>
      <c r="BL34" s="252"/>
      <c r="BM34" s="252"/>
      <c r="BN34" s="252"/>
      <c r="BO34" s="265"/>
      <c r="BP34" s="265"/>
      <c r="BQ34" s="262">
        <v>28</v>
      </c>
      <c r="BR34" s="263"/>
      <c r="BS34" s="835"/>
      <c r="BT34" s="836"/>
      <c r="BU34" s="836"/>
      <c r="BV34" s="836"/>
      <c r="BW34" s="836"/>
      <c r="BX34" s="836"/>
      <c r="BY34" s="836"/>
      <c r="BZ34" s="836"/>
      <c r="CA34" s="836"/>
      <c r="CB34" s="836"/>
      <c r="CC34" s="836"/>
      <c r="CD34" s="836"/>
      <c r="CE34" s="836"/>
      <c r="CF34" s="836"/>
      <c r="CG34" s="837"/>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6"/>
    </row>
    <row r="35" spans="1:131" s="247" customFormat="1" ht="26.25" customHeight="1" x14ac:dyDescent="0.2">
      <c r="A35" s="266">
        <v>8</v>
      </c>
      <c r="B35" s="838" t="s">
        <v>420</v>
      </c>
      <c r="C35" s="839"/>
      <c r="D35" s="839"/>
      <c r="E35" s="839"/>
      <c r="F35" s="839"/>
      <c r="G35" s="839"/>
      <c r="H35" s="839"/>
      <c r="I35" s="839"/>
      <c r="J35" s="839"/>
      <c r="K35" s="839"/>
      <c r="L35" s="839"/>
      <c r="M35" s="839"/>
      <c r="N35" s="839"/>
      <c r="O35" s="839"/>
      <c r="P35" s="840"/>
      <c r="Q35" s="868">
        <v>696</v>
      </c>
      <c r="R35" s="869"/>
      <c r="S35" s="869"/>
      <c r="T35" s="869"/>
      <c r="U35" s="869"/>
      <c r="V35" s="869">
        <v>685</v>
      </c>
      <c r="W35" s="869"/>
      <c r="X35" s="869"/>
      <c r="Y35" s="869"/>
      <c r="Z35" s="869"/>
      <c r="AA35" s="869">
        <v>10</v>
      </c>
      <c r="AB35" s="869"/>
      <c r="AC35" s="869"/>
      <c r="AD35" s="869"/>
      <c r="AE35" s="867"/>
      <c r="AF35" s="841">
        <v>10</v>
      </c>
      <c r="AG35" s="842"/>
      <c r="AH35" s="842"/>
      <c r="AI35" s="842"/>
      <c r="AJ35" s="843"/>
      <c r="AK35" s="913">
        <v>28</v>
      </c>
      <c r="AL35" s="914"/>
      <c r="AM35" s="914"/>
      <c r="AN35" s="914"/>
      <c r="AO35" s="914"/>
      <c r="AP35" s="914">
        <v>4513</v>
      </c>
      <c r="AQ35" s="914"/>
      <c r="AR35" s="914"/>
      <c r="AS35" s="914"/>
      <c r="AT35" s="914"/>
      <c r="AU35" s="914">
        <v>4075</v>
      </c>
      <c r="AV35" s="914"/>
      <c r="AW35" s="914"/>
      <c r="AX35" s="914"/>
      <c r="AY35" s="914"/>
      <c r="AZ35" s="915" t="s">
        <v>593</v>
      </c>
      <c r="BA35" s="915"/>
      <c r="BB35" s="915"/>
      <c r="BC35" s="915"/>
      <c r="BD35" s="915"/>
      <c r="BE35" s="911" t="s">
        <v>421</v>
      </c>
      <c r="BF35" s="911"/>
      <c r="BG35" s="911"/>
      <c r="BH35" s="911"/>
      <c r="BI35" s="912"/>
      <c r="BJ35" s="252"/>
      <c r="BK35" s="252"/>
      <c r="BL35" s="252"/>
      <c r="BM35" s="252"/>
      <c r="BN35" s="252"/>
      <c r="BO35" s="265"/>
      <c r="BP35" s="265"/>
      <c r="BQ35" s="262">
        <v>29</v>
      </c>
      <c r="BR35" s="263"/>
      <c r="BS35" s="835"/>
      <c r="BT35" s="836"/>
      <c r="BU35" s="836"/>
      <c r="BV35" s="836"/>
      <c r="BW35" s="836"/>
      <c r="BX35" s="836"/>
      <c r="BY35" s="836"/>
      <c r="BZ35" s="836"/>
      <c r="CA35" s="836"/>
      <c r="CB35" s="836"/>
      <c r="CC35" s="836"/>
      <c r="CD35" s="836"/>
      <c r="CE35" s="836"/>
      <c r="CF35" s="836"/>
      <c r="CG35" s="837"/>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6"/>
    </row>
    <row r="36" spans="1:131" s="247" customFormat="1" ht="26.25" customHeight="1" x14ac:dyDescent="0.2">
      <c r="A36" s="266">
        <v>9</v>
      </c>
      <c r="B36" s="838"/>
      <c r="C36" s="839"/>
      <c r="D36" s="839"/>
      <c r="E36" s="839"/>
      <c r="F36" s="839"/>
      <c r="G36" s="839"/>
      <c r="H36" s="839"/>
      <c r="I36" s="839"/>
      <c r="J36" s="839"/>
      <c r="K36" s="839"/>
      <c r="L36" s="839"/>
      <c r="M36" s="839"/>
      <c r="N36" s="839"/>
      <c r="O36" s="839"/>
      <c r="P36" s="840"/>
      <c r="Q36" s="868"/>
      <c r="R36" s="869"/>
      <c r="S36" s="869"/>
      <c r="T36" s="869"/>
      <c r="U36" s="869"/>
      <c r="V36" s="869"/>
      <c r="W36" s="869"/>
      <c r="X36" s="869"/>
      <c r="Y36" s="869"/>
      <c r="Z36" s="869"/>
      <c r="AA36" s="869"/>
      <c r="AB36" s="869"/>
      <c r="AC36" s="869"/>
      <c r="AD36" s="869"/>
      <c r="AE36" s="867"/>
      <c r="AF36" s="841"/>
      <c r="AG36" s="842"/>
      <c r="AH36" s="842"/>
      <c r="AI36" s="842"/>
      <c r="AJ36" s="843"/>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35"/>
      <c r="BT36" s="836"/>
      <c r="BU36" s="836"/>
      <c r="BV36" s="836"/>
      <c r="BW36" s="836"/>
      <c r="BX36" s="836"/>
      <c r="BY36" s="836"/>
      <c r="BZ36" s="836"/>
      <c r="CA36" s="836"/>
      <c r="CB36" s="836"/>
      <c r="CC36" s="836"/>
      <c r="CD36" s="836"/>
      <c r="CE36" s="836"/>
      <c r="CF36" s="836"/>
      <c r="CG36" s="837"/>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6"/>
    </row>
    <row r="37" spans="1:131" s="247" customFormat="1" ht="26.25" customHeight="1" x14ac:dyDescent="0.2">
      <c r="A37" s="266">
        <v>10</v>
      </c>
      <c r="B37" s="838"/>
      <c r="C37" s="839"/>
      <c r="D37" s="839"/>
      <c r="E37" s="839"/>
      <c r="F37" s="839"/>
      <c r="G37" s="839"/>
      <c r="H37" s="839"/>
      <c r="I37" s="839"/>
      <c r="J37" s="839"/>
      <c r="K37" s="839"/>
      <c r="L37" s="839"/>
      <c r="M37" s="839"/>
      <c r="N37" s="839"/>
      <c r="O37" s="839"/>
      <c r="P37" s="840"/>
      <c r="Q37" s="868"/>
      <c r="R37" s="869"/>
      <c r="S37" s="869"/>
      <c r="T37" s="869"/>
      <c r="U37" s="869"/>
      <c r="V37" s="869"/>
      <c r="W37" s="869"/>
      <c r="X37" s="869"/>
      <c r="Y37" s="869"/>
      <c r="Z37" s="869"/>
      <c r="AA37" s="869"/>
      <c r="AB37" s="869"/>
      <c r="AC37" s="869"/>
      <c r="AD37" s="869"/>
      <c r="AE37" s="867"/>
      <c r="AF37" s="841"/>
      <c r="AG37" s="842"/>
      <c r="AH37" s="842"/>
      <c r="AI37" s="842"/>
      <c r="AJ37" s="843"/>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35"/>
      <c r="BT37" s="836"/>
      <c r="BU37" s="836"/>
      <c r="BV37" s="836"/>
      <c r="BW37" s="836"/>
      <c r="BX37" s="836"/>
      <c r="BY37" s="836"/>
      <c r="BZ37" s="836"/>
      <c r="CA37" s="836"/>
      <c r="CB37" s="836"/>
      <c r="CC37" s="836"/>
      <c r="CD37" s="836"/>
      <c r="CE37" s="836"/>
      <c r="CF37" s="836"/>
      <c r="CG37" s="837"/>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6"/>
    </row>
    <row r="38" spans="1:131" s="247" customFormat="1" ht="26.25" customHeight="1" x14ac:dyDescent="0.2">
      <c r="A38" s="266">
        <v>11</v>
      </c>
      <c r="B38" s="838"/>
      <c r="C38" s="839"/>
      <c r="D38" s="839"/>
      <c r="E38" s="839"/>
      <c r="F38" s="839"/>
      <c r="G38" s="839"/>
      <c r="H38" s="839"/>
      <c r="I38" s="839"/>
      <c r="J38" s="839"/>
      <c r="K38" s="839"/>
      <c r="L38" s="839"/>
      <c r="M38" s="839"/>
      <c r="N38" s="839"/>
      <c r="O38" s="839"/>
      <c r="P38" s="840"/>
      <c r="Q38" s="868"/>
      <c r="R38" s="869"/>
      <c r="S38" s="869"/>
      <c r="T38" s="869"/>
      <c r="U38" s="869"/>
      <c r="V38" s="869"/>
      <c r="W38" s="869"/>
      <c r="X38" s="869"/>
      <c r="Y38" s="869"/>
      <c r="Z38" s="869"/>
      <c r="AA38" s="869"/>
      <c r="AB38" s="869"/>
      <c r="AC38" s="869"/>
      <c r="AD38" s="869"/>
      <c r="AE38" s="867"/>
      <c r="AF38" s="841"/>
      <c r="AG38" s="842"/>
      <c r="AH38" s="842"/>
      <c r="AI38" s="842"/>
      <c r="AJ38" s="843"/>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35"/>
      <c r="BT38" s="836"/>
      <c r="BU38" s="836"/>
      <c r="BV38" s="836"/>
      <c r="BW38" s="836"/>
      <c r="BX38" s="836"/>
      <c r="BY38" s="836"/>
      <c r="BZ38" s="836"/>
      <c r="CA38" s="836"/>
      <c r="CB38" s="836"/>
      <c r="CC38" s="836"/>
      <c r="CD38" s="836"/>
      <c r="CE38" s="836"/>
      <c r="CF38" s="836"/>
      <c r="CG38" s="837"/>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6"/>
    </row>
    <row r="39" spans="1:131" s="247" customFormat="1" ht="26.25" customHeight="1" x14ac:dyDescent="0.2">
      <c r="A39" s="266">
        <v>12</v>
      </c>
      <c r="B39" s="838"/>
      <c r="C39" s="839"/>
      <c r="D39" s="839"/>
      <c r="E39" s="839"/>
      <c r="F39" s="839"/>
      <c r="G39" s="839"/>
      <c r="H39" s="839"/>
      <c r="I39" s="839"/>
      <c r="J39" s="839"/>
      <c r="K39" s="839"/>
      <c r="L39" s="839"/>
      <c r="M39" s="839"/>
      <c r="N39" s="839"/>
      <c r="O39" s="839"/>
      <c r="P39" s="840"/>
      <c r="Q39" s="868"/>
      <c r="R39" s="869"/>
      <c r="S39" s="869"/>
      <c r="T39" s="869"/>
      <c r="U39" s="869"/>
      <c r="V39" s="869"/>
      <c r="W39" s="869"/>
      <c r="X39" s="869"/>
      <c r="Y39" s="869"/>
      <c r="Z39" s="869"/>
      <c r="AA39" s="869"/>
      <c r="AB39" s="869"/>
      <c r="AC39" s="869"/>
      <c r="AD39" s="869"/>
      <c r="AE39" s="867"/>
      <c r="AF39" s="841"/>
      <c r="AG39" s="842"/>
      <c r="AH39" s="842"/>
      <c r="AI39" s="842"/>
      <c r="AJ39" s="843"/>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35"/>
      <c r="BT39" s="836"/>
      <c r="BU39" s="836"/>
      <c r="BV39" s="836"/>
      <c r="BW39" s="836"/>
      <c r="BX39" s="836"/>
      <c r="BY39" s="836"/>
      <c r="BZ39" s="836"/>
      <c r="CA39" s="836"/>
      <c r="CB39" s="836"/>
      <c r="CC39" s="836"/>
      <c r="CD39" s="836"/>
      <c r="CE39" s="836"/>
      <c r="CF39" s="836"/>
      <c r="CG39" s="837"/>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6"/>
    </row>
    <row r="40" spans="1:131" s="247" customFormat="1" ht="26.25" customHeight="1" x14ac:dyDescent="0.2">
      <c r="A40" s="261">
        <v>13</v>
      </c>
      <c r="B40" s="838"/>
      <c r="C40" s="839"/>
      <c r="D40" s="839"/>
      <c r="E40" s="839"/>
      <c r="F40" s="839"/>
      <c r="G40" s="839"/>
      <c r="H40" s="839"/>
      <c r="I40" s="839"/>
      <c r="J40" s="839"/>
      <c r="K40" s="839"/>
      <c r="L40" s="839"/>
      <c r="M40" s="839"/>
      <c r="N40" s="839"/>
      <c r="O40" s="839"/>
      <c r="P40" s="840"/>
      <c r="Q40" s="868"/>
      <c r="R40" s="869"/>
      <c r="S40" s="869"/>
      <c r="T40" s="869"/>
      <c r="U40" s="869"/>
      <c r="V40" s="869"/>
      <c r="W40" s="869"/>
      <c r="X40" s="869"/>
      <c r="Y40" s="869"/>
      <c r="Z40" s="869"/>
      <c r="AA40" s="869"/>
      <c r="AB40" s="869"/>
      <c r="AC40" s="869"/>
      <c r="AD40" s="869"/>
      <c r="AE40" s="867"/>
      <c r="AF40" s="841"/>
      <c r="AG40" s="842"/>
      <c r="AH40" s="842"/>
      <c r="AI40" s="842"/>
      <c r="AJ40" s="843"/>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35"/>
      <c r="BT40" s="836"/>
      <c r="BU40" s="836"/>
      <c r="BV40" s="836"/>
      <c r="BW40" s="836"/>
      <c r="BX40" s="836"/>
      <c r="BY40" s="836"/>
      <c r="BZ40" s="836"/>
      <c r="CA40" s="836"/>
      <c r="CB40" s="836"/>
      <c r="CC40" s="836"/>
      <c r="CD40" s="836"/>
      <c r="CE40" s="836"/>
      <c r="CF40" s="836"/>
      <c r="CG40" s="837"/>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6"/>
    </row>
    <row r="41" spans="1:131" s="247" customFormat="1" ht="26.25" customHeight="1" x14ac:dyDescent="0.2">
      <c r="A41" s="261">
        <v>14</v>
      </c>
      <c r="B41" s="838"/>
      <c r="C41" s="839"/>
      <c r="D41" s="839"/>
      <c r="E41" s="839"/>
      <c r="F41" s="839"/>
      <c r="G41" s="839"/>
      <c r="H41" s="839"/>
      <c r="I41" s="839"/>
      <c r="J41" s="839"/>
      <c r="K41" s="839"/>
      <c r="L41" s="839"/>
      <c r="M41" s="839"/>
      <c r="N41" s="839"/>
      <c r="O41" s="839"/>
      <c r="P41" s="840"/>
      <c r="Q41" s="868"/>
      <c r="R41" s="869"/>
      <c r="S41" s="869"/>
      <c r="T41" s="869"/>
      <c r="U41" s="869"/>
      <c r="V41" s="869"/>
      <c r="W41" s="869"/>
      <c r="X41" s="869"/>
      <c r="Y41" s="869"/>
      <c r="Z41" s="869"/>
      <c r="AA41" s="869"/>
      <c r="AB41" s="869"/>
      <c r="AC41" s="869"/>
      <c r="AD41" s="869"/>
      <c r="AE41" s="867"/>
      <c r="AF41" s="841"/>
      <c r="AG41" s="842"/>
      <c r="AH41" s="842"/>
      <c r="AI41" s="842"/>
      <c r="AJ41" s="843"/>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35"/>
      <c r="BT41" s="836"/>
      <c r="BU41" s="836"/>
      <c r="BV41" s="836"/>
      <c r="BW41" s="836"/>
      <c r="BX41" s="836"/>
      <c r="BY41" s="836"/>
      <c r="BZ41" s="836"/>
      <c r="CA41" s="836"/>
      <c r="CB41" s="836"/>
      <c r="CC41" s="836"/>
      <c r="CD41" s="836"/>
      <c r="CE41" s="836"/>
      <c r="CF41" s="836"/>
      <c r="CG41" s="837"/>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6"/>
    </row>
    <row r="42" spans="1:131" s="247" customFormat="1" ht="26.25" customHeight="1" x14ac:dyDescent="0.2">
      <c r="A42" s="261">
        <v>15</v>
      </c>
      <c r="B42" s="838"/>
      <c r="C42" s="839"/>
      <c r="D42" s="839"/>
      <c r="E42" s="839"/>
      <c r="F42" s="839"/>
      <c r="G42" s="839"/>
      <c r="H42" s="839"/>
      <c r="I42" s="839"/>
      <c r="J42" s="839"/>
      <c r="K42" s="839"/>
      <c r="L42" s="839"/>
      <c r="M42" s="839"/>
      <c r="N42" s="839"/>
      <c r="O42" s="839"/>
      <c r="P42" s="840"/>
      <c r="Q42" s="868"/>
      <c r="R42" s="869"/>
      <c r="S42" s="869"/>
      <c r="T42" s="869"/>
      <c r="U42" s="869"/>
      <c r="V42" s="869"/>
      <c r="W42" s="869"/>
      <c r="X42" s="869"/>
      <c r="Y42" s="869"/>
      <c r="Z42" s="869"/>
      <c r="AA42" s="869"/>
      <c r="AB42" s="869"/>
      <c r="AC42" s="869"/>
      <c r="AD42" s="869"/>
      <c r="AE42" s="867"/>
      <c r="AF42" s="841"/>
      <c r="AG42" s="842"/>
      <c r="AH42" s="842"/>
      <c r="AI42" s="842"/>
      <c r="AJ42" s="843"/>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35"/>
      <c r="BT42" s="836"/>
      <c r="BU42" s="836"/>
      <c r="BV42" s="836"/>
      <c r="BW42" s="836"/>
      <c r="BX42" s="836"/>
      <c r="BY42" s="836"/>
      <c r="BZ42" s="836"/>
      <c r="CA42" s="836"/>
      <c r="CB42" s="836"/>
      <c r="CC42" s="836"/>
      <c r="CD42" s="836"/>
      <c r="CE42" s="836"/>
      <c r="CF42" s="836"/>
      <c r="CG42" s="837"/>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6"/>
    </row>
    <row r="43" spans="1:131" s="247" customFormat="1" ht="26.25" customHeight="1" x14ac:dyDescent="0.2">
      <c r="A43" s="261">
        <v>16</v>
      </c>
      <c r="B43" s="838"/>
      <c r="C43" s="839"/>
      <c r="D43" s="839"/>
      <c r="E43" s="839"/>
      <c r="F43" s="839"/>
      <c r="G43" s="839"/>
      <c r="H43" s="839"/>
      <c r="I43" s="839"/>
      <c r="J43" s="839"/>
      <c r="K43" s="839"/>
      <c r="L43" s="839"/>
      <c r="M43" s="839"/>
      <c r="N43" s="839"/>
      <c r="O43" s="839"/>
      <c r="P43" s="840"/>
      <c r="Q43" s="868"/>
      <c r="R43" s="869"/>
      <c r="S43" s="869"/>
      <c r="T43" s="869"/>
      <c r="U43" s="869"/>
      <c r="V43" s="869"/>
      <c r="W43" s="869"/>
      <c r="X43" s="869"/>
      <c r="Y43" s="869"/>
      <c r="Z43" s="869"/>
      <c r="AA43" s="869"/>
      <c r="AB43" s="869"/>
      <c r="AC43" s="869"/>
      <c r="AD43" s="869"/>
      <c r="AE43" s="867"/>
      <c r="AF43" s="841"/>
      <c r="AG43" s="842"/>
      <c r="AH43" s="842"/>
      <c r="AI43" s="842"/>
      <c r="AJ43" s="843"/>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35"/>
      <c r="BT43" s="836"/>
      <c r="BU43" s="836"/>
      <c r="BV43" s="836"/>
      <c r="BW43" s="836"/>
      <c r="BX43" s="836"/>
      <c r="BY43" s="836"/>
      <c r="BZ43" s="836"/>
      <c r="CA43" s="836"/>
      <c r="CB43" s="836"/>
      <c r="CC43" s="836"/>
      <c r="CD43" s="836"/>
      <c r="CE43" s="836"/>
      <c r="CF43" s="836"/>
      <c r="CG43" s="837"/>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6"/>
    </row>
    <row r="44" spans="1:131" s="247" customFormat="1" ht="26.25" customHeight="1" x14ac:dyDescent="0.2">
      <c r="A44" s="261">
        <v>17</v>
      </c>
      <c r="B44" s="838"/>
      <c r="C44" s="839"/>
      <c r="D44" s="839"/>
      <c r="E44" s="839"/>
      <c r="F44" s="839"/>
      <c r="G44" s="839"/>
      <c r="H44" s="839"/>
      <c r="I44" s="839"/>
      <c r="J44" s="839"/>
      <c r="K44" s="839"/>
      <c r="L44" s="839"/>
      <c r="M44" s="839"/>
      <c r="N44" s="839"/>
      <c r="O44" s="839"/>
      <c r="P44" s="840"/>
      <c r="Q44" s="868"/>
      <c r="R44" s="869"/>
      <c r="S44" s="869"/>
      <c r="T44" s="869"/>
      <c r="U44" s="869"/>
      <c r="V44" s="869"/>
      <c r="W44" s="869"/>
      <c r="X44" s="869"/>
      <c r="Y44" s="869"/>
      <c r="Z44" s="869"/>
      <c r="AA44" s="869"/>
      <c r="AB44" s="869"/>
      <c r="AC44" s="869"/>
      <c r="AD44" s="869"/>
      <c r="AE44" s="867"/>
      <c r="AF44" s="841"/>
      <c r="AG44" s="842"/>
      <c r="AH44" s="842"/>
      <c r="AI44" s="842"/>
      <c r="AJ44" s="843"/>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35"/>
      <c r="BT44" s="836"/>
      <c r="BU44" s="836"/>
      <c r="BV44" s="836"/>
      <c r="BW44" s="836"/>
      <c r="BX44" s="836"/>
      <c r="BY44" s="836"/>
      <c r="BZ44" s="836"/>
      <c r="CA44" s="836"/>
      <c r="CB44" s="836"/>
      <c r="CC44" s="836"/>
      <c r="CD44" s="836"/>
      <c r="CE44" s="836"/>
      <c r="CF44" s="836"/>
      <c r="CG44" s="837"/>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6"/>
    </row>
    <row r="45" spans="1:131" s="247" customFormat="1" ht="26.25" customHeight="1" x14ac:dyDescent="0.2">
      <c r="A45" s="261">
        <v>18</v>
      </c>
      <c r="B45" s="838"/>
      <c r="C45" s="839"/>
      <c r="D45" s="839"/>
      <c r="E45" s="839"/>
      <c r="F45" s="839"/>
      <c r="G45" s="839"/>
      <c r="H45" s="839"/>
      <c r="I45" s="839"/>
      <c r="J45" s="839"/>
      <c r="K45" s="839"/>
      <c r="L45" s="839"/>
      <c r="M45" s="839"/>
      <c r="N45" s="839"/>
      <c r="O45" s="839"/>
      <c r="P45" s="840"/>
      <c r="Q45" s="868"/>
      <c r="R45" s="869"/>
      <c r="S45" s="869"/>
      <c r="T45" s="869"/>
      <c r="U45" s="869"/>
      <c r="V45" s="869"/>
      <c r="W45" s="869"/>
      <c r="X45" s="869"/>
      <c r="Y45" s="869"/>
      <c r="Z45" s="869"/>
      <c r="AA45" s="869"/>
      <c r="AB45" s="869"/>
      <c r="AC45" s="869"/>
      <c r="AD45" s="869"/>
      <c r="AE45" s="867"/>
      <c r="AF45" s="841"/>
      <c r="AG45" s="842"/>
      <c r="AH45" s="842"/>
      <c r="AI45" s="842"/>
      <c r="AJ45" s="843"/>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35"/>
      <c r="BT45" s="836"/>
      <c r="BU45" s="836"/>
      <c r="BV45" s="836"/>
      <c r="BW45" s="836"/>
      <c r="BX45" s="836"/>
      <c r="BY45" s="836"/>
      <c r="BZ45" s="836"/>
      <c r="CA45" s="836"/>
      <c r="CB45" s="836"/>
      <c r="CC45" s="836"/>
      <c r="CD45" s="836"/>
      <c r="CE45" s="836"/>
      <c r="CF45" s="836"/>
      <c r="CG45" s="837"/>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6"/>
    </row>
    <row r="46" spans="1:131" s="247" customFormat="1" ht="26.25" customHeight="1" x14ac:dyDescent="0.2">
      <c r="A46" s="261">
        <v>19</v>
      </c>
      <c r="B46" s="838"/>
      <c r="C46" s="839"/>
      <c r="D46" s="839"/>
      <c r="E46" s="839"/>
      <c r="F46" s="839"/>
      <c r="G46" s="839"/>
      <c r="H46" s="839"/>
      <c r="I46" s="839"/>
      <c r="J46" s="839"/>
      <c r="K46" s="839"/>
      <c r="L46" s="839"/>
      <c r="M46" s="839"/>
      <c r="N46" s="839"/>
      <c r="O46" s="839"/>
      <c r="P46" s="840"/>
      <c r="Q46" s="868"/>
      <c r="R46" s="869"/>
      <c r="S46" s="869"/>
      <c r="T46" s="869"/>
      <c r="U46" s="869"/>
      <c r="V46" s="869"/>
      <c r="W46" s="869"/>
      <c r="X46" s="869"/>
      <c r="Y46" s="869"/>
      <c r="Z46" s="869"/>
      <c r="AA46" s="869"/>
      <c r="AB46" s="869"/>
      <c r="AC46" s="869"/>
      <c r="AD46" s="869"/>
      <c r="AE46" s="867"/>
      <c r="AF46" s="841"/>
      <c r="AG46" s="842"/>
      <c r="AH46" s="842"/>
      <c r="AI46" s="842"/>
      <c r="AJ46" s="843"/>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35"/>
      <c r="BT46" s="836"/>
      <c r="BU46" s="836"/>
      <c r="BV46" s="836"/>
      <c r="BW46" s="836"/>
      <c r="BX46" s="836"/>
      <c r="BY46" s="836"/>
      <c r="BZ46" s="836"/>
      <c r="CA46" s="836"/>
      <c r="CB46" s="836"/>
      <c r="CC46" s="836"/>
      <c r="CD46" s="836"/>
      <c r="CE46" s="836"/>
      <c r="CF46" s="836"/>
      <c r="CG46" s="837"/>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6"/>
    </row>
    <row r="47" spans="1:131" s="247" customFormat="1" ht="26.25" customHeight="1" x14ac:dyDescent="0.2">
      <c r="A47" s="261">
        <v>20</v>
      </c>
      <c r="B47" s="838"/>
      <c r="C47" s="839"/>
      <c r="D47" s="839"/>
      <c r="E47" s="839"/>
      <c r="F47" s="839"/>
      <c r="G47" s="839"/>
      <c r="H47" s="839"/>
      <c r="I47" s="839"/>
      <c r="J47" s="839"/>
      <c r="K47" s="839"/>
      <c r="L47" s="839"/>
      <c r="M47" s="839"/>
      <c r="N47" s="839"/>
      <c r="O47" s="839"/>
      <c r="P47" s="840"/>
      <c r="Q47" s="868"/>
      <c r="R47" s="869"/>
      <c r="S47" s="869"/>
      <c r="T47" s="869"/>
      <c r="U47" s="869"/>
      <c r="V47" s="869"/>
      <c r="W47" s="869"/>
      <c r="X47" s="869"/>
      <c r="Y47" s="869"/>
      <c r="Z47" s="869"/>
      <c r="AA47" s="869"/>
      <c r="AB47" s="869"/>
      <c r="AC47" s="869"/>
      <c r="AD47" s="869"/>
      <c r="AE47" s="867"/>
      <c r="AF47" s="841"/>
      <c r="AG47" s="842"/>
      <c r="AH47" s="842"/>
      <c r="AI47" s="842"/>
      <c r="AJ47" s="843"/>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35"/>
      <c r="BT47" s="836"/>
      <c r="BU47" s="836"/>
      <c r="BV47" s="836"/>
      <c r="BW47" s="836"/>
      <c r="BX47" s="836"/>
      <c r="BY47" s="836"/>
      <c r="BZ47" s="836"/>
      <c r="CA47" s="836"/>
      <c r="CB47" s="836"/>
      <c r="CC47" s="836"/>
      <c r="CD47" s="836"/>
      <c r="CE47" s="836"/>
      <c r="CF47" s="836"/>
      <c r="CG47" s="837"/>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6"/>
    </row>
    <row r="48" spans="1:131" s="247" customFormat="1" ht="26.25" customHeight="1" x14ac:dyDescent="0.2">
      <c r="A48" s="261">
        <v>21</v>
      </c>
      <c r="B48" s="838"/>
      <c r="C48" s="839"/>
      <c r="D48" s="839"/>
      <c r="E48" s="839"/>
      <c r="F48" s="839"/>
      <c r="G48" s="839"/>
      <c r="H48" s="839"/>
      <c r="I48" s="839"/>
      <c r="J48" s="839"/>
      <c r="K48" s="839"/>
      <c r="L48" s="839"/>
      <c r="M48" s="839"/>
      <c r="N48" s="839"/>
      <c r="O48" s="839"/>
      <c r="P48" s="840"/>
      <c r="Q48" s="868"/>
      <c r="R48" s="869"/>
      <c r="S48" s="869"/>
      <c r="T48" s="869"/>
      <c r="U48" s="869"/>
      <c r="V48" s="869"/>
      <c r="W48" s="869"/>
      <c r="X48" s="869"/>
      <c r="Y48" s="869"/>
      <c r="Z48" s="869"/>
      <c r="AA48" s="869"/>
      <c r="AB48" s="869"/>
      <c r="AC48" s="869"/>
      <c r="AD48" s="869"/>
      <c r="AE48" s="867"/>
      <c r="AF48" s="841"/>
      <c r="AG48" s="842"/>
      <c r="AH48" s="842"/>
      <c r="AI48" s="842"/>
      <c r="AJ48" s="843"/>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35"/>
      <c r="BT48" s="836"/>
      <c r="BU48" s="836"/>
      <c r="BV48" s="836"/>
      <c r="BW48" s="836"/>
      <c r="BX48" s="836"/>
      <c r="BY48" s="836"/>
      <c r="BZ48" s="836"/>
      <c r="CA48" s="836"/>
      <c r="CB48" s="836"/>
      <c r="CC48" s="836"/>
      <c r="CD48" s="836"/>
      <c r="CE48" s="836"/>
      <c r="CF48" s="836"/>
      <c r="CG48" s="837"/>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6"/>
    </row>
    <row r="49" spans="1:131" s="247" customFormat="1" ht="26.25" customHeight="1" x14ac:dyDescent="0.2">
      <c r="A49" s="261">
        <v>22</v>
      </c>
      <c r="B49" s="838"/>
      <c r="C49" s="839"/>
      <c r="D49" s="839"/>
      <c r="E49" s="839"/>
      <c r="F49" s="839"/>
      <c r="G49" s="839"/>
      <c r="H49" s="839"/>
      <c r="I49" s="839"/>
      <c r="J49" s="839"/>
      <c r="K49" s="839"/>
      <c r="L49" s="839"/>
      <c r="M49" s="839"/>
      <c r="N49" s="839"/>
      <c r="O49" s="839"/>
      <c r="P49" s="840"/>
      <c r="Q49" s="868"/>
      <c r="R49" s="869"/>
      <c r="S49" s="869"/>
      <c r="T49" s="869"/>
      <c r="U49" s="869"/>
      <c r="V49" s="869"/>
      <c r="W49" s="869"/>
      <c r="X49" s="869"/>
      <c r="Y49" s="869"/>
      <c r="Z49" s="869"/>
      <c r="AA49" s="869"/>
      <c r="AB49" s="869"/>
      <c r="AC49" s="869"/>
      <c r="AD49" s="869"/>
      <c r="AE49" s="867"/>
      <c r="AF49" s="841"/>
      <c r="AG49" s="842"/>
      <c r="AH49" s="842"/>
      <c r="AI49" s="842"/>
      <c r="AJ49" s="843"/>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35"/>
      <c r="BT49" s="836"/>
      <c r="BU49" s="836"/>
      <c r="BV49" s="836"/>
      <c r="BW49" s="836"/>
      <c r="BX49" s="836"/>
      <c r="BY49" s="836"/>
      <c r="BZ49" s="836"/>
      <c r="CA49" s="836"/>
      <c r="CB49" s="836"/>
      <c r="CC49" s="836"/>
      <c r="CD49" s="836"/>
      <c r="CE49" s="836"/>
      <c r="CF49" s="836"/>
      <c r="CG49" s="837"/>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6"/>
    </row>
    <row r="50" spans="1:131" s="247" customFormat="1" ht="26.25" customHeight="1" x14ac:dyDescent="0.2">
      <c r="A50" s="261">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35"/>
      <c r="BT50" s="836"/>
      <c r="BU50" s="836"/>
      <c r="BV50" s="836"/>
      <c r="BW50" s="836"/>
      <c r="BX50" s="836"/>
      <c r="BY50" s="836"/>
      <c r="BZ50" s="836"/>
      <c r="CA50" s="836"/>
      <c r="CB50" s="836"/>
      <c r="CC50" s="836"/>
      <c r="CD50" s="836"/>
      <c r="CE50" s="836"/>
      <c r="CF50" s="836"/>
      <c r="CG50" s="837"/>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6"/>
    </row>
    <row r="51" spans="1:131" s="247" customFormat="1" ht="26.25" customHeight="1" x14ac:dyDescent="0.2">
      <c r="A51" s="261">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35"/>
      <c r="BT51" s="836"/>
      <c r="BU51" s="836"/>
      <c r="BV51" s="836"/>
      <c r="BW51" s="836"/>
      <c r="BX51" s="836"/>
      <c r="BY51" s="836"/>
      <c r="BZ51" s="836"/>
      <c r="CA51" s="836"/>
      <c r="CB51" s="836"/>
      <c r="CC51" s="836"/>
      <c r="CD51" s="836"/>
      <c r="CE51" s="836"/>
      <c r="CF51" s="836"/>
      <c r="CG51" s="837"/>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6"/>
    </row>
    <row r="52" spans="1:131" s="247" customFormat="1" ht="26.25" customHeight="1" x14ac:dyDescent="0.2">
      <c r="A52" s="261">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35"/>
      <c r="BT52" s="836"/>
      <c r="BU52" s="836"/>
      <c r="BV52" s="836"/>
      <c r="BW52" s="836"/>
      <c r="BX52" s="836"/>
      <c r="BY52" s="836"/>
      <c r="BZ52" s="836"/>
      <c r="CA52" s="836"/>
      <c r="CB52" s="836"/>
      <c r="CC52" s="836"/>
      <c r="CD52" s="836"/>
      <c r="CE52" s="836"/>
      <c r="CF52" s="836"/>
      <c r="CG52" s="837"/>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6"/>
    </row>
    <row r="53" spans="1:131" s="247" customFormat="1" ht="26.25" customHeight="1" x14ac:dyDescent="0.2">
      <c r="A53" s="261">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35"/>
      <c r="BT53" s="836"/>
      <c r="BU53" s="836"/>
      <c r="BV53" s="836"/>
      <c r="BW53" s="836"/>
      <c r="BX53" s="836"/>
      <c r="BY53" s="836"/>
      <c r="BZ53" s="836"/>
      <c r="CA53" s="836"/>
      <c r="CB53" s="836"/>
      <c r="CC53" s="836"/>
      <c r="CD53" s="836"/>
      <c r="CE53" s="836"/>
      <c r="CF53" s="836"/>
      <c r="CG53" s="837"/>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6"/>
    </row>
    <row r="54" spans="1:131" s="247" customFormat="1" ht="26.25" customHeight="1" x14ac:dyDescent="0.2">
      <c r="A54" s="261">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35"/>
      <c r="BT54" s="836"/>
      <c r="BU54" s="836"/>
      <c r="BV54" s="836"/>
      <c r="BW54" s="836"/>
      <c r="BX54" s="836"/>
      <c r="BY54" s="836"/>
      <c r="BZ54" s="836"/>
      <c r="CA54" s="836"/>
      <c r="CB54" s="836"/>
      <c r="CC54" s="836"/>
      <c r="CD54" s="836"/>
      <c r="CE54" s="836"/>
      <c r="CF54" s="836"/>
      <c r="CG54" s="837"/>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6"/>
    </row>
    <row r="55" spans="1:131" s="247" customFormat="1" ht="26.25" customHeight="1" x14ac:dyDescent="0.2">
      <c r="A55" s="261">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35"/>
      <c r="BT55" s="836"/>
      <c r="BU55" s="836"/>
      <c r="BV55" s="836"/>
      <c r="BW55" s="836"/>
      <c r="BX55" s="836"/>
      <c r="BY55" s="836"/>
      <c r="BZ55" s="836"/>
      <c r="CA55" s="836"/>
      <c r="CB55" s="836"/>
      <c r="CC55" s="836"/>
      <c r="CD55" s="836"/>
      <c r="CE55" s="836"/>
      <c r="CF55" s="836"/>
      <c r="CG55" s="837"/>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6"/>
    </row>
    <row r="56" spans="1:131" s="247" customFormat="1" ht="26.25" customHeight="1" x14ac:dyDescent="0.2">
      <c r="A56" s="261">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35"/>
      <c r="BT56" s="836"/>
      <c r="BU56" s="836"/>
      <c r="BV56" s="836"/>
      <c r="BW56" s="836"/>
      <c r="BX56" s="836"/>
      <c r="BY56" s="836"/>
      <c r="BZ56" s="836"/>
      <c r="CA56" s="836"/>
      <c r="CB56" s="836"/>
      <c r="CC56" s="836"/>
      <c r="CD56" s="836"/>
      <c r="CE56" s="836"/>
      <c r="CF56" s="836"/>
      <c r="CG56" s="837"/>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6"/>
    </row>
    <row r="57" spans="1:131" s="247" customFormat="1" ht="26.25" customHeight="1" x14ac:dyDescent="0.2">
      <c r="A57" s="261">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35"/>
      <c r="BT57" s="836"/>
      <c r="BU57" s="836"/>
      <c r="BV57" s="836"/>
      <c r="BW57" s="836"/>
      <c r="BX57" s="836"/>
      <c r="BY57" s="836"/>
      <c r="BZ57" s="836"/>
      <c r="CA57" s="836"/>
      <c r="CB57" s="836"/>
      <c r="CC57" s="836"/>
      <c r="CD57" s="836"/>
      <c r="CE57" s="836"/>
      <c r="CF57" s="836"/>
      <c r="CG57" s="837"/>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6"/>
    </row>
    <row r="58" spans="1:131" s="247" customFormat="1" ht="26.25" customHeight="1" x14ac:dyDescent="0.2">
      <c r="A58" s="261">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35"/>
      <c r="BT58" s="836"/>
      <c r="BU58" s="836"/>
      <c r="BV58" s="836"/>
      <c r="BW58" s="836"/>
      <c r="BX58" s="836"/>
      <c r="BY58" s="836"/>
      <c r="BZ58" s="836"/>
      <c r="CA58" s="836"/>
      <c r="CB58" s="836"/>
      <c r="CC58" s="836"/>
      <c r="CD58" s="836"/>
      <c r="CE58" s="836"/>
      <c r="CF58" s="836"/>
      <c r="CG58" s="837"/>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6"/>
    </row>
    <row r="59" spans="1:131" s="247" customFormat="1" ht="26.25" customHeight="1" x14ac:dyDescent="0.2">
      <c r="A59" s="261">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35"/>
      <c r="BT59" s="836"/>
      <c r="BU59" s="836"/>
      <c r="BV59" s="836"/>
      <c r="BW59" s="836"/>
      <c r="BX59" s="836"/>
      <c r="BY59" s="836"/>
      <c r="BZ59" s="836"/>
      <c r="CA59" s="836"/>
      <c r="CB59" s="836"/>
      <c r="CC59" s="836"/>
      <c r="CD59" s="836"/>
      <c r="CE59" s="836"/>
      <c r="CF59" s="836"/>
      <c r="CG59" s="837"/>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6"/>
    </row>
    <row r="60" spans="1:131" s="247" customFormat="1" ht="26.25" customHeight="1" x14ac:dyDescent="0.2">
      <c r="A60" s="261">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35"/>
      <c r="BT60" s="836"/>
      <c r="BU60" s="836"/>
      <c r="BV60" s="836"/>
      <c r="BW60" s="836"/>
      <c r="BX60" s="836"/>
      <c r="BY60" s="836"/>
      <c r="BZ60" s="836"/>
      <c r="CA60" s="836"/>
      <c r="CB60" s="836"/>
      <c r="CC60" s="836"/>
      <c r="CD60" s="836"/>
      <c r="CE60" s="836"/>
      <c r="CF60" s="836"/>
      <c r="CG60" s="837"/>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6"/>
    </row>
    <row r="61" spans="1:131" s="247" customFormat="1" ht="26.25" customHeight="1" thickBot="1" x14ac:dyDescent="0.25">
      <c r="A61" s="261">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35"/>
      <c r="BT61" s="836"/>
      <c r="BU61" s="836"/>
      <c r="BV61" s="836"/>
      <c r="BW61" s="836"/>
      <c r="BX61" s="836"/>
      <c r="BY61" s="836"/>
      <c r="BZ61" s="836"/>
      <c r="CA61" s="836"/>
      <c r="CB61" s="836"/>
      <c r="CC61" s="836"/>
      <c r="CD61" s="836"/>
      <c r="CE61" s="836"/>
      <c r="CF61" s="836"/>
      <c r="CG61" s="837"/>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6"/>
    </row>
    <row r="62" spans="1:131" s="247" customFormat="1" ht="26.25" customHeight="1" x14ac:dyDescent="0.2">
      <c r="A62" s="261">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422</v>
      </c>
      <c r="BK62" s="889"/>
      <c r="BL62" s="889"/>
      <c r="BM62" s="889"/>
      <c r="BN62" s="890"/>
      <c r="BO62" s="265"/>
      <c r="BP62" s="265"/>
      <c r="BQ62" s="262">
        <v>56</v>
      </c>
      <c r="BR62" s="263"/>
      <c r="BS62" s="835"/>
      <c r="BT62" s="836"/>
      <c r="BU62" s="836"/>
      <c r="BV62" s="836"/>
      <c r="BW62" s="836"/>
      <c r="BX62" s="836"/>
      <c r="BY62" s="836"/>
      <c r="BZ62" s="836"/>
      <c r="CA62" s="836"/>
      <c r="CB62" s="836"/>
      <c r="CC62" s="836"/>
      <c r="CD62" s="836"/>
      <c r="CE62" s="836"/>
      <c r="CF62" s="836"/>
      <c r="CG62" s="837"/>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6"/>
    </row>
    <row r="63" spans="1:131" s="247" customFormat="1" ht="26.25" customHeight="1" thickBot="1" x14ac:dyDescent="0.25">
      <c r="A63" s="264" t="s">
        <v>397</v>
      </c>
      <c r="B63" s="873" t="s">
        <v>423</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1239</v>
      </c>
      <c r="AG63" s="925"/>
      <c r="AH63" s="925"/>
      <c r="AI63" s="925"/>
      <c r="AJ63" s="926"/>
      <c r="AK63" s="927"/>
      <c r="AL63" s="922"/>
      <c r="AM63" s="922"/>
      <c r="AN63" s="922"/>
      <c r="AO63" s="922"/>
      <c r="AP63" s="925">
        <v>13347</v>
      </c>
      <c r="AQ63" s="925"/>
      <c r="AR63" s="925"/>
      <c r="AS63" s="925"/>
      <c r="AT63" s="925"/>
      <c r="AU63" s="925">
        <v>8698</v>
      </c>
      <c r="AV63" s="925"/>
      <c r="AW63" s="925"/>
      <c r="AX63" s="925"/>
      <c r="AY63" s="925"/>
      <c r="AZ63" s="929"/>
      <c r="BA63" s="929"/>
      <c r="BB63" s="929"/>
      <c r="BC63" s="929"/>
      <c r="BD63" s="929"/>
      <c r="BE63" s="930"/>
      <c r="BF63" s="930"/>
      <c r="BG63" s="930"/>
      <c r="BH63" s="930"/>
      <c r="BI63" s="931"/>
      <c r="BJ63" s="932" t="s">
        <v>424</v>
      </c>
      <c r="BK63" s="933"/>
      <c r="BL63" s="933"/>
      <c r="BM63" s="933"/>
      <c r="BN63" s="934"/>
      <c r="BO63" s="265"/>
      <c r="BP63" s="265"/>
      <c r="BQ63" s="262">
        <v>57</v>
      </c>
      <c r="BR63" s="263"/>
      <c r="BS63" s="835"/>
      <c r="BT63" s="836"/>
      <c r="BU63" s="836"/>
      <c r="BV63" s="836"/>
      <c r="BW63" s="836"/>
      <c r="BX63" s="836"/>
      <c r="BY63" s="836"/>
      <c r="BZ63" s="836"/>
      <c r="CA63" s="836"/>
      <c r="CB63" s="836"/>
      <c r="CC63" s="836"/>
      <c r="CD63" s="836"/>
      <c r="CE63" s="836"/>
      <c r="CF63" s="836"/>
      <c r="CG63" s="837"/>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35"/>
      <c r="BT64" s="836"/>
      <c r="BU64" s="836"/>
      <c r="BV64" s="836"/>
      <c r="BW64" s="836"/>
      <c r="BX64" s="836"/>
      <c r="BY64" s="836"/>
      <c r="BZ64" s="836"/>
      <c r="CA64" s="836"/>
      <c r="CB64" s="836"/>
      <c r="CC64" s="836"/>
      <c r="CD64" s="836"/>
      <c r="CE64" s="836"/>
      <c r="CF64" s="836"/>
      <c r="CG64" s="837"/>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6"/>
    </row>
    <row r="65" spans="1:131" s="247" customFormat="1" ht="26.25" customHeight="1" thickBot="1" x14ac:dyDescent="0.25">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35"/>
      <c r="BT65" s="836"/>
      <c r="BU65" s="836"/>
      <c r="BV65" s="836"/>
      <c r="BW65" s="836"/>
      <c r="BX65" s="836"/>
      <c r="BY65" s="836"/>
      <c r="BZ65" s="836"/>
      <c r="CA65" s="836"/>
      <c r="CB65" s="836"/>
      <c r="CC65" s="836"/>
      <c r="CD65" s="836"/>
      <c r="CE65" s="836"/>
      <c r="CF65" s="836"/>
      <c r="CG65" s="837"/>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6"/>
    </row>
    <row r="66" spans="1:131" s="247" customFormat="1" ht="26.25" customHeight="1" x14ac:dyDescent="0.2">
      <c r="A66" s="821" t="s">
        <v>426</v>
      </c>
      <c r="B66" s="822"/>
      <c r="C66" s="822"/>
      <c r="D66" s="822"/>
      <c r="E66" s="822"/>
      <c r="F66" s="822"/>
      <c r="G66" s="822"/>
      <c r="H66" s="822"/>
      <c r="I66" s="822"/>
      <c r="J66" s="822"/>
      <c r="K66" s="822"/>
      <c r="L66" s="822"/>
      <c r="M66" s="822"/>
      <c r="N66" s="822"/>
      <c r="O66" s="822"/>
      <c r="P66" s="823"/>
      <c r="Q66" s="801" t="s">
        <v>402</v>
      </c>
      <c r="R66" s="802"/>
      <c r="S66" s="802"/>
      <c r="T66" s="802"/>
      <c r="U66" s="803"/>
      <c r="V66" s="801" t="s">
        <v>427</v>
      </c>
      <c r="W66" s="802"/>
      <c r="X66" s="802"/>
      <c r="Y66" s="802"/>
      <c r="Z66" s="803"/>
      <c r="AA66" s="801" t="s">
        <v>428</v>
      </c>
      <c r="AB66" s="802"/>
      <c r="AC66" s="802"/>
      <c r="AD66" s="802"/>
      <c r="AE66" s="803"/>
      <c r="AF66" s="935" t="s">
        <v>429</v>
      </c>
      <c r="AG66" s="896"/>
      <c r="AH66" s="896"/>
      <c r="AI66" s="896"/>
      <c r="AJ66" s="936"/>
      <c r="AK66" s="801" t="s">
        <v>430</v>
      </c>
      <c r="AL66" s="822"/>
      <c r="AM66" s="822"/>
      <c r="AN66" s="822"/>
      <c r="AO66" s="823"/>
      <c r="AP66" s="801" t="s">
        <v>431</v>
      </c>
      <c r="AQ66" s="802"/>
      <c r="AR66" s="802"/>
      <c r="AS66" s="802"/>
      <c r="AT66" s="803"/>
      <c r="AU66" s="801" t="s">
        <v>432</v>
      </c>
      <c r="AV66" s="802"/>
      <c r="AW66" s="802"/>
      <c r="AX66" s="802"/>
      <c r="AY66" s="803"/>
      <c r="AZ66" s="801" t="s">
        <v>382</v>
      </c>
      <c r="BA66" s="802"/>
      <c r="BB66" s="802"/>
      <c r="BC66" s="802"/>
      <c r="BD66" s="813"/>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5">
      <c r="A67" s="824"/>
      <c r="B67" s="825"/>
      <c r="C67" s="825"/>
      <c r="D67" s="825"/>
      <c r="E67" s="825"/>
      <c r="F67" s="825"/>
      <c r="G67" s="825"/>
      <c r="H67" s="825"/>
      <c r="I67" s="825"/>
      <c r="J67" s="825"/>
      <c r="K67" s="825"/>
      <c r="L67" s="825"/>
      <c r="M67" s="825"/>
      <c r="N67" s="825"/>
      <c r="O67" s="825"/>
      <c r="P67" s="826"/>
      <c r="Q67" s="804"/>
      <c r="R67" s="805"/>
      <c r="S67" s="805"/>
      <c r="T67" s="805"/>
      <c r="U67" s="806"/>
      <c r="V67" s="804"/>
      <c r="W67" s="805"/>
      <c r="X67" s="805"/>
      <c r="Y67" s="805"/>
      <c r="Z67" s="806"/>
      <c r="AA67" s="804"/>
      <c r="AB67" s="805"/>
      <c r="AC67" s="805"/>
      <c r="AD67" s="805"/>
      <c r="AE67" s="806"/>
      <c r="AF67" s="937"/>
      <c r="AG67" s="899"/>
      <c r="AH67" s="899"/>
      <c r="AI67" s="899"/>
      <c r="AJ67" s="938"/>
      <c r="AK67" s="939"/>
      <c r="AL67" s="825"/>
      <c r="AM67" s="825"/>
      <c r="AN67" s="825"/>
      <c r="AO67" s="826"/>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2">
      <c r="A68" s="258">
        <v>1</v>
      </c>
      <c r="B68" s="952" t="s">
        <v>610</v>
      </c>
      <c r="C68" s="953"/>
      <c r="D68" s="953"/>
      <c r="E68" s="953"/>
      <c r="F68" s="953"/>
      <c r="G68" s="953"/>
      <c r="H68" s="953"/>
      <c r="I68" s="953"/>
      <c r="J68" s="953"/>
      <c r="K68" s="953"/>
      <c r="L68" s="953"/>
      <c r="M68" s="953"/>
      <c r="N68" s="953"/>
      <c r="O68" s="953"/>
      <c r="P68" s="954"/>
      <c r="Q68" s="955">
        <v>1356</v>
      </c>
      <c r="R68" s="949"/>
      <c r="S68" s="949"/>
      <c r="T68" s="949"/>
      <c r="U68" s="949"/>
      <c r="V68" s="949">
        <v>1327</v>
      </c>
      <c r="W68" s="949"/>
      <c r="X68" s="949"/>
      <c r="Y68" s="949"/>
      <c r="Z68" s="949"/>
      <c r="AA68" s="949">
        <v>29</v>
      </c>
      <c r="AB68" s="949"/>
      <c r="AC68" s="949"/>
      <c r="AD68" s="949"/>
      <c r="AE68" s="949"/>
      <c r="AF68" s="949">
        <v>29</v>
      </c>
      <c r="AG68" s="949"/>
      <c r="AH68" s="949"/>
      <c r="AI68" s="949"/>
      <c r="AJ68" s="949"/>
      <c r="AK68" s="949">
        <v>55</v>
      </c>
      <c r="AL68" s="949"/>
      <c r="AM68" s="949"/>
      <c r="AN68" s="949"/>
      <c r="AO68" s="949"/>
      <c r="AP68" s="949">
        <v>318</v>
      </c>
      <c r="AQ68" s="949"/>
      <c r="AR68" s="949"/>
      <c r="AS68" s="949"/>
      <c r="AT68" s="949"/>
      <c r="AU68" s="949">
        <v>192</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2">
      <c r="A69" s="261">
        <v>2</v>
      </c>
      <c r="B69" s="956" t="s">
        <v>598</v>
      </c>
      <c r="C69" s="957"/>
      <c r="D69" s="957"/>
      <c r="E69" s="957"/>
      <c r="F69" s="957"/>
      <c r="G69" s="957"/>
      <c r="H69" s="957"/>
      <c r="I69" s="957"/>
      <c r="J69" s="957"/>
      <c r="K69" s="957"/>
      <c r="L69" s="957"/>
      <c r="M69" s="957"/>
      <c r="N69" s="957"/>
      <c r="O69" s="957"/>
      <c r="P69" s="958"/>
      <c r="Q69" s="959">
        <v>104</v>
      </c>
      <c r="R69" s="914"/>
      <c r="S69" s="914"/>
      <c r="T69" s="914"/>
      <c r="U69" s="914"/>
      <c r="V69" s="914">
        <v>94</v>
      </c>
      <c r="W69" s="914"/>
      <c r="X69" s="914"/>
      <c r="Y69" s="914"/>
      <c r="Z69" s="914"/>
      <c r="AA69" s="914">
        <v>11</v>
      </c>
      <c r="AB69" s="914"/>
      <c r="AC69" s="914"/>
      <c r="AD69" s="914"/>
      <c r="AE69" s="914"/>
      <c r="AF69" s="914">
        <v>11</v>
      </c>
      <c r="AG69" s="914"/>
      <c r="AH69" s="914"/>
      <c r="AI69" s="914"/>
      <c r="AJ69" s="914"/>
      <c r="AK69" s="914" t="s">
        <v>601</v>
      </c>
      <c r="AL69" s="914"/>
      <c r="AM69" s="914"/>
      <c r="AN69" s="914"/>
      <c r="AO69" s="914"/>
      <c r="AP69" s="914" t="s">
        <v>603</v>
      </c>
      <c r="AQ69" s="914"/>
      <c r="AR69" s="914"/>
      <c r="AS69" s="914"/>
      <c r="AT69" s="914"/>
      <c r="AU69" s="914" t="s">
        <v>604</v>
      </c>
      <c r="AV69" s="914"/>
      <c r="AW69" s="914"/>
      <c r="AX69" s="914"/>
      <c r="AY69" s="914"/>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2">
      <c r="A70" s="261">
        <v>3</v>
      </c>
      <c r="B70" s="956" t="s">
        <v>599</v>
      </c>
      <c r="C70" s="957"/>
      <c r="D70" s="957"/>
      <c r="E70" s="957"/>
      <c r="F70" s="957"/>
      <c r="G70" s="957"/>
      <c r="H70" s="957"/>
      <c r="I70" s="957"/>
      <c r="J70" s="957"/>
      <c r="K70" s="957"/>
      <c r="L70" s="957"/>
      <c r="M70" s="957"/>
      <c r="N70" s="957"/>
      <c r="O70" s="957"/>
      <c r="P70" s="958"/>
      <c r="Q70" s="959">
        <v>202</v>
      </c>
      <c r="R70" s="914"/>
      <c r="S70" s="914"/>
      <c r="T70" s="914"/>
      <c r="U70" s="914"/>
      <c r="V70" s="914">
        <v>198</v>
      </c>
      <c r="W70" s="914"/>
      <c r="X70" s="914"/>
      <c r="Y70" s="914"/>
      <c r="Z70" s="914"/>
      <c r="AA70" s="914">
        <v>5</v>
      </c>
      <c r="AB70" s="914"/>
      <c r="AC70" s="914"/>
      <c r="AD70" s="914"/>
      <c r="AE70" s="914"/>
      <c r="AF70" s="914">
        <v>5</v>
      </c>
      <c r="AG70" s="914"/>
      <c r="AH70" s="914"/>
      <c r="AI70" s="914"/>
      <c r="AJ70" s="914"/>
      <c r="AK70" s="914">
        <v>5</v>
      </c>
      <c r="AL70" s="914"/>
      <c r="AM70" s="914"/>
      <c r="AN70" s="914"/>
      <c r="AO70" s="914"/>
      <c r="AP70" s="914" t="s">
        <v>602</v>
      </c>
      <c r="AQ70" s="914"/>
      <c r="AR70" s="914"/>
      <c r="AS70" s="914"/>
      <c r="AT70" s="914"/>
      <c r="AU70" s="914" t="s">
        <v>604</v>
      </c>
      <c r="AV70" s="914"/>
      <c r="AW70" s="914"/>
      <c r="AX70" s="914"/>
      <c r="AY70" s="914"/>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2">
      <c r="A71" s="261">
        <v>4</v>
      </c>
      <c r="B71" s="956" t="s">
        <v>600</v>
      </c>
      <c r="C71" s="957"/>
      <c r="D71" s="957"/>
      <c r="E71" s="957"/>
      <c r="F71" s="957"/>
      <c r="G71" s="957"/>
      <c r="H71" s="957"/>
      <c r="I71" s="957"/>
      <c r="J71" s="957"/>
      <c r="K71" s="957"/>
      <c r="L71" s="957"/>
      <c r="M71" s="957"/>
      <c r="N71" s="957"/>
      <c r="O71" s="957"/>
      <c r="P71" s="958"/>
      <c r="Q71" s="959">
        <v>159644</v>
      </c>
      <c r="R71" s="914"/>
      <c r="S71" s="914"/>
      <c r="T71" s="914"/>
      <c r="U71" s="914"/>
      <c r="V71" s="914">
        <v>154242</v>
      </c>
      <c r="W71" s="914"/>
      <c r="X71" s="914"/>
      <c r="Y71" s="914"/>
      <c r="Z71" s="914"/>
      <c r="AA71" s="914">
        <v>5402</v>
      </c>
      <c r="AB71" s="914"/>
      <c r="AC71" s="914"/>
      <c r="AD71" s="914"/>
      <c r="AE71" s="914"/>
      <c r="AF71" s="914">
        <v>5402</v>
      </c>
      <c r="AG71" s="914"/>
      <c r="AH71" s="914"/>
      <c r="AI71" s="914"/>
      <c r="AJ71" s="914"/>
      <c r="AK71" s="914">
        <v>529</v>
      </c>
      <c r="AL71" s="914"/>
      <c r="AM71" s="914"/>
      <c r="AN71" s="914"/>
      <c r="AO71" s="914"/>
      <c r="AP71" s="914" t="s">
        <v>604</v>
      </c>
      <c r="AQ71" s="914"/>
      <c r="AR71" s="914"/>
      <c r="AS71" s="914"/>
      <c r="AT71" s="914"/>
      <c r="AU71" s="914" t="s">
        <v>602</v>
      </c>
      <c r="AV71" s="914"/>
      <c r="AW71" s="914"/>
      <c r="AX71" s="914"/>
      <c r="AY71" s="914"/>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2">
      <c r="A72" s="261">
        <v>5</v>
      </c>
      <c r="B72" s="956" t="s">
        <v>606</v>
      </c>
      <c r="C72" s="957"/>
      <c r="D72" s="957"/>
      <c r="E72" s="957"/>
      <c r="F72" s="957"/>
      <c r="G72" s="957"/>
      <c r="H72" s="957"/>
      <c r="I72" s="957"/>
      <c r="J72" s="957"/>
      <c r="K72" s="957"/>
      <c r="L72" s="957"/>
      <c r="M72" s="957"/>
      <c r="N72" s="957"/>
      <c r="O72" s="957"/>
      <c r="P72" s="958"/>
      <c r="Q72" s="959">
        <v>2050</v>
      </c>
      <c r="R72" s="914"/>
      <c r="S72" s="914"/>
      <c r="T72" s="914"/>
      <c r="U72" s="914"/>
      <c r="V72" s="914">
        <v>2036</v>
      </c>
      <c r="W72" s="914"/>
      <c r="X72" s="914"/>
      <c r="Y72" s="914"/>
      <c r="Z72" s="914"/>
      <c r="AA72" s="914">
        <v>14</v>
      </c>
      <c r="AB72" s="914"/>
      <c r="AC72" s="914"/>
      <c r="AD72" s="914"/>
      <c r="AE72" s="914"/>
      <c r="AF72" s="914">
        <v>14</v>
      </c>
      <c r="AG72" s="914"/>
      <c r="AH72" s="914"/>
      <c r="AI72" s="914"/>
      <c r="AJ72" s="914"/>
      <c r="AK72" s="914">
        <v>2</v>
      </c>
      <c r="AL72" s="914"/>
      <c r="AM72" s="914"/>
      <c r="AN72" s="914"/>
      <c r="AO72" s="914"/>
      <c r="AP72" s="914" t="s">
        <v>604</v>
      </c>
      <c r="AQ72" s="914"/>
      <c r="AR72" s="914"/>
      <c r="AS72" s="914"/>
      <c r="AT72" s="914"/>
      <c r="AU72" s="914" t="s">
        <v>601</v>
      </c>
      <c r="AV72" s="914"/>
      <c r="AW72" s="914"/>
      <c r="AX72" s="914"/>
      <c r="AY72" s="914"/>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2">
      <c r="A73" s="261">
        <v>6</v>
      </c>
      <c r="B73" s="956" t="s">
        <v>605</v>
      </c>
      <c r="C73" s="957"/>
      <c r="D73" s="957"/>
      <c r="E73" s="957"/>
      <c r="F73" s="957"/>
      <c r="G73" s="957"/>
      <c r="H73" s="957"/>
      <c r="I73" s="957"/>
      <c r="J73" s="957"/>
      <c r="K73" s="957"/>
      <c r="L73" s="957"/>
      <c r="M73" s="957"/>
      <c r="N73" s="957"/>
      <c r="O73" s="957"/>
      <c r="P73" s="958"/>
      <c r="Q73" s="959">
        <v>18</v>
      </c>
      <c r="R73" s="914"/>
      <c r="S73" s="914"/>
      <c r="T73" s="914"/>
      <c r="U73" s="914"/>
      <c r="V73" s="914">
        <v>14</v>
      </c>
      <c r="W73" s="914"/>
      <c r="X73" s="914"/>
      <c r="Y73" s="914"/>
      <c r="Z73" s="914"/>
      <c r="AA73" s="914">
        <v>4</v>
      </c>
      <c r="AB73" s="914"/>
      <c r="AC73" s="914"/>
      <c r="AD73" s="914"/>
      <c r="AE73" s="914"/>
      <c r="AF73" s="914">
        <v>4</v>
      </c>
      <c r="AG73" s="914"/>
      <c r="AH73" s="914"/>
      <c r="AI73" s="914"/>
      <c r="AJ73" s="914"/>
      <c r="AK73" s="914" t="s">
        <v>608</v>
      </c>
      <c r="AL73" s="914"/>
      <c r="AM73" s="914"/>
      <c r="AN73" s="914"/>
      <c r="AO73" s="914"/>
      <c r="AP73" s="914" t="s">
        <v>604</v>
      </c>
      <c r="AQ73" s="914"/>
      <c r="AR73" s="914"/>
      <c r="AS73" s="914"/>
      <c r="AT73" s="914"/>
      <c r="AU73" s="914" t="s">
        <v>604</v>
      </c>
      <c r="AV73" s="914"/>
      <c r="AW73" s="914"/>
      <c r="AX73" s="914"/>
      <c r="AY73" s="914"/>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2">
      <c r="A74" s="261">
        <v>7</v>
      </c>
      <c r="B74" s="956" t="s">
        <v>607</v>
      </c>
      <c r="C74" s="957"/>
      <c r="D74" s="957"/>
      <c r="E74" s="957"/>
      <c r="F74" s="957"/>
      <c r="G74" s="957"/>
      <c r="H74" s="957"/>
      <c r="I74" s="957"/>
      <c r="J74" s="957"/>
      <c r="K74" s="957"/>
      <c r="L74" s="957"/>
      <c r="M74" s="957"/>
      <c r="N74" s="957"/>
      <c r="O74" s="957"/>
      <c r="P74" s="958"/>
      <c r="Q74" s="959">
        <v>22</v>
      </c>
      <c r="R74" s="914"/>
      <c r="S74" s="914"/>
      <c r="T74" s="914"/>
      <c r="U74" s="914"/>
      <c r="V74" s="914">
        <v>18</v>
      </c>
      <c r="W74" s="914"/>
      <c r="X74" s="914"/>
      <c r="Y74" s="914"/>
      <c r="Z74" s="914"/>
      <c r="AA74" s="914">
        <v>4</v>
      </c>
      <c r="AB74" s="914"/>
      <c r="AC74" s="914"/>
      <c r="AD74" s="914"/>
      <c r="AE74" s="914"/>
      <c r="AF74" s="914">
        <v>4</v>
      </c>
      <c r="AG74" s="914"/>
      <c r="AH74" s="914"/>
      <c r="AI74" s="914"/>
      <c r="AJ74" s="914"/>
      <c r="AK74" s="914" t="s">
        <v>609</v>
      </c>
      <c r="AL74" s="914"/>
      <c r="AM74" s="914"/>
      <c r="AN74" s="914"/>
      <c r="AO74" s="914"/>
      <c r="AP74" s="914" t="s">
        <v>602</v>
      </c>
      <c r="AQ74" s="914"/>
      <c r="AR74" s="914"/>
      <c r="AS74" s="914"/>
      <c r="AT74" s="914"/>
      <c r="AU74" s="914" t="s">
        <v>602</v>
      </c>
      <c r="AV74" s="914"/>
      <c r="AW74" s="914"/>
      <c r="AX74" s="914"/>
      <c r="AY74" s="914"/>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2">
      <c r="A75" s="261">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2">
      <c r="A76" s="261">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2">
      <c r="A77" s="261">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2">
      <c r="A78" s="261">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2">
      <c r="A79" s="261">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2">
      <c r="A80" s="261">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2">
      <c r="A81" s="261">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2">
      <c r="A82" s="261">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2">
      <c r="A83" s="261">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2">
      <c r="A84" s="261">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2">
      <c r="A85" s="261">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2">
      <c r="A86" s="261">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2">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5">
      <c r="A88" s="264" t="s">
        <v>397</v>
      </c>
      <c r="B88" s="873" t="s">
        <v>433</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5469</v>
      </c>
      <c r="AG88" s="925"/>
      <c r="AH88" s="925"/>
      <c r="AI88" s="925"/>
      <c r="AJ88" s="925"/>
      <c r="AK88" s="922"/>
      <c r="AL88" s="922"/>
      <c r="AM88" s="922"/>
      <c r="AN88" s="922"/>
      <c r="AO88" s="922"/>
      <c r="AP88" s="925">
        <v>318</v>
      </c>
      <c r="AQ88" s="925"/>
      <c r="AR88" s="925"/>
      <c r="AS88" s="925"/>
      <c r="AT88" s="925"/>
      <c r="AU88" s="925">
        <v>192</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73" t="s">
        <v>434</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127</v>
      </c>
      <c r="CS102" s="933"/>
      <c r="CT102" s="933"/>
      <c r="CU102" s="933"/>
      <c r="CV102" s="976"/>
      <c r="CW102" s="975">
        <v>49</v>
      </c>
      <c r="CX102" s="933"/>
      <c r="CY102" s="933"/>
      <c r="CZ102" s="933"/>
      <c r="DA102" s="976"/>
      <c r="DB102" s="975">
        <v>54</v>
      </c>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435</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436</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4" t="s">
        <v>439</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440</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2">
      <c r="A109" s="997" t="s">
        <v>441</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442</v>
      </c>
      <c r="AB109" s="978"/>
      <c r="AC109" s="978"/>
      <c r="AD109" s="978"/>
      <c r="AE109" s="979"/>
      <c r="AF109" s="977" t="s">
        <v>313</v>
      </c>
      <c r="AG109" s="978"/>
      <c r="AH109" s="978"/>
      <c r="AI109" s="978"/>
      <c r="AJ109" s="979"/>
      <c r="AK109" s="977" t="s">
        <v>312</v>
      </c>
      <c r="AL109" s="978"/>
      <c r="AM109" s="978"/>
      <c r="AN109" s="978"/>
      <c r="AO109" s="979"/>
      <c r="AP109" s="977" t="s">
        <v>443</v>
      </c>
      <c r="AQ109" s="978"/>
      <c r="AR109" s="978"/>
      <c r="AS109" s="978"/>
      <c r="AT109" s="980"/>
      <c r="AU109" s="997" t="s">
        <v>441</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442</v>
      </c>
      <c r="BR109" s="978"/>
      <c r="BS109" s="978"/>
      <c r="BT109" s="978"/>
      <c r="BU109" s="979"/>
      <c r="BV109" s="977" t="s">
        <v>313</v>
      </c>
      <c r="BW109" s="978"/>
      <c r="BX109" s="978"/>
      <c r="BY109" s="978"/>
      <c r="BZ109" s="979"/>
      <c r="CA109" s="977" t="s">
        <v>312</v>
      </c>
      <c r="CB109" s="978"/>
      <c r="CC109" s="978"/>
      <c r="CD109" s="978"/>
      <c r="CE109" s="979"/>
      <c r="CF109" s="998" t="s">
        <v>443</v>
      </c>
      <c r="CG109" s="998"/>
      <c r="CH109" s="998"/>
      <c r="CI109" s="998"/>
      <c r="CJ109" s="998"/>
      <c r="CK109" s="977" t="s">
        <v>444</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442</v>
      </c>
      <c r="DH109" s="978"/>
      <c r="DI109" s="978"/>
      <c r="DJ109" s="978"/>
      <c r="DK109" s="979"/>
      <c r="DL109" s="977" t="s">
        <v>313</v>
      </c>
      <c r="DM109" s="978"/>
      <c r="DN109" s="978"/>
      <c r="DO109" s="978"/>
      <c r="DP109" s="979"/>
      <c r="DQ109" s="977" t="s">
        <v>312</v>
      </c>
      <c r="DR109" s="978"/>
      <c r="DS109" s="978"/>
      <c r="DT109" s="978"/>
      <c r="DU109" s="979"/>
      <c r="DV109" s="977" t="s">
        <v>443</v>
      </c>
      <c r="DW109" s="978"/>
      <c r="DX109" s="978"/>
      <c r="DY109" s="978"/>
      <c r="DZ109" s="980"/>
    </row>
    <row r="110" spans="1:131" s="246" customFormat="1" ht="26.25" customHeight="1" x14ac:dyDescent="0.2">
      <c r="A110" s="981" t="s">
        <v>445</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3144500</v>
      </c>
      <c r="AB110" s="985"/>
      <c r="AC110" s="985"/>
      <c r="AD110" s="985"/>
      <c r="AE110" s="986"/>
      <c r="AF110" s="987">
        <v>3242412</v>
      </c>
      <c r="AG110" s="985"/>
      <c r="AH110" s="985"/>
      <c r="AI110" s="985"/>
      <c r="AJ110" s="986"/>
      <c r="AK110" s="987">
        <v>3180407</v>
      </c>
      <c r="AL110" s="985"/>
      <c r="AM110" s="985"/>
      <c r="AN110" s="985"/>
      <c r="AO110" s="986"/>
      <c r="AP110" s="988">
        <v>27</v>
      </c>
      <c r="AQ110" s="989"/>
      <c r="AR110" s="989"/>
      <c r="AS110" s="989"/>
      <c r="AT110" s="990"/>
      <c r="AU110" s="991" t="s">
        <v>73</v>
      </c>
      <c r="AV110" s="992"/>
      <c r="AW110" s="992"/>
      <c r="AX110" s="992"/>
      <c r="AY110" s="992"/>
      <c r="AZ110" s="1033" t="s">
        <v>446</v>
      </c>
      <c r="BA110" s="982"/>
      <c r="BB110" s="982"/>
      <c r="BC110" s="982"/>
      <c r="BD110" s="982"/>
      <c r="BE110" s="982"/>
      <c r="BF110" s="982"/>
      <c r="BG110" s="982"/>
      <c r="BH110" s="982"/>
      <c r="BI110" s="982"/>
      <c r="BJ110" s="982"/>
      <c r="BK110" s="982"/>
      <c r="BL110" s="982"/>
      <c r="BM110" s="982"/>
      <c r="BN110" s="982"/>
      <c r="BO110" s="982"/>
      <c r="BP110" s="983"/>
      <c r="BQ110" s="1019">
        <v>29258354</v>
      </c>
      <c r="BR110" s="1020"/>
      <c r="BS110" s="1020"/>
      <c r="BT110" s="1020"/>
      <c r="BU110" s="1020"/>
      <c r="BV110" s="1020">
        <v>30802661</v>
      </c>
      <c r="BW110" s="1020"/>
      <c r="BX110" s="1020"/>
      <c r="BY110" s="1020"/>
      <c r="BZ110" s="1020"/>
      <c r="CA110" s="1020">
        <v>30279823</v>
      </c>
      <c r="CB110" s="1020"/>
      <c r="CC110" s="1020"/>
      <c r="CD110" s="1020"/>
      <c r="CE110" s="1020"/>
      <c r="CF110" s="1034">
        <v>256.89999999999998</v>
      </c>
      <c r="CG110" s="1035"/>
      <c r="CH110" s="1035"/>
      <c r="CI110" s="1035"/>
      <c r="CJ110" s="1035"/>
      <c r="CK110" s="1036" t="s">
        <v>447</v>
      </c>
      <c r="CL110" s="1037"/>
      <c r="CM110" s="1016" t="s">
        <v>448</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449</v>
      </c>
      <c r="DH110" s="1020"/>
      <c r="DI110" s="1020"/>
      <c r="DJ110" s="1020"/>
      <c r="DK110" s="1020"/>
      <c r="DL110" s="1020" t="s">
        <v>449</v>
      </c>
      <c r="DM110" s="1020"/>
      <c r="DN110" s="1020"/>
      <c r="DO110" s="1020"/>
      <c r="DP110" s="1020"/>
      <c r="DQ110" s="1020" t="s">
        <v>449</v>
      </c>
      <c r="DR110" s="1020"/>
      <c r="DS110" s="1020"/>
      <c r="DT110" s="1020"/>
      <c r="DU110" s="1020"/>
      <c r="DV110" s="1021" t="s">
        <v>449</v>
      </c>
      <c r="DW110" s="1021"/>
      <c r="DX110" s="1021"/>
      <c r="DY110" s="1021"/>
      <c r="DZ110" s="1022"/>
    </row>
    <row r="111" spans="1:131" s="246" customFormat="1" ht="26.25" customHeight="1" x14ac:dyDescent="0.2">
      <c r="A111" s="1023" t="s">
        <v>450</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399</v>
      </c>
      <c r="AB111" s="1027"/>
      <c r="AC111" s="1027"/>
      <c r="AD111" s="1027"/>
      <c r="AE111" s="1028"/>
      <c r="AF111" s="1029" t="s">
        <v>399</v>
      </c>
      <c r="AG111" s="1027"/>
      <c r="AH111" s="1027"/>
      <c r="AI111" s="1027"/>
      <c r="AJ111" s="1028"/>
      <c r="AK111" s="1029" t="s">
        <v>178</v>
      </c>
      <c r="AL111" s="1027"/>
      <c r="AM111" s="1027"/>
      <c r="AN111" s="1027"/>
      <c r="AO111" s="1028"/>
      <c r="AP111" s="1030" t="s">
        <v>451</v>
      </c>
      <c r="AQ111" s="1031"/>
      <c r="AR111" s="1031"/>
      <c r="AS111" s="1031"/>
      <c r="AT111" s="1032"/>
      <c r="AU111" s="993"/>
      <c r="AV111" s="994"/>
      <c r="AW111" s="994"/>
      <c r="AX111" s="994"/>
      <c r="AY111" s="994"/>
      <c r="AZ111" s="1042" t="s">
        <v>452</v>
      </c>
      <c r="BA111" s="1043"/>
      <c r="BB111" s="1043"/>
      <c r="BC111" s="1043"/>
      <c r="BD111" s="1043"/>
      <c r="BE111" s="1043"/>
      <c r="BF111" s="1043"/>
      <c r="BG111" s="1043"/>
      <c r="BH111" s="1043"/>
      <c r="BI111" s="1043"/>
      <c r="BJ111" s="1043"/>
      <c r="BK111" s="1043"/>
      <c r="BL111" s="1043"/>
      <c r="BM111" s="1043"/>
      <c r="BN111" s="1043"/>
      <c r="BO111" s="1043"/>
      <c r="BP111" s="1044"/>
      <c r="BQ111" s="1012" t="s">
        <v>449</v>
      </c>
      <c r="BR111" s="1013"/>
      <c r="BS111" s="1013"/>
      <c r="BT111" s="1013"/>
      <c r="BU111" s="1013"/>
      <c r="BV111" s="1013" t="s">
        <v>453</v>
      </c>
      <c r="BW111" s="1013"/>
      <c r="BX111" s="1013"/>
      <c r="BY111" s="1013"/>
      <c r="BZ111" s="1013"/>
      <c r="CA111" s="1013" t="s">
        <v>449</v>
      </c>
      <c r="CB111" s="1013"/>
      <c r="CC111" s="1013"/>
      <c r="CD111" s="1013"/>
      <c r="CE111" s="1013"/>
      <c r="CF111" s="1007" t="s">
        <v>449</v>
      </c>
      <c r="CG111" s="1008"/>
      <c r="CH111" s="1008"/>
      <c r="CI111" s="1008"/>
      <c r="CJ111" s="1008"/>
      <c r="CK111" s="1038"/>
      <c r="CL111" s="1039"/>
      <c r="CM111" s="1009" t="s">
        <v>454</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451</v>
      </c>
      <c r="DH111" s="1013"/>
      <c r="DI111" s="1013"/>
      <c r="DJ111" s="1013"/>
      <c r="DK111" s="1013"/>
      <c r="DL111" s="1013" t="s">
        <v>449</v>
      </c>
      <c r="DM111" s="1013"/>
      <c r="DN111" s="1013"/>
      <c r="DO111" s="1013"/>
      <c r="DP111" s="1013"/>
      <c r="DQ111" s="1013" t="s">
        <v>399</v>
      </c>
      <c r="DR111" s="1013"/>
      <c r="DS111" s="1013"/>
      <c r="DT111" s="1013"/>
      <c r="DU111" s="1013"/>
      <c r="DV111" s="1014" t="s">
        <v>399</v>
      </c>
      <c r="DW111" s="1014"/>
      <c r="DX111" s="1014"/>
      <c r="DY111" s="1014"/>
      <c r="DZ111" s="1015"/>
    </row>
    <row r="112" spans="1:131" s="246" customFormat="1" ht="26.25" customHeight="1" x14ac:dyDescent="0.2">
      <c r="A112" s="1045" t="s">
        <v>455</v>
      </c>
      <c r="B112" s="1046"/>
      <c r="C112" s="1043" t="s">
        <v>456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451</v>
      </c>
      <c r="AB112" s="1052"/>
      <c r="AC112" s="1052"/>
      <c r="AD112" s="1052"/>
      <c r="AE112" s="1053"/>
      <c r="AF112" s="1054" t="s">
        <v>451</v>
      </c>
      <c r="AG112" s="1052"/>
      <c r="AH112" s="1052"/>
      <c r="AI112" s="1052"/>
      <c r="AJ112" s="1053"/>
      <c r="AK112" s="1054" t="s">
        <v>178</v>
      </c>
      <c r="AL112" s="1052"/>
      <c r="AM112" s="1052"/>
      <c r="AN112" s="1052"/>
      <c r="AO112" s="1053"/>
      <c r="AP112" s="1055" t="s">
        <v>451</v>
      </c>
      <c r="AQ112" s="1056"/>
      <c r="AR112" s="1056"/>
      <c r="AS112" s="1056"/>
      <c r="AT112" s="1057"/>
      <c r="AU112" s="993"/>
      <c r="AV112" s="994"/>
      <c r="AW112" s="994"/>
      <c r="AX112" s="994"/>
      <c r="AY112" s="994"/>
      <c r="AZ112" s="1042" t="s">
        <v>457</v>
      </c>
      <c r="BA112" s="1043"/>
      <c r="BB112" s="1043"/>
      <c r="BC112" s="1043"/>
      <c r="BD112" s="1043"/>
      <c r="BE112" s="1043"/>
      <c r="BF112" s="1043"/>
      <c r="BG112" s="1043"/>
      <c r="BH112" s="1043"/>
      <c r="BI112" s="1043"/>
      <c r="BJ112" s="1043"/>
      <c r="BK112" s="1043"/>
      <c r="BL112" s="1043"/>
      <c r="BM112" s="1043"/>
      <c r="BN112" s="1043"/>
      <c r="BO112" s="1043"/>
      <c r="BP112" s="1044"/>
      <c r="BQ112" s="1012">
        <v>9206959</v>
      </c>
      <c r="BR112" s="1013"/>
      <c r="BS112" s="1013"/>
      <c r="BT112" s="1013"/>
      <c r="BU112" s="1013"/>
      <c r="BV112" s="1013">
        <v>9037652</v>
      </c>
      <c r="BW112" s="1013"/>
      <c r="BX112" s="1013"/>
      <c r="BY112" s="1013"/>
      <c r="BZ112" s="1013"/>
      <c r="CA112" s="1013">
        <v>8698575</v>
      </c>
      <c r="CB112" s="1013"/>
      <c r="CC112" s="1013"/>
      <c r="CD112" s="1013"/>
      <c r="CE112" s="1013"/>
      <c r="CF112" s="1007">
        <v>73.8</v>
      </c>
      <c r="CG112" s="1008"/>
      <c r="CH112" s="1008"/>
      <c r="CI112" s="1008"/>
      <c r="CJ112" s="1008"/>
      <c r="CK112" s="1038"/>
      <c r="CL112" s="1039"/>
      <c r="CM112" s="1009" t="s">
        <v>458</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178</v>
      </c>
      <c r="DH112" s="1013"/>
      <c r="DI112" s="1013"/>
      <c r="DJ112" s="1013"/>
      <c r="DK112" s="1013"/>
      <c r="DL112" s="1013" t="s">
        <v>399</v>
      </c>
      <c r="DM112" s="1013"/>
      <c r="DN112" s="1013"/>
      <c r="DO112" s="1013"/>
      <c r="DP112" s="1013"/>
      <c r="DQ112" s="1013" t="s">
        <v>178</v>
      </c>
      <c r="DR112" s="1013"/>
      <c r="DS112" s="1013"/>
      <c r="DT112" s="1013"/>
      <c r="DU112" s="1013"/>
      <c r="DV112" s="1014" t="s">
        <v>449</v>
      </c>
      <c r="DW112" s="1014"/>
      <c r="DX112" s="1014"/>
      <c r="DY112" s="1014"/>
      <c r="DZ112" s="1015"/>
    </row>
    <row r="113" spans="1:130" s="246" customFormat="1" ht="26.25" customHeight="1" x14ac:dyDescent="0.2">
      <c r="A113" s="1047"/>
      <c r="B113" s="1048"/>
      <c r="C113" s="1043" t="s">
        <v>459</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673498</v>
      </c>
      <c r="AB113" s="1027"/>
      <c r="AC113" s="1027"/>
      <c r="AD113" s="1027"/>
      <c r="AE113" s="1028"/>
      <c r="AF113" s="1029">
        <v>631845</v>
      </c>
      <c r="AG113" s="1027"/>
      <c r="AH113" s="1027"/>
      <c r="AI113" s="1027"/>
      <c r="AJ113" s="1028"/>
      <c r="AK113" s="1029">
        <v>639544</v>
      </c>
      <c r="AL113" s="1027"/>
      <c r="AM113" s="1027"/>
      <c r="AN113" s="1027"/>
      <c r="AO113" s="1028"/>
      <c r="AP113" s="1030">
        <v>5.4</v>
      </c>
      <c r="AQ113" s="1031"/>
      <c r="AR113" s="1031"/>
      <c r="AS113" s="1031"/>
      <c r="AT113" s="1032"/>
      <c r="AU113" s="993"/>
      <c r="AV113" s="994"/>
      <c r="AW113" s="994"/>
      <c r="AX113" s="994"/>
      <c r="AY113" s="994"/>
      <c r="AZ113" s="1042" t="s">
        <v>460</v>
      </c>
      <c r="BA113" s="1043"/>
      <c r="BB113" s="1043"/>
      <c r="BC113" s="1043"/>
      <c r="BD113" s="1043"/>
      <c r="BE113" s="1043"/>
      <c r="BF113" s="1043"/>
      <c r="BG113" s="1043"/>
      <c r="BH113" s="1043"/>
      <c r="BI113" s="1043"/>
      <c r="BJ113" s="1043"/>
      <c r="BK113" s="1043"/>
      <c r="BL113" s="1043"/>
      <c r="BM113" s="1043"/>
      <c r="BN113" s="1043"/>
      <c r="BO113" s="1043"/>
      <c r="BP113" s="1044"/>
      <c r="BQ113" s="1012">
        <v>284137</v>
      </c>
      <c r="BR113" s="1013"/>
      <c r="BS113" s="1013"/>
      <c r="BT113" s="1013"/>
      <c r="BU113" s="1013"/>
      <c r="BV113" s="1013">
        <v>238041</v>
      </c>
      <c r="BW113" s="1013"/>
      <c r="BX113" s="1013"/>
      <c r="BY113" s="1013"/>
      <c r="BZ113" s="1013"/>
      <c r="CA113" s="1013">
        <v>191809</v>
      </c>
      <c r="CB113" s="1013"/>
      <c r="CC113" s="1013"/>
      <c r="CD113" s="1013"/>
      <c r="CE113" s="1013"/>
      <c r="CF113" s="1007">
        <v>1.6</v>
      </c>
      <c r="CG113" s="1008"/>
      <c r="CH113" s="1008"/>
      <c r="CI113" s="1008"/>
      <c r="CJ113" s="1008"/>
      <c r="CK113" s="1038"/>
      <c r="CL113" s="1039"/>
      <c r="CM113" s="1009" t="s">
        <v>461</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178</v>
      </c>
      <c r="DH113" s="1052"/>
      <c r="DI113" s="1052"/>
      <c r="DJ113" s="1052"/>
      <c r="DK113" s="1053"/>
      <c r="DL113" s="1054" t="s">
        <v>399</v>
      </c>
      <c r="DM113" s="1052"/>
      <c r="DN113" s="1052"/>
      <c r="DO113" s="1052"/>
      <c r="DP113" s="1053"/>
      <c r="DQ113" s="1054" t="s">
        <v>453</v>
      </c>
      <c r="DR113" s="1052"/>
      <c r="DS113" s="1052"/>
      <c r="DT113" s="1052"/>
      <c r="DU113" s="1053"/>
      <c r="DV113" s="1055" t="s">
        <v>449</v>
      </c>
      <c r="DW113" s="1056"/>
      <c r="DX113" s="1056"/>
      <c r="DY113" s="1056"/>
      <c r="DZ113" s="1057"/>
    </row>
    <row r="114" spans="1:130" s="246" customFormat="1" ht="26.25" customHeight="1" x14ac:dyDescent="0.2">
      <c r="A114" s="1047"/>
      <c r="B114" s="1048"/>
      <c r="C114" s="1043" t="s">
        <v>462</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73390</v>
      </c>
      <c r="AB114" s="1052"/>
      <c r="AC114" s="1052"/>
      <c r="AD114" s="1052"/>
      <c r="AE114" s="1053"/>
      <c r="AF114" s="1054">
        <v>47024</v>
      </c>
      <c r="AG114" s="1052"/>
      <c r="AH114" s="1052"/>
      <c r="AI114" s="1052"/>
      <c r="AJ114" s="1053"/>
      <c r="AK114" s="1054">
        <v>47002</v>
      </c>
      <c r="AL114" s="1052"/>
      <c r="AM114" s="1052"/>
      <c r="AN114" s="1052"/>
      <c r="AO114" s="1053"/>
      <c r="AP114" s="1055">
        <v>0.4</v>
      </c>
      <c r="AQ114" s="1056"/>
      <c r="AR114" s="1056"/>
      <c r="AS114" s="1056"/>
      <c r="AT114" s="1057"/>
      <c r="AU114" s="993"/>
      <c r="AV114" s="994"/>
      <c r="AW114" s="994"/>
      <c r="AX114" s="994"/>
      <c r="AY114" s="994"/>
      <c r="AZ114" s="1042" t="s">
        <v>463</v>
      </c>
      <c r="BA114" s="1043"/>
      <c r="BB114" s="1043"/>
      <c r="BC114" s="1043"/>
      <c r="BD114" s="1043"/>
      <c r="BE114" s="1043"/>
      <c r="BF114" s="1043"/>
      <c r="BG114" s="1043"/>
      <c r="BH114" s="1043"/>
      <c r="BI114" s="1043"/>
      <c r="BJ114" s="1043"/>
      <c r="BK114" s="1043"/>
      <c r="BL114" s="1043"/>
      <c r="BM114" s="1043"/>
      <c r="BN114" s="1043"/>
      <c r="BO114" s="1043"/>
      <c r="BP114" s="1044"/>
      <c r="BQ114" s="1012">
        <v>3561560</v>
      </c>
      <c r="BR114" s="1013"/>
      <c r="BS114" s="1013"/>
      <c r="BT114" s="1013"/>
      <c r="BU114" s="1013"/>
      <c r="BV114" s="1013">
        <v>3568313</v>
      </c>
      <c r="BW114" s="1013"/>
      <c r="BX114" s="1013"/>
      <c r="BY114" s="1013"/>
      <c r="BZ114" s="1013"/>
      <c r="CA114" s="1013">
        <v>3385250</v>
      </c>
      <c r="CB114" s="1013"/>
      <c r="CC114" s="1013"/>
      <c r="CD114" s="1013"/>
      <c r="CE114" s="1013"/>
      <c r="CF114" s="1007">
        <v>28.7</v>
      </c>
      <c r="CG114" s="1008"/>
      <c r="CH114" s="1008"/>
      <c r="CI114" s="1008"/>
      <c r="CJ114" s="1008"/>
      <c r="CK114" s="1038"/>
      <c r="CL114" s="1039"/>
      <c r="CM114" s="1009" t="s">
        <v>464</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451</v>
      </c>
      <c r="DH114" s="1052"/>
      <c r="DI114" s="1052"/>
      <c r="DJ114" s="1052"/>
      <c r="DK114" s="1053"/>
      <c r="DL114" s="1054" t="s">
        <v>178</v>
      </c>
      <c r="DM114" s="1052"/>
      <c r="DN114" s="1052"/>
      <c r="DO114" s="1052"/>
      <c r="DP114" s="1053"/>
      <c r="DQ114" s="1054" t="s">
        <v>451</v>
      </c>
      <c r="DR114" s="1052"/>
      <c r="DS114" s="1052"/>
      <c r="DT114" s="1052"/>
      <c r="DU114" s="1053"/>
      <c r="DV114" s="1055" t="s">
        <v>178</v>
      </c>
      <c r="DW114" s="1056"/>
      <c r="DX114" s="1056"/>
      <c r="DY114" s="1056"/>
      <c r="DZ114" s="1057"/>
    </row>
    <row r="115" spans="1:130" s="246" customFormat="1" ht="26.25" customHeight="1" x14ac:dyDescent="0.2">
      <c r="A115" s="1047"/>
      <c r="B115" s="1048"/>
      <c r="C115" s="1043" t="s">
        <v>465</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8492</v>
      </c>
      <c r="AB115" s="1027"/>
      <c r="AC115" s="1027"/>
      <c r="AD115" s="1027"/>
      <c r="AE115" s="1028"/>
      <c r="AF115" s="1029">
        <v>5464</v>
      </c>
      <c r="AG115" s="1027"/>
      <c r="AH115" s="1027"/>
      <c r="AI115" s="1027"/>
      <c r="AJ115" s="1028"/>
      <c r="AK115" s="1029">
        <v>3278</v>
      </c>
      <c r="AL115" s="1027"/>
      <c r="AM115" s="1027"/>
      <c r="AN115" s="1027"/>
      <c r="AO115" s="1028"/>
      <c r="AP115" s="1030">
        <v>0</v>
      </c>
      <c r="AQ115" s="1031"/>
      <c r="AR115" s="1031"/>
      <c r="AS115" s="1031"/>
      <c r="AT115" s="1032"/>
      <c r="AU115" s="993"/>
      <c r="AV115" s="994"/>
      <c r="AW115" s="994"/>
      <c r="AX115" s="994"/>
      <c r="AY115" s="994"/>
      <c r="AZ115" s="1042" t="s">
        <v>466</v>
      </c>
      <c r="BA115" s="1043"/>
      <c r="BB115" s="1043"/>
      <c r="BC115" s="1043"/>
      <c r="BD115" s="1043"/>
      <c r="BE115" s="1043"/>
      <c r="BF115" s="1043"/>
      <c r="BG115" s="1043"/>
      <c r="BH115" s="1043"/>
      <c r="BI115" s="1043"/>
      <c r="BJ115" s="1043"/>
      <c r="BK115" s="1043"/>
      <c r="BL115" s="1043"/>
      <c r="BM115" s="1043"/>
      <c r="BN115" s="1043"/>
      <c r="BO115" s="1043"/>
      <c r="BP115" s="1044"/>
      <c r="BQ115" s="1012" t="s">
        <v>178</v>
      </c>
      <c r="BR115" s="1013"/>
      <c r="BS115" s="1013"/>
      <c r="BT115" s="1013"/>
      <c r="BU115" s="1013"/>
      <c r="BV115" s="1013" t="s">
        <v>178</v>
      </c>
      <c r="BW115" s="1013"/>
      <c r="BX115" s="1013"/>
      <c r="BY115" s="1013"/>
      <c r="BZ115" s="1013"/>
      <c r="CA115" s="1013" t="s">
        <v>178</v>
      </c>
      <c r="CB115" s="1013"/>
      <c r="CC115" s="1013"/>
      <c r="CD115" s="1013"/>
      <c r="CE115" s="1013"/>
      <c r="CF115" s="1007" t="s">
        <v>451</v>
      </c>
      <c r="CG115" s="1008"/>
      <c r="CH115" s="1008"/>
      <c r="CI115" s="1008"/>
      <c r="CJ115" s="1008"/>
      <c r="CK115" s="1038"/>
      <c r="CL115" s="1039"/>
      <c r="CM115" s="1042" t="s">
        <v>467</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178</v>
      </c>
      <c r="DH115" s="1052"/>
      <c r="DI115" s="1052"/>
      <c r="DJ115" s="1052"/>
      <c r="DK115" s="1053"/>
      <c r="DL115" s="1054" t="s">
        <v>453</v>
      </c>
      <c r="DM115" s="1052"/>
      <c r="DN115" s="1052"/>
      <c r="DO115" s="1052"/>
      <c r="DP115" s="1053"/>
      <c r="DQ115" s="1054" t="s">
        <v>178</v>
      </c>
      <c r="DR115" s="1052"/>
      <c r="DS115" s="1052"/>
      <c r="DT115" s="1052"/>
      <c r="DU115" s="1053"/>
      <c r="DV115" s="1055" t="s">
        <v>453</v>
      </c>
      <c r="DW115" s="1056"/>
      <c r="DX115" s="1056"/>
      <c r="DY115" s="1056"/>
      <c r="DZ115" s="1057"/>
    </row>
    <row r="116" spans="1:130" s="246" customFormat="1" ht="26.25" customHeight="1" x14ac:dyDescent="0.2">
      <c r="A116" s="1049"/>
      <c r="B116" s="1050"/>
      <c r="C116" s="1058" t="s">
        <v>468</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451</v>
      </c>
      <c r="AB116" s="1052"/>
      <c r="AC116" s="1052"/>
      <c r="AD116" s="1052"/>
      <c r="AE116" s="1053"/>
      <c r="AF116" s="1054">
        <v>65</v>
      </c>
      <c r="AG116" s="1052"/>
      <c r="AH116" s="1052"/>
      <c r="AI116" s="1052"/>
      <c r="AJ116" s="1053"/>
      <c r="AK116" s="1054" t="s">
        <v>399</v>
      </c>
      <c r="AL116" s="1052"/>
      <c r="AM116" s="1052"/>
      <c r="AN116" s="1052"/>
      <c r="AO116" s="1053"/>
      <c r="AP116" s="1055" t="s">
        <v>178</v>
      </c>
      <c r="AQ116" s="1056"/>
      <c r="AR116" s="1056"/>
      <c r="AS116" s="1056"/>
      <c r="AT116" s="1057"/>
      <c r="AU116" s="993"/>
      <c r="AV116" s="994"/>
      <c r="AW116" s="994"/>
      <c r="AX116" s="994"/>
      <c r="AY116" s="994"/>
      <c r="AZ116" s="1060" t="s">
        <v>469</v>
      </c>
      <c r="BA116" s="1061"/>
      <c r="BB116" s="1061"/>
      <c r="BC116" s="1061"/>
      <c r="BD116" s="1061"/>
      <c r="BE116" s="1061"/>
      <c r="BF116" s="1061"/>
      <c r="BG116" s="1061"/>
      <c r="BH116" s="1061"/>
      <c r="BI116" s="1061"/>
      <c r="BJ116" s="1061"/>
      <c r="BK116" s="1061"/>
      <c r="BL116" s="1061"/>
      <c r="BM116" s="1061"/>
      <c r="BN116" s="1061"/>
      <c r="BO116" s="1061"/>
      <c r="BP116" s="1062"/>
      <c r="BQ116" s="1012" t="s">
        <v>451</v>
      </c>
      <c r="BR116" s="1013"/>
      <c r="BS116" s="1013"/>
      <c r="BT116" s="1013"/>
      <c r="BU116" s="1013"/>
      <c r="BV116" s="1013" t="s">
        <v>178</v>
      </c>
      <c r="BW116" s="1013"/>
      <c r="BX116" s="1013"/>
      <c r="BY116" s="1013"/>
      <c r="BZ116" s="1013"/>
      <c r="CA116" s="1013" t="s">
        <v>449</v>
      </c>
      <c r="CB116" s="1013"/>
      <c r="CC116" s="1013"/>
      <c r="CD116" s="1013"/>
      <c r="CE116" s="1013"/>
      <c r="CF116" s="1007" t="s">
        <v>449</v>
      </c>
      <c r="CG116" s="1008"/>
      <c r="CH116" s="1008"/>
      <c r="CI116" s="1008"/>
      <c r="CJ116" s="1008"/>
      <c r="CK116" s="1038"/>
      <c r="CL116" s="1039"/>
      <c r="CM116" s="1009" t="s">
        <v>470</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178</v>
      </c>
      <c r="DH116" s="1052"/>
      <c r="DI116" s="1052"/>
      <c r="DJ116" s="1052"/>
      <c r="DK116" s="1053"/>
      <c r="DL116" s="1054" t="s">
        <v>451</v>
      </c>
      <c r="DM116" s="1052"/>
      <c r="DN116" s="1052"/>
      <c r="DO116" s="1052"/>
      <c r="DP116" s="1053"/>
      <c r="DQ116" s="1054" t="s">
        <v>451</v>
      </c>
      <c r="DR116" s="1052"/>
      <c r="DS116" s="1052"/>
      <c r="DT116" s="1052"/>
      <c r="DU116" s="1053"/>
      <c r="DV116" s="1055" t="s">
        <v>449</v>
      </c>
      <c r="DW116" s="1056"/>
      <c r="DX116" s="1056"/>
      <c r="DY116" s="1056"/>
      <c r="DZ116" s="1057"/>
    </row>
    <row r="117" spans="1:130" s="246" customFormat="1" ht="26.25" customHeight="1" x14ac:dyDescent="0.2">
      <c r="A117" s="997" t="s">
        <v>192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471</v>
      </c>
      <c r="Z117" s="979"/>
      <c r="AA117" s="1069">
        <v>3899880</v>
      </c>
      <c r="AB117" s="1070"/>
      <c r="AC117" s="1070"/>
      <c r="AD117" s="1070"/>
      <c r="AE117" s="1071"/>
      <c r="AF117" s="1072">
        <v>3926810</v>
      </c>
      <c r="AG117" s="1070"/>
      <c r="AH117" s="1070"/>
      <c r="AI117" s="1070"/>
      <c r="AJ117" s="1071"/>
      <c r="AK117" s="1072">
        <v>3870231</v>
      </c>
      <c r="AL117" s="1070"/>
      <c r="AM117" s="1070"/>
      <c r="AN117" s="1070"/>
      <c r="AO117" s="1071"/>
      <c r="AP117" s="1073"/>
      <c r="AQ117" s="1074"/>
      <c r="AR117" s="1074"/>
      <c r="AS117" s="1074"/>
      <c r="AT117" s="1075"/>
      <c r="AU117" s="993"/>
      <c r="AV117" s="994"/>
      <c r="AW117" s="994"/>
      <c r="AX117" s="994"/>
      <c r="AY117" s="994"/>
      <c r="AZ117" s="1060" t="s">
        <v>472</v>
      </c>
      <c r="BA117" s="1061"/>
      <c r="BB117" s="1061"/>
      <c r="BC117" s="1061"/>
      <c r="BD117" s="1061"/>
      <c r="BE117" s="1061"/>
      <c r="BF117" s="1061"/>
      <c r="BG117" s="1061"/>
      <c r="BH117" s="1061"/>
      <c r="BI117" s="1061"/>
      <c r="BJ117" s="1061"/>
      <c r="BK117" s="1061"/>
      <c r="BL117" s="1061"/>
      <c r="BM117" s="1061"/>
      <c r="BN117" s="1061"/>
      <c r="BO117" s="1061"/>
      <c r="BP117" s="1062"/>
      <c r="BQ117" s="1012" t="s">
        <v>451</v>
      </c>
      <c r="BR117" s="1013"/>
      <c r="BS117" s="1013"/>
      <c r="BT117" s="1013"/>
      <c r="BU117" s="1013"/>
      <c r="BV117" s="1013" t="s">
        <v>178</v>
      </c>
      <c r="BW117" s="1013"/>
      <c r="BX117" s="1013"/>
      <c r="BY117" s="1013"/>
      <c r="BZ117" s="1013"/>
      <c r="CA117" s="1013" t="s">
        <v>451</v>
      </c>
      <c r="CB117" s="1013"/>
      <c r="CC117" s="1013"/>
      <c r="CD117" s="1013"/>
      <c r="CE117" s="1013"/>
      <c r="CF117" s="1007" t="s">
        <v>449</v>
      </c>
      <c r="CG117" s="1008"/>
      <c r="CH117" s="1008"/>
      <c r="CI117" s="1008"/>
      <c r="CJ117" s="1008"/>
      <c r="CK117" s="1038"/>
      <c r="CL117" s="1039"/>
      <c r="CM117" s="1009" t="s">
        <v>473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178</v>
      </c>
      <c r="DH117" s="1052"/>
      <c r="DI117" s="1052"/>
      <c r="DJ117" s="1052"/>
      <c r="DK117" s="1053"/>
      <c r="DL117" s="1054" t="s">
        <v>449</v>
      </c>
      <c r="DM117" s="1052"/>
      <c r="DN117" s="1052"/>
      <c r="DO117" s="1052"/>
      <c r="DP117" s="1053"/>
      <c r="DQ117" s="1054" t="s">
        <v>178</v>
      </c>
      <c r="DR117" s="1052"/>
      <c r="DS117" s="1052"/>
      <c r="DT117" s="1052"/>
      <c r="DU117" s="1053"/>
      <c r="DV117" s="1055" t="s">
        <v>178</v>
      </c>
      <c r="DW117" s="1056"/>
      <c r="DX117" s="1056"/>
      <c r="DY117" s="1056"/>
      <c r="DZ117" s="1057"/>
    </row>
    <row r="118" spans="1:130" s="246" customFormat="1" ht="26.25" customHeight="1" x14ac:dyDescent="0.2">
      <c r="A118" s="997" t="s">
        <v>444</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442</v>
      </c>
      <c r="AB118" s="978"/>
      <c r="AC118" s="978"/>
      <c r="AD118" s="978"/>
      <c r="AE118" s="979"/>
      <c r="AF118" s="977" t="s">
        <v>313</v>
      </c>
      <c r="AG118" s="978"/>
      <c r="AH118" s="978"/>
      <c r="AI118" s="978"/>
      <c r="AJ118" s="979"/>
      <c r="AK118" s="977" t="s">
        <v>312</v>
      </c>
      <c r="AL118" s="978"/>
      <c r="AM118" s="978"/>
      <c r="AN118" s="978"/>
      <c r="AO118" s="979"/>
      <c r="AP118" s="1064" t="s">
        <v>443</v>
      </c>
      <c r="AQ118" s="1065"/>
      <c r="AR118" s="1065"/>
      <c r="AS118" s="1065"/>
      <c r="AT118" s="1066"/>
      <c r="AU118" s="993"/>
      <c r="AV118" s="994"/>
      <c r="AW118" s="994"/>
      <c r="AX118" s="994"/>
      <c r="AY118" s="994"/>
      <c r="AZ118" s="1067" t="s">
        <v>474</v>
      </c>
      <c r="BA118" s="1058"/>
      <c r="BB118" s="1058"/>
      <c r="BC118" s="1058"/>
      <c r="BD118" s="1058"/>
      <c r="BE118" s="1058"/>
      <c r="BF118" s="1058"/>
      <c r="BG118" s="1058"/>
      <c r="BH118" s="1058"/>
      <c r="BI118" s="1058"/>
      <c r="BJ118" s="1058"/>
      <c r="BK118" s="1058"/>
      <c r="BL118" s="1058"/>
      <c r="BM118" s="1058"/>
      <c r="BN118" s="1058"/>
      <c r="BO118" s="1058"/>
      <c r="BP118" s="1059"/>
      <c r="BQ118" s="1090" t="s">
        <v>178</v>
      </c>
      <c r="BR118" s="1091"/>
      <c r="BS118" s="1091"/>
      <c r="BT118" s="1091"/>
      <c r="BU118" s="1091"/>
      <c r="BV118" s="1091" t="s">
        <v>178</v>
      </c>
      <c r="BW118" s="1091"/>
      <c r="BX118" s="1091"/>
      <c r="BY118" s="1091"/>
      <c r="BZ118" s="1091"/>
      <c r="CA118" s="1091" t="s">
        <v>178</v>
      </c>
      <c r="CB118" s="1091"/>
      <c r="CC118" s="1091"/>
      <c r="CD118" s="1091"/>
      <c r="CE118" s="1091"/>
      <c r="CF118" s="1007" t="s">
        <v>399</v>
      </c>
      <c r="CG118" s="1008"/>
      <c r="CH118" s="1008"/>
      <c r="CI118" s="1008"/>
      <c r="CJ118" s="1008"/>
      <c r="CK118" s="1038"/>
      <c r="CL118" s="1039"/>
      <c r="CM118" s="1009" t="s">
        <v>475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178</v>
      </c>
      <c r="DH118" s="1052"/>
      <c r="DI118" s="1052"/>
      <c r="DJ118" s="1052"/>
      <c r="DK118" s="1053"/>
      <c r="DL118" s="1054" t="s">
        <v>449</v>
      </c>
      <c r="DM118" s="1052"/>
      <c r="DN118" s="1052"/>
      <c r="DO118" s="1052"/>
      <c r="DP118" s="1053"/>
      <c r="DQ118" s="1054" t="s">
        <v>178</v>
      </c>
      <c r="DR118" s="1052"/>
      <c r="DS118" s="1052"/>
      <c r="DT118" s="1052"/>
      <c r="DU118" s="1053"/>
      <c r="DV118" s="1055" t="s">
        <v>451</v>
      </c>
      <c r="DW118" s="1056"/>
      <c r="DX118" s="1056"/>
      <c r="DY118" s="1056"/>
      <c r="DZ118" s="1057"/>
    </row>
    <row r="119" spans="1:130" s="246" customFormat="1" ht="26.25" customHeight="1" x14ac:dyDescent="0.2">
      <c r="A119" s="1151" t="s">
        <v>447</v>
      </c>
      <c r="B119" s="1037"/>
      <c r="C119" s="1016" t="s">
        <v>448</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178</v>
      </c>
      <c r="AB119" s="985"/>
      <c r="AC119" s="985"/>
      <c r="AD119" s="985"/>
      <c r="AE119" s="986"/>
      <c r="AF119" s="987" t="s">
        <v>178</v>
      </c>
      <c r="AG119" s="985"/>
      <c r="AH119" s="985"/>
      <c r="AI119" s="985"/>
      <c r="AJ119" s="986"/>
      <c r="AK119" s="987" t="s">
        <v>178</v>
      </c>
      <c r="AL119" s="985"/>
      <c r="AM119" s="985"/>
      <c r="AN119" s="985"/>
      <c r="AO119" s="986"/>
      <c r="AP119" s="988" t="s">
        <v>178</v>
      </c>
      <c r="AQ119" s="989"/>
      <c r="AR119" s="989"/>
      <c r="AS119" s="989"/>
      <c r="AT119" s="990"/>
      <c r="AU119" s="995"/>
      <c r="AV119" s="996"/>
      <c r="AW119" s="996"/>
      <c r="AX119" s="996"/>
      <c r="AY119" s="996"/>
      <c r="AZ119" s="277" t="s">
        <v>192</v>
      </c>
      <c r="BA119" s="277"/>
      <c r="BB119" s="277"/>
      <c r="BC119" s="277"/>
      <c r="BD119" s="277"/>
      <c r="BE119" s="277"/>
      <c r="BF119" s="277"/>
      <c r="BG119" s="277"/>
      <c r="BH119" s="277"/>
      <c r="BI119" s="277"/>
      <c r="BJ119" s="277"/>
      <c r="BK119" s="277"/>
      <c r="BL119" s="277"/>
      <c r="BM119" s="277"/>
      <c r="BN119" s="277"/>
      <c r="BO119" s="1068" t="s">
        <v>476</v>
      </c>
      <c r="BP119" s="1099"/>
      <c r="BQ119" s="1090">
        <v>42311010</v>
      </c>
      <c r="BR119" s="1091"/>
      <c r="BS119" s="1091"/>
      <c r="BT119" s="1091"/>
      <c r="BU119" s="1091"/>
      <c r="BV119" s="1091">
        <v>43646667</v>
      </c>
      <c r="BW119" s="1091"/>
      <c r="BX119" s="1091"/>
      <c r="BY119" s="1091"/>
      <c r="BZ119" s="1091"/>
      <c r="CA119" s="1091">
        <v>42555457</v>
      </c>
      <c r="CB119" s="1091"/>
      <c r="CC119" s="1091"/>
      <c r="CD119" s="1091"/>
      <c r="CE119" s="1091"/>
      <c r="CF119" s="1092"/>
      <c r="CG119" s="1093"/>
      <c r="CH119" s="1093"/>
      <c r="CI119" s="1093"/>
      <c r="CJ119" s="1094"/>
      <c r="CK119" s="1040"/>
      <c r="CL119" s="1041"/>
      <c r="CM119" s="1095" t="s">
        <v>477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178</v>
      </c>
      <c r="DH119" s="1077"/>
      <c r="DI119" s="1077"/>
      <c r="DJ119" s="1077"/>
      <c r="DK119" s="1078"/>
      <c r="DL119" s="1076" t="s">
        <v>178</v>
      </c>
      <c r="DM119" s="1077"/>
      <c r="DN119" s="1077"/>
      <c r="DO119" s="1077"/>
      <c r="DP119" s="1078"/>
      <c r="DQ119" s="1076" t="s">
        <v>178</v>
      </c>
      <c r="DR119" s="1077"/>
      <c r="DS119" s="1077"/>
      <c r="DT119" s="1077"/>
      <c r="DU119" s="1078"/>
      <c r="DV119" s="1079" t="s">
        <v>451</v>
      </c>
      <c r="DW119" s="1080"/>
      <c r="DX119" s="1080"/>
      <c r="DY119" s="1080"/>
      <c r="DZ119" s="1081"/>
    </row>
    <row r="120" spans="1:130" s="246" customFormat="1" ht="26.25" customHeight="1" x14ac:dyDescent="0.2">
      <c r="A120" s="1152"/>
      <c r="B120" s="1039"/>
      <c r="C120" s="1009" t="s">
        <v>454</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399</v>
      </c>
      <c r="AB120" s="1052"/>
      <c r="AC120" s="1052"/>
      <c r="AD120" s="1052"/>
      <c r="AE120" s="1053"/>
      <c r="AF120" s="1054" t="s">
        <v>178</v>
      </c>
      <c r="AG120" s="1052"/>
      <c r="AH120" s="1052"/>
      <c r="AI120" s="1052"/>
      <c r="AJ120" s="1053"/>
      <c r="AK120" s="1054" t="s">
        <v>449</v>
      </c>
      <c r="AL120" s="1052"/>
      <c r="AM120" s="1052"/>
      <c r="AN120" s="1052"/>
      <c r="AO120" s="1053"/>
      <c r="AP120" s="1055" t="s">
        <v>178</v>
      </c>
      <c r="AQ120" s="1056"/>
      <c r="AR120" s="1056"/>
      <c r="AS120" s="1056"/>
      <c r="AT120" s="1057"/>
      <c r="AU120" s="1082" t="s">
        <v>478</v>
      </c>
      <c r="AV120" s="1083"/>
      <c r="AW120" s="1083"/>
      <c r="AX120" s="1083"/>
      <c r="AY120" s="1084"/>
      <c r="AZ120" s="1033" t="s">
        <v>479</v>
      </c>
      <c r="BA120" s="982"/>
      <c r="BB120" s="982"/>
      <c r="BC120" s="982"/>
      <c r="BD120" s="982"/>
      <c r="BE120" s="982"/>
      <c r="BF120" s="982"/>
      <c r="BG120" s="982"/>
      <c r="BH120" s="982"/>
      <c r="BI120" s="982"/>
      <c r="BJ120" s="982"/>
      <c r="BK120" s="982"/>
      <c r="BL120" s="982"/>
      <c r="BM120" s="982"/>
      <c r="BN120" s="982"/>
      <c r="BO120" s="982"/>
      <c r="BP120" s="983"/>
      <c r="BQ120" s="1019">
        <v>6141770</v>
      </c>
      <c r="BR120" s="1020"/>
      <c r="BS120" s="1020"/>
      <c r="BT120" s="1020"/>
      <c r="BU120" s="1020"/>
      <c r="BV120" s="1020">
        <v>4598658</v>
      </c>
      <c r="BW120" s="1020"/>
      <c r="BX120" s="1020"/>
      <c r="BY120" s="1020"/>
      <c r="BZ120" s="1020"/>
      <c r="CA120" s="1020">
        <v>4085976</v>
      </c>
      <c r="CB120" s="1020"/>
      <c r="CC120" s="1020"/>
      <c r="CD120" s="1020"/>
      <c r="CE120" s="1020"/>
      <c r="CF120" s="1034">
        <v>34.700000000000003</v>
      </c>
      <c r="CG120" s="1035"/>
      <c r="CH120" s="1035"/>
      <c r="CI120" s="1035"/>
      <c r="CJ120" s="1035"/>
      <c r="CK120" s="1100" t="s">
        <v>480</v>
      </c>
      <c r="CL120" s="1101"/>
      <c r="CM120" s="1101"/>
      <c r="CN120" s="1101"/>
      <c r="CO120" s="1102"/>
      <c r="CP120" s="1108" t="s">
        <v>481</v>
      </c>
      <c r="CQ120" s="1109"/>
      <c r="CR120" s="1109"/>
      <c r="CS120" s="1109"/>
      <c r="CT120" s="1109"/>
      <c r="CU120" s="1109"/>
      <c r="CV120" s="1109"/>
      <c r="CW120" s="1109"/>
      <c r="CX120" s="1109"/>
      <c r="CY120" s="1109"/>
      <c r="CZ120" s="1109"/>
      <c r="DA120" s="1109"/>
      <c r="DB120" s="1109"/>
      <c r="DC120" s="1109"/>
      <c r="DD120" s="1109"/>
      <c r="DE120" s="1109"/>
      <c r="DF120" s="1110"/>
      <c r="DG120" s="1019">
        <v>4137090</v>
      </c>
      <c r="DH120" s="1020"/>
      <c r="DI120" s="1020"/>
      <c r="DJ120" s="1020"/>
      <c r="DK120" s="1020"/>
      <c r="DL120" s="1020">
        <v>4101472</v>
      </c>
      <c r="DM120" s="1020"/>
      <c r="DN120" s="1020"/>
      <c r="DO120" s="1020"/>
      <c r="DP120" s="1020"/>
      <c r="DQ120" s="1020">
        <v>4074896</v>
      </c>
      <c r="DR120" s="1020"/>
      <c r="DS120" s="1020"/>
      <c r="DT120" s="1020"/>
      <c r="DU120" s="1020"/>
      <c r="DV120" s="1021">
        <v>34.6</v>
      </c>
      <c r="DW120" s="1021"/>
      <c r="DX120" s="1021"/>
      <c r="DY120" s="1021"/>
      <c r="DZ120" s="1022"/>
    </row>
    <row r="121" spans="1:130" s="246" customFormat="1" ht="26.25" customHeight="1" x14ac:dyDescent="0.2">
      <c r="A121" s="1152"/>
      <c r="B121" s="1039"/>
      <c r="C121" s="1060" t="s">
        <v>482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449</v>
      </c>
      <c r="AB121" s="1052"/>
      <c r="AC121" s="1052"/>
      <c r="AD121" s="1052"/>
      <c r="AE121" s="1053"/>
      <c r="AF121" s="1054" t="s">
        <v>449</v>
      </c>
      <c r="AG121" s="1052"/>
      <c r="AH121" s="1052"/>
      <c r="AI121" s="1052"/>
      <c r="AJ121" s="1053"/>
      <c r="AK121" s="1054" t="s">
        <v>178</v>
      </c>
      <c r="AL121" s="1052"/>
      <c r="AM121" s="1052"/>
      <c r="AN121" s="1052"/>
      <c r="AO121" s="1053"/>
      <c r="AP121" s="1055" t="s">
        <v>178</v>
      </c>
      <c r="AQ121" s="1056"/>
      <c r="AR121" s="1056"/>
      <c r="AS121" s="1056"/>
      <c r="AT121" s="1057"/>
      <c r="AU121" s="1085"/>
      <c r="AV121" s="1086"/>
      <c r="AW121" s="1086"/>
      <c r="AX121" s="1086"/>
      <c r="AY121" s="1087"/>
      <c r="AZ121" s="1042" t="s">
        <v>483</v>
      </c>
      <c r="BA121" s="1043"/>
      <c r="BB121" s="1043"/>
      <c r="BC121" s="1043"/>
      <c r="BD121" s="1043"/>
      <c r="BE121" s="1043"/>
      <c r="BF121" s="1043"/>
      <c r="BG121" s="1043"/>
      <c r="BH121" s="1043"/>
      <c r="BI121" s="1043"/>
      <c r="BJ121" s="1043"/>
      <c r="BK121" s="1043"/>
      <c r="BL121" s="1043"/>
      <c r="BM121" s="1043"/>
      <c r="BN121" s="1043"/>
      <c r="BO121" s="1043"/>
      <c r="BP121" s="1044"/>
      <c r="BQ121" s="1012">
        <v>1755402</v>
      </c>
      <c r="BR121" s="1013"/>
      <c r="BS121" s="1013"/>
      <c r="BT121" s="1013"/>
      <c r="BU121" s="1013"/>
      <c r="BV121" s="1013">
        <v>2156770</v>
      </c>
      <c r="BW121" s="1013"/>
      <c r="BX121" s="1013"/>
      <c r="BY121" s="1013"/>
      <c r="BZ121" s="1013"/>
      <c r="CA121" s="1013">
        <v>2200252</v>
      </c>
      <c r="CB121" s="1013"/>
      <c r="CC121" s="1013"/>
      <c r="CD121" s="1013"/>
      <c r="CE121" s="1013"/>
      <c r="CF121" s="1007">
        <v>18.7</v>
      </c>
      <c r="CG121" s="1008"/>
      <c r="CH121" s="1008"/>
      <c r="CI121" s="1008"/>
      <c r="CJ121" s="1008"/>
      <c r="CK121" s="1103"/>
      <c r="CL121" s="1104"/>
      <c r="CM121" s="1104"/>
      <c r="CN121" s="1104"/>
      <c r="CO121" s="1105"/>
      <c r="CP121" s="1113" t="s">
        <v>484</v>
      </c>
      <c r="CQ121" s="1114"/>
      <c r="CR121" s="1114"/>
      <c r="CS121" s="1114"/>
      <c r="CT121" s="1114"/>
      <c r="CU121" s="1114"/>
      <c r="CV121" s="1114"/>
      <c r="CW121" s="1114"/>
      <c r="CX121" s="1114"/>
      <c r="CY121" s="1114"/>
      <c r="CZ121" s="1114"/>
      <c r="DA121" s="1114"/>
      <c r="DB121" s="1114"/>
      <c r="DC121" s="1114"/>
      <c r="DD121" s="1114"/>
      <c r="DE121" s="1114"/>
      <c r="DF121" s="1115"/>
      <c r="DG121" s="1012">
        <v>294818</v>
      </c>
      <c r="DH121" s="1013"/>
      <c r="DI121" s="1013"/>
      <c r="DJ121" s="1013"/>
      <c r="DK121" s="1013"/>
      <c r="DL121" s="1013">
        <v>363280</v>
      </c>
      <c r="DM121" s="1013"/>
      <c r="DN121" s="1013"/>
      <c r="DO121" s="1013"/>
      <c r="DP121" s="1013"/>
      <c r="DQ121" s="1013">
        <v>2316978</v>
      </c>
      <c r="DR121" s="1013"/>
      <c r="DS121" s="1013"/>
      <c r="DT121" s="1013"/>
      <c r="DU121" s="1013"/>
      <c r="DV121" s="1014">
        <v>19.7</v>
      </c>
      <c r="DW121" s="1014"/>
      <c r="DX121" s="1014"/>
      <c r="DY121" s="1014"/>
      <c r="DZ121" s="1015"/>
    </row>
    <row r="122" spans="1:130" s="246" customFormat="1" ht="26.25" customHeight="1" x14ac:dyDescent="0.2">
      <c r="A122" s="1152"/>
      <c r="B122" s="1039"/>
      <c r="C122" s="1009" t="s">
        <v>464</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399</v>
      </c>
      <c r="AB122" s="1052"/>
      <c r="AC122" s="1052"/>
      <c r="AD122" s="1052"/>
      <c r="AE122" s="1053"/>
      <c r="AF122" s="1054" t="s">
        <v>399</v>
      </c>
      <c r="AG122" s="1052"/>
      <c r="AH122" s="1052"/>
      <c r="AI122" s="1052"/>
      <c r="AJ122" s="1053"/>
      <c r="AK122" s="1054" t="s">
        <v>399</v>
      </c>
      <c r="AL122" s="1052"/>
      <c r="AM122" s="1052"/>
      <c r="AN122" s="1052"/>
      <c r="AO122" s="1053"/>
      <c r="AP122" s="1055" t="s">
        <v>449</v>
      </c>
      <c r="AQ122" s="1056"/>
      <c r="AR122" s="1056"/>
      <c r="AS122" s="1056"/>
      <c r="AT122" s="1057"/>
      <c r="AU122" s="1085"/>
      <c r="AV122" s="1086"/>
      <c r="AW122" s="1086"/>
      <c r="AX122" s="1086"/>
      <c r="AY122" s="1087"/>
      <c r="AZ122" s="1067" t="s">
        <v>485</v>
      </c>
      <c r="BA122" s="1058"/>
      <c r="BB122" s="1058"/>
      <c r="BC122" s="1058"/>
      <c r="BD122" s="1058"/>
      <c r="BE122" s="1058"/>
      <c r="BF122" s="1058"/>
      <c r="BG122" s="1058"/>
      <c r="BH122" s="1058"/>
      <c r="BI122" s="1058"/>
      <c r="BJ122" s="1058"/>
      <c r="BK122" s="1058"/>
      <c r="BL122" s="1058"/>
      <c r="BM122" s="1058"/>
      <c r="BN122" s="1058"/>
      <c r="BO122" s="1058"/>
      <c r="BP122" s="1059"/>
      <c r="BQ122" s="1090">
        <v>23013312</v>
      </c>
      <c r="BR122" s="1091"/>
      <c r="BS122" s="1091"/>
      <c r="BT122" s="1091"/>
      <c r="BU122" s="1091"/>
      <c r="BV122" s="1091">
        <v>23965697</v>
      </c>
      <c r="BW122" s="1091"/>
      <c r="BX122" s="1091"/>
      <c r="BY122" s="1091"/>
      <c r="BZ122" s="1091"/>
      <c r="CA122" s="1091">
        <v>23073821</v>
      </c>
      <c r="CB122" s="1091"/>
      <c r="CC122" s="1091"/>
      <c r="CD122" s="1091"/>
      <c r="CE122" s="1091"/>
      <c r="CF122" s="1111">
        <v>195.8</v>
      </c>
      <c r="CG122" s="1112"/>
      <c r="CH122" s="1112"/>
      <c r="CI122" s="1112"/>
      <c r="CJ122" s="1112"/>
      <c r="CK122" s="1103"/>
      <c r="CL122" s="1104"/>
      <c r="CM122" s="1104"/>
      <c r="CN122" s="1104"/>
      <c r="CO122" s="1105"/>
      <c r="CP122" s="1113" t="s">
        <v>486</v>
      </c>
      <c r="CQ122" s="1114"/>
      <c r="CR122" s="1114"/>
      <c r="CS122" s="1114"/>
      <c r="CT122" s="1114"/>
      <c r="CU122" s="1114"/>
      <c r="CV122" s="1114"/>
      <c r="CW122" s="1114"/>
      <c r="CX122" s="1114"/>
      <c r="CY122" s="1114"/>
      <c r="CZ122" s="1114"/>
      <c r="DA122" s="1114"/>
      <c r="DB122" s="1114"/>
      <c r="DC122" s="1114"/>
      <c r="DD122" s="1114"/>
      <c r="DE122" s="1114"/>
      <c r="DF122" s="1115"/>
      <c r="DG122" s="1012">
        <v>1504495</v>
      </c>
      <c r="DH122" s="1013"/>
      <c r="DI122" s="1013"/>
      <c r="DJ122" s="1013"/>
      <c r="DK122" s="1013"/>
      <c r="DL122" s="1013">
        <v>1491979</v>
      </c>
      <c r="DM122" s="1013"/>
      <c r="DN122" s="1013"/>
      <c r="DO122" s="1013"/>
      <c r="DP122" s="1013"/>
      <c r="DQ122" s="1013">
        <v>1440309</v>
      </c>
      <c r="DR122" s="1013"/>
      <c r="DS122" s="1013"/>
      <c r="DT122" s="1013"/>
      <c r="DU122" s="1013"/>
      <c r="DV122" s="1014">
        <v>12.2</v>
      </c>
      <c r="DW122" s="1014"/>
      <c r="DX122" s="1014"/>
      <c r="DY122" s="1014"/>
      <c r="DZ122" s="1015"/>
    </row>
    <row r="123" spans="1:130" s="246" customFormat="1" ht="26.25" customHeight="1" x14ac:dyDescent="0.2">
      <c r="A123" s="1152"/>
      <c r="B123" s="1039"/>
      <c r="C123" s="1009" t="s">
        <v>470</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178</v>
      </c>
      <c r="AB123" s="1052"/>
      <c r="AC123" s="1052"/>
      <c r="AD123" s="1052"/>
      <c r="AE123" s="1053"/>
      <c r="AF123" s="1054" t="s">
        <v>449</v>
      </c>
      <c r="AG123" s="1052"/>
      <c r="AH123" s="1052"/>
      <c r="AI123" s="1052"/>
      <c r="AJ123" s="1053"/>
      <c r="AK123" s="1054" t="s">
        <v>449</v>
      </c>
      <c r="AL123" s="1052"/>
      <c r="AM123" s="1052"/>
      <c r="AN123" s="1052"/>
      <c r="AO123" s="1053"/>
      <c r="AP123" s="1055" t="s">
        <v>178</v>
      </c>
      <c r="AQ123" s="1056"/>
      <c r="AR123" s="1056"/>
      <c r="AS123" s="1056"/>
      <c r="AT123" s="1057"/>
      <c r="AU123" s="1088"/>
      <c r="AV123" s="1089"/>
      <c r="AW123" s="1089"/>
      <c r="AX123" s="1089"/>
      <c r="AY123" s="1089"/>
      <c r="AZ123" s="277" t="s">
        <v>192</v>
      </c>
      <c r="BA123" s="277"/>
      <c r="BB123" s="277"/>
      <c r="BC123" s="277"/>
      <c r="BD123" s="277"/>
      <c r="BE123" s="277"/>
      <c r="BF123" s="277"/>
      <c r="BG123" s="277"/>
      <c r="BH123" s="277"/>
      <c r="BI123" s="277"/>
      <c r="BJ123" s="277"/>
      <c r="BK123" s="277"/>
      <c r="BL123" s="277"/>
      <c r="BM123" s="277"/>
      <c r="BN123" s="277"/>
      <c r="BO123" s="1068" t="s">
        <v>487</v>
      </c>
      <c r="BP123" s="1099"/>
      <c r="BQ123" s="1158">
        <v>30910484</v>
      </c>
      <c r="BR123" s="1159"/>
      <c r="BS123" s="1159"/>
      <c r="BT123" s="1159"/>
      <c r="BU123" s="1159"/>
      <c r="BV123" s="1159">
        <v>30721125</v>
      </c>
      <c r="BW123" s="1159"/>
      <c r="BX123" s="1159"/>
      <c r="BY123" s="1159"/>
      <c r="BZ123" s="1159"/>
      <c r="CA123" s="1159">
        <v>29360049</v>
      </c>
      <c r="CB123" s="1159"/>
      <c r="CC123" s="1159"/>
      <c r="CD123" s="1159"/>
      <c r="CE123" s="1159"/>
      <c r="CF123" s="1092"/>
      <c r="CG123" s="1093"/>
      <c r="CH123" s="1093"/>
      <c r="CI123" s="1093"/>
      <c r="CJ123" s="1094"/>
      <c r="CK123" s="1103"/>
      <c r="CL123" s="1104"/>
      <c r="CM123" s="1104"/>
      <c r="CN123" s="1104"/>
      <c r="CO123" s="1105"/>
      <c r="CP123" s="1113" t="s">
        <v>488</v>
      </c>
      <c r="CQ123" s="1114"/>
      <c r="CR123" s="1114"/>
      <c r="CS123" s="1114"/>
      <c r="CT123" s="1114"/>
      <c r="CU123" s="1114"/>
      <c r="CV123" s="1114"/>
      <c r="CW123" s="1114"/>
      <c r="CX123" s="1114"/>
      <c r="CY123" s="1114"/>
      <c r="CZ123" s="1114"/>
      <c r="DA123" s="1114"/>
      <c r="DB123" s="1114"/>
      <c r="DC123" s="1114"/>
      <c r="DD123" s="1114"/>
      <c r="DE123" s="1114"/>
      <c r="DF123" s="1115"/>
      <c r="DG123" s="1051">
        <v>1086342</v>
      </c>
      <c r="DH123" s="1052"/>
      <c r="DI123" s="1052"/>
      <c r="DJ123" s="1052"/>
      <c r="DK123" s="1053"/>
      <c r="DL123" s="1054">
        <v>977475</v>
      </c>
      <c r="DM123" s="1052"/>
      <c r="DN123" s="1052"/>
      <c r="DO123" s="1052"/>
      <c r="DP123" s="1053"/>
      <c r="DQ123" s="1054">
        <v>866392</v>
      </c>
      <c r="DR123" s="1052"/>
      <c r="DS123" s="1052"/>
      <c r="DT123" s="1052"/>
      <c r="DU123" s="1053"/>
      <c r="DV123" s="1055">
        <v>7.4</v>
      </c>
      <c r="DW123" s="1056"/>
      <c r="DX123" s="1056"/>
      <c r="DY123" s="1056"/>
      <c r="DZ123" s="1057"/>
    </row>
    <row r="124" spans="1:130" s="246" customFormat="1" ht="26.25" customHeight="1" thickBot="1" x14ac:dyDescent="0.25">
      <c r="A124" s="1152"/>
      <c r="B124" s="1039"/>
      <c r="C124" s="1009" t="s">
        <v>473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399</v>
      </c>
      <c r="AB124" s="1052"/>
      <c r="AC124" s="1052"/>
      <c r="AD124" s="1052"/>
      <c r="AE124" s="1053"/>
      <c r="AF124" s="1054" t="s">
        <v>399</v>
      </c>
      <c r="AG124" s="1052"/>
      <c r="AH124" s="1052"/>
      <c r="AI124" s="1052"/>
      <c r="AJ124" s="1053"/>
      <c r="AK124" s="1054" t="s">
        <v>178</v>
      </c>
      <c r="AL124" s="1052"/>
      <c r="AM124" s="1052"/>
      <c r="AN124" s="1052"/>
      <c r="AO124" s="1053"/>
      <c r="AP124" s="1055" t="s">
        <v>399</v>
      </c>
      <c r="AQ124" s="1056"/>
      <c r="AR124" s="1056"/>
      <c r="AS124" s="1056"/>
      <c r="AT124" s="1057"/>
      <c r="AU124" s="1154" t="s">
        <v>489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93.5</v>
      </c>
      <c r="BR124" s="1121"/>
      <c r="BS124" s="1121"/>
      <c r="BT124" s="1121"/>
      <c r="BU124" s="1121"/>
      <c r="BV124" s="1121">
        <v>108.6</v>
      </c>
      <c r="BW124" s="1121"/>
      <c r="BX124" s="1121"/>
      <c r="BY124" s="1121"/>
      <c r="BZ124" s="1121"/>
      <c r="CA124" s="1121">
        <v>111.9</v>
      </c>
      <c r="CB124" s="1121"/>
      <c r="CC124" s="1121"/>
      <c r="CD124" s="1121"/>
      <c r="CE124" s="1121"/>
      <c r="CF124" s="1122"/>
      <c r="CG124" s="1123"/>
      <c r="CH124" s="1123"/>
      <c r="CI124" s="1123"/>
      <c r="CJ124" s="1124"/>
      <c r="CK124" s="1106"/>
      <c r="CL124" s="1106"/>
      <c r="CM124" s="1106"/>
      <c r="CN124" s="1106"/>
      <c r="CO124" s="1107"/>
      <c r="CP124" s="1113" t="s">
        <v>490</v>
      </c>
      <c r="CQ124" s="1114"/>
      <c r="CR124" s="1114"/>
      <c r="CS124" s="1114"/>
      <c r="CT124" s="1114"/>
      <c r="CU124" s="1114"/>
      <c r="CV124" s="1114"/>
      <c r="CW124" s="1114"/>
      <c r="CX124" s="1114"/>
      <c r="CY124" s="1114"/>
      <c r="CZ124" s="1114"/>
      <c r="DA124" s="1114"/>
      <c r="DB124" s="1114"/>
      <c r="DC124" s="1114"/>
      <c r="DD124" s="1114"/>
      <c r="DE124" s="1114"/>
      <c r="DF124" s="1115"/>
      <c r="DG124" s="1098">
        <v>2184214</v>
      </c>
      <c r="DH124" s="1077"/>
      <c r="DI124" s="1077"/>
      <c r="DJ124" s="1077"/>
      <c r="DK124" s="1078"/>
      <c r="DL124" s="1076">
        <v>2103446</v>
      </c>
      <c r="DM124" s="1077"/>
      <c r="DN124" s="1077"/>
      <c r="DO124" s="1077"/>
      <c r="DP124" s="1078"/>
      <c r="DQ124" s="1076" t="s">
        <v>178</v>
      </c>
      <c r="DR124" s="1077"/>
      <c r="DS124" s="1077"/>
      <c r="DT124" s="1077"/>
      <c r="DU124" s="1078"/>
      <c r="DV124" s="1079" t="s">
        <v>449</v>
      </c>
      <c r="DW124" s="1080"/>
      <c r="DX124" s="1080"/>
      <c r="DY124" s="1080"/>
      <c r="DZ124" s="1081"/>
    </row>
    <row r="125" spans="1:130" s="246" customFormat="1" ht="26.25" customHeight="1" x14ac:dyDescent="0.2">
      <c r="A125" s="1152"/>
      <c r="B125" s="1039"/>
      <c r="C125" s="1009" t="s">
        <v>475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178</v>
      </c>
      <c r="AB125" s="1052"/>
      <c r="AC125" s="1052"/>
      <c r="AD125" s="1052"/>
      <c r="AE125" s="1053"/>
      <c r="AF125" s="1054" t="s">
        <v>178</v>
      </c>
      <c r="AG125" s="1052"/>
      <c r="AH125" s="1052"/>
      <c r="AI125" s="1052"/>
      <c r="AJ125" s="1053"/>
      <c r="AK125" s="1054" t="s">
        <v>178</v>
      </c>
      <c r="AL125" s="1052"/>
      <c r="AM125" s="1052"/>
      <c r="AN125" s="1052"/>
      <c r="AO125" s="1053"/>
      <c r="AP125" s="1055" t="s">
        <v>178</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491</v>
      </c>
      <c r="CL125" s="1101"/>
      <c r="CM125" s="1101"/>
      <c r="CN125" s="1101"/>
      <c r="CO125" s="1102"/>
      <c r="CP125" s="1033" t="s">
        <v>492</v>
      </c>
      <c r="CQ125" s="982"/>
      <c r="CR125" s="982"/>
      <c r="CS125" s="982"/>
      <c r="CT125" s="982"/>
      <c r="CU125" s="982"/>
      <c r="CV125" s="982"/>
      <c r="CW125" s="982"/>
      <c r="CX125" s="982"/>
      <c r="CY125" s="982"/>
      <c r="CZ125" s="982"/>
      <c r="DA125" s="982"/>
      <c r="DB125" s="982"/>
      <c r="DC125" s="982"/>
      <c r="DD125" s="982"/>
      <c r="DE125" s="982"/>
      <c r="DF125" s="983"/>
      <c r="DG125" s="1019" t="s">
        <v>178</v>
      </c>
      <c r="DH125" s="1020"/>
      <c r="DI125" s="1020"/>
      <c r="DJ125" s="1020"/>
      <c r="DK125" s="1020"/>
      <c r="DL125" s="1020" t="s">
        <v>178</v>
      </c>
      <c r="DM125" s="1020"/>
      <c r="DN125" s="1020"/>
      <c r="DO125" s="1020"/>
      <c r="DP125" s="1020"/>
      <c r="DQ125" s="1020" t="s">
        <v>178</v>
      </c>
      <c r="DR125" s="1020"/>
      <c r="DS125" s="1020"/>
      <c r="DT125" s="1020"/>
      <c r="DU125" s="1020"/>
      <c r="DV125" s="1021" t="s">
        <v>178</v>
      </c>
      <c r="DW125" s="1021"/>
      <c r="DX125" s="1021"/>
      <c r="DY125" s="1021"/>
      <c r="DZ125" s="1022"/>
    </row>
    <row r="126" spans="1:130" s="246" customFormat="1" ht="26.25" customHeight="1" thickBot="1" x14ac:dyDescent="0.25">
      <c r="A126" s="1152"/>
      <c r="B126" s="1039"/>
      <c r="C126" s="1009" t="s">
        <v>477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178</v>
      </c>
      <c r="AB126" s="1052"/>
      <c r="AC126" s="1052"/>
      <c r="AD126" s="1052"/>
      <c r="AE126" s="1053"/>
      <c r="AF126" s="1054" t="s">
        <v>178</v>
      </c>
      <c r="AG126" s="1052"/>
      <c r="AH126" s="1052"/>
      <c r="AI126" s="1052"/>
      <c r="AJ126" s="1053"/>
      <c r="AK126" s="1054" t="s">
        <v>178</v>
      </c>
      <c r="AL126" s="1052"/>
      <c r="AM126" s="1052"/>
      <c r="AN126" s="1052"/>
      <c r="AO126" s="1053"/>
      <c r="AP126" s="1055" t="s">
        <v>178</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493</v>
      </c>
      <c r="CQ126" s="1043"/>
      <c r="CR126" s="1043"/>
      <c r="CS126" s="1043"/>
      <c r="CT126" s="1043"/>
      <c r="CU126" s="1043"/>
      <c r="CV126" s="1043"/>
      <c r="CW126" s="1043"/>
      <c r="CX126" s="1043"/>
      <c r="CY126" s="1043"/>
      <c r="CZ126" s="1043"/>
      <c r="DA126" s="1043"/>
      <c r="DB126" s="1043"/>
      <c r="DC126" s="1043"/>
      <c r="DD126" s="1043"/>
      <c r="DE126" s="1043"/>
      <c r="DF126" s="1044"/>
      <c r="DG126" s="1012" t="s">
        <v>449</v>
      </c>
      <c r="DH126" s="1013"/>
      <c r="DI126" s="1013"/>
      <c r="DJ126" s="1013"/>
      <c r="DK126" s="1013"/>
      <c r="DL126" s="1013" t="s">
        <v>449</v>
      </c>
      <c r="DM126" s="1013"/>
      <c r="DN126" s="1013"/>
      <c r="DO126" s="1013"/>
      <c r="DP126" s="1013"/>
      <c r="DQ126" s="1013" t="s">
        <v>178</v>
      </c>
      <c r="DR126" s="1013"/>
      <c r="DS126" s="1013"/>
      <c r="DT126" s="1013"/>
      <c r="DU126" s="1013"/>
      <c r="DV126" s="1014" t="s">
        <v>178</v>
      </c>
      <c r="DW126" s="1014"/>
      <c r="DX126" s="1014"/>
      <c r="DY126" s="1014"/>
      <c r="DZ126" s="1015"/>
    </row>
    <row r="127" spans="1:130" s="246" customFormat="1" ht="26.25" customHeight="1" x14ac:dyDescent="0.2">
      <c r="A127" s="1153"/>
      <c r="B127" s="1041"/>
      <c r="C127" s="1095" t="s">
        <v>494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8492</v>
      </c>
      <c r="AB127" s="1052"/>
      <c r="AC127" s="1052"/>
      <c r="AD127" s="1052"/>
      <c r="AE127" s="1053"/>
      <c r="AF127" s="1054">
        <v>5464</v>
      </c>
      <c r="AG127" s="1052"/>
      <c r="AH127" s="1052"/>
      <c r="AI127" s="1052"/>
      <c r="AJ127" s="1053"/>
      <c r="AK127" s="1054">
        <v>3278</v>
      </c>
      <c r="AL127" s="1052"/>
      <c r="AM127" s="1052"/>
      <c r="AN127" s="1052"/>
      <c r="AO127" s="1053"/>
      <c r="AP127" s="1055">
        <v>0</v>
      </c>
      <c r="AQ127" s="1056"/>
      <c r="AR127" s="1056"/>
      <c r="AS127" s="1056"/>
      <c r="AT127" s="1057"/>
      <c r="AU127" s="282"/>
      <c r="AV127" s="282"/>
      <c r="AW127" s="282"/>
      <c r="AX127" s="1125" t="s">
        <v>495</v>
      </c>
      <c r="AY127" s="1126"/>
      <c r="AZ127" s="1126"/>
      <c r="BA127" s="1126"/>
      <c r="BB127" s="1126"/>
      <c r="BC127" s="1126"/>
      <c r="BD127" s="1126"/>
      <c r="BE127" s="1127"/>
      <c r="BF127" s="1128" t="s">
        <v>496</v>
      </c>
      <c r="BG127" s="1126"/>
      <c r="BH127" s="1126"/>
      <c r="BI127" s="1126"/>
      <c r="BJ127" s="1126"/>
      <c r="BK127" s="1126"/>
      <c r="BL127" s="1127"/>
      <c r="BM127" s="1128" t="s">
        <v>497</v>
      </c>
      <c r="BN127" s="1126"/>
      <c r="BO127" s="1126"/>
      <c r="BP127" s="1126"/>
      <c r="BQ127" s="1126"/>
      <c r="BR127" s="1126"/>
      <c r="BS127" s="1127"/>
      <c r="BT127" s="1128" t="s">
        <v>498</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499</v>
      </c>
      <c r="CQ127" s="1043"/>
      <c r="CR127" s="1043"/>
      <c r="CS127" s="1043"/>
      <c r="CT127" s="1043"/>
      <c r="CU127" s="1043"/>
      <c r="CV127" s="1043"/>
      <c r="CW127" s="1043"/>
      <c r="CX127" s="1043"/>
      <c r="CY127" s="1043"/>
      <c r="CZ127" s="1043"/>
      <c r="DA127" s="1043"/>
      <c r="DB127" s="1043"/>
      <c r="DC127" s="1043"/>
      <c r="DD127" s="1043"/>
      <c r="DE127" s="1043"/>
      <c r="DF127" s="1044"/>
      <c r="DG127" s="1012" t="s">
        <v>178</v>
      </c>
      <c r="DH127" s="1013"/>
      <c r="DI127" s="1013"/>
      <c r="DJ127" s="1013"/>
      <c r="DK127" s="1013"/>
      <c r="DL127" s="1013" t="s">
        <v>178</v>
      </c>
      <c r="DM127" s="1013"/>
      <c r="DN127" s="1013"/>
      <c r="DO127" s="1013"/>
      <c r="DP127" s="1013"/>
      <c r="DQ127" s="1013" t="s">
        <v>449</v>
      </c>
      <c r="DR127" s="1013"/>
      <c r="DS127" s="1013"/>
      <c r="DT127" s="1013"/>
      <c r="DU127" s="1013"/>
      <c r="DV127" s="1014" t="s">
        <v>178</v>
      </c>
      <c r="DW127" s="1014"/>
      <c r="DX127" s="1014"/>
      <c r="DY127" s="1014"/>
      <c r="DZ127" s="1015"/>
    </row>
    <row r="128" spans="1:130" s="246" customFormat="1" ht="26.25" customHeight="1" thickBot="1" x14ac:dyDescent="0.25">
      <c r="A128" s="1136" t="s">
        <v>500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501</v>
      </c>
      <c r="X128" s="1138"/>
      <c r="Y128" s="1138"/>
      <c r="Z128" s="1139"/>
      <c r="AA128" s="1140">
        <v>167321</v>
      </c>
      <c r="AB128" s="1141"/>
      <c r="AC128" s="1141"/>
      <c r="AD128" s="1141"/>
      <c r="AE128" s="1142"/>
      <c r="AF128" s="1143">
        <v>221760</v>
      </c>
      <c r="AG128" s="1141"/>
      <c r="AH128" s="1141"/>
      <c r="AI128" s="1141"/>
      <c r="AJ128" s="1142"/>
      <c r="AK128" s="1143">
        <v>170566</v>
      </c>
      <c r="AL128" s="1141"/>
      <c r="AM128" s="1141"/>
      <c r="AN128" s="1141"/>
      <c r="AO128" s="1142"/>
      <c r="AP128" s="1144"/>
      <c r="AQ128" s="1145"/>
      <c r="AR128" s="1145"/>
      <c r="AS128" s="1145"/>
      <c r="AT128" s="1146"/>
      <c r="AU128" s="282"/>
      <c r="AV128" s="282"/>
      <c r="AW128" s="282"/>
      <c r="AX128" s="981" t="s">
        <v>502</v>
      </c>
      <c r="AY128" s="982"/>
      <c r="AZ128" s="982"/>
      <c r="BA128" s="982"/>
      <c r="BB128" s="982"/>
      <c r="BC128" s="982"/>
      <c r="BD128" s="982"/>
      <c r="BE128" s="983"/>
      <c r="BF128" s="1147" t="s">
        <v>399</v>
      </c>
      <c r="BG128" s="1148"/>
      <c r="BH128" s="1148"/>
      <c r="BI128" s="1148"/>
      <c r="BJ128" s="1148"/>
      <c r="BK128" s="1148"/>
      <c r="BL128" s="1149"/>
      <c r="BM128" s="1147">
        <v>12.84</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503</v>
      </c>
      <c r="CQ128" s="1130"/>
      <c r="CR128" s="1130"/>
      <c r="CS128" s="1130"/>
      <c r="CT128" s="1130"/>
      <c r="CU128" s="1130"/>
      <c r="CV128" s="1130"/>
      <c r="CW128" s="1130"/>
      <c r="CX128" s="1130"/>
      <c r="CY128" s="1130"/>
      <c r="CZ128" s="1130"/>
      <c r="DA128" s="1130"/>
      <c r="DB128" s="1130"/>
      <c r="DC128" s="1130"/>
      <c r="DD128" s="1130"/>
      <c r="DE128" s="1130"/>
      <c r="DF128" s="1131"/>
      <c r="DG128" s="1132" t="s">
        <v>178</v>
      </c>
      <c r="DH128" s="1133"/>
      <c r="DI128" s="1133"/>
      <c r="DJ128" s="1133"/>
      <c r="DK128" s="1133"/>
      <c r="DL128" s="1133" t="s">
        <v>178</v>
      </c>
      <c r="DM128" s="1133"/>
      <c r="DN128" s="1133"/>
      <c r="DO128" s="1133"/>
      <c r="DP128" s="1133"/>
      <c r="DQ128" s="1133" t="s">
        <v>178</v>
      </c>
      <c r="DR128" s="1133"/>
      <c r="DS128" s="1133"/>
      <c r="DT128" s="1133"/>
      <c r="DU128" s="1133"/>
      <c r="DV128" s="1134" t="s">
        <v>504</v>
      </c>
      <c r="DW128" s="1134"/>
      <c r="DX128" s="1134"/>
      <c r="DY128" s="1134"/>
      <c r="DZ128" s="1135"/>
    </row>
    <row r="129" spans="1:131" s="246" customFormat="1" ht="26.25" customHeight="1" x14ac:dyDescent="0.2">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505</v>
      </c>
      <c r="X129" s="1167"/>
      <c r="Y129" s="1167"/>
      <c r="Z129" s="1168"/>
      <c r="AA129" s="1051">
        <v>14619712</v>
      </c>
      <c r="AB129" s="1052"/>
      <c r="AC129" s="1052"/>
      <c r="AD129" s="1052"/>
      <c r="AE129" s="1053"/>
      <c r="AF129" s="1054">
        <v>14302392</v>
      </c>
      <c r="AG129" s="1052"/>
      <c r="AH129" s="1052"/>
      <c r="AI129" s="1052"/>
      <c r="AJ129" s="1053"/>
      <c r="AK129" s="1054">
        <v>14222178</v>
      </c>
      <c r="AL129" s="1052"/>
      <c r="AM129" s="1052"/>
      <c r="AN129" s="1052"/>
      <c r="AO129" s="1053"/>
      <c r="AP129" s="1169"/>
      <c r="AQ129" s="1170"/>
      <c r="AR129" s="1170"/>
      <c r="AS129" s="1170"/>
      <c r="AT129" s="1171"/>
      <c r="AU129" s="284"/>
      <c r="AV129" s="284"/>
      <c r="AW129" s="284"/>
      <c r="AX129" s="1160" t="s">
        <v>506</v>
      </c>
      <c r="AY129" s="1043"/>
      <c r="AZ129" s="1043"/>
      <c r="BA129" s="1043"/>
      <c r="BB129" s="1043"/>
      <c r="BC129" s="1043"/>
      <c r="BD129" s="1043"/>
      <c r="BE129" s="1044"/>
      <c r="BF129" s="1161" t="s">
        <v>178</v>
      </c>
      <c r="BG129" s="1162"/>
      <c r="BH129" s="1162"/>
      <c r="BI129" s="1162"/>
      <c r="BJ129" s="1162"/>
      <c r="BK129" s="1162"/>
      <c r="BL129" s="1163"/>
      <c r="BM129" s="1161">
        <v>17.84</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3" t="s">
        <v>507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508</v>
      </c>
      <c r="X130" s="1167"/>
      <c r="Y130" s="1167"/>
      <c r="Z130" s="1168"/>
      <c r="AA130" s="1051">
        <v>2433139</v>
      </c>
      <c r="AB130" s="1052"/>
      <c r="AC130" s="1052"/>
      <c r="AD130" s="1052"/>
      <c r="AE130" s="1053"/>
      <c r="AF130" s="1054">
        <v>2405836</v>
      </c>
      <c r="AG130" s="1052"/>
      <c r="AH130" s="1052"/>
      <c r="AI130" s="1052"/>
      <c r="AJ130" s="1053"/>
      <c r="AK130" s="1054">
        <v>2436047</v>
      </c>
      <c r="AL130" s="1052"/>
      <c r="AM130" s="1052"/>
      <c r="AN130" s="1052"/>
      <c r="AO130" s="1053"/>
      <c r="AP130" s="1169"/>
      <c r="AQ130" s="1170"/>
      <c r="AR130" s="1170"/>
      <c r="AS130" s="1170"/>
      <c r="AT130" s="1171"/>
      <c r="AU130" s="284"/>
      <c r="AV130" s="284"/>
      <c r="AW130" s="284"/>
      <c r="AX130" s="1160" t="s">
        <v>509</v>
      </c>
      <c r="AY130" s="1043"/>
      <c r="AZ130" s="1043"/>
      <c r="BA130" s="1043"/>
      <c r="BB130" s="1043"/>
      <c r="BC130" s="1043"/>
      <c r="BD130" s="1043"/>
      <c r="BE130" s="1044"/>
      <c r="BF130" s="1197">
        <v>10.7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510</v>
      </c>
      <c r="X131" s="1205"/>
      <c r="Y131" s="1205"/>
      <c r="Z131" s="1206"/>
      <c r="AA131" s="1098">
        <v>12186573</v>
      </c>
      <c r="AB131" s="1077"/>
      <c r="AC131" s="1077"/>
      <c r="AD131" s="1077"/>
      <c r="AE131" s="1078"/>
      <c r="AF131" s="1076">
        <v>11896556</v>
      </c>
      <c r="AG131" s="1077"/>
      <c r="AH131" s="1077"/>
      <c r="AI131" s="1077"/>
      <c r="AJ131" s="1078"/>
      <c r="AK131" s="1076">
        <v>11786131</v>
      </c>
      <c r="AL131" s="1077"/>
      <c r="AM131" s="1077"/>
      <c r="AN131" s="1077"/>
      <c r="AO131" s="1078"/>
      <c r="AP131" s="1207"/>
      <c r="AQ131" s="1208"/>
      <c r="AR131" s="1208"/>
      <c r="AS131" s="1208"/>
      <c r="AT131" s="1209"/>
      <c r="AU131" s="284"/>
      <c r="AV131" s="284"/>
      <c r="AW131" s="284"/>
      <c r="AX131" s="1179" t="s">
        <v>511</v>
      </c>
      <c r="AY131" s="1130"/>
      <c r="AZ131" s="1130"/>
      <c r="BA131" s="1130"/>
      <c r="BB131" s="1130"/>
      <c r="BC131" s="1130"/>
      <c r="BD131" s="1130"/>
      <c r="BE131" s="1131"/>
      <c r="BF131" s="1180">
        <v>111.9</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6" t="s">
        <v>512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513</v>
      </c>
      <c r="W132" s="1190"/>
      <c r="X132" s="1190"/>
      <c r="Y132" s="1190"/>
      <c r="Z132" s="1191"/>
      <c r="AA132" s="1192">
        <v>10.662718720000001</v>
      </c>
      <c r="AB132" s="1193"/>
      <c r="AC132" s="1193"/>
      <c r="AD132" s="1193"/>
      <c r="AE132" s="1194"/>
      <c r="AF132" s="1195">
        <v>10.920925349999999</v>
      </c>
      <c r="AG132" s="1193"/>
      <c r="AH132" s="1193"/>
      <c r="AI132" s="1193"/>
      <c r="AJ132" s="1194"/>
      <c r="AK132" s="1195">
        <v>10.721228200000001</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514</v>
      </c>
      <c r="W133" s="1173"/>
      <c r="X133" s="1173"/>
      <c r="Y133" s="1173"/>
      <c r="Z133" s="1174"/>
      <c r="AA133" s="1175">
        <v>10.4</v>
      </c>
      <c r="AB133" s="1176"/>
      <c r="AC133" s="1176"/>
      <c r="AD133" s="1176"/>
      <c r="AE133" s="1177"/>
      <c r="AF133" s="1175">
        <v>10.5</v>
      </c>
      <c r="AG133" s="1176"/>
      <c r="AH133" s="1176"/>
      <c r="AI133" s="1176"/>
      <c r="AJ133" s="1177"/>
      <c r="AK133" s="1175">
        <v>10.7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xuvyFTlfNDU0V+eI+RHBtE9QKV2E/LPYG8wuMPiHTzO9pkjjNPx75FBmhMwnep6FH3tPhqQdh0BXWR5rNunMw==" saltValue="TOywsb7v8zPKsJMVbyBg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AK9:AO9"/>
    <mergeCell ref="AP9:AT9"/>
    <mergeCell ref="CH8:CL8"/>
    <mergeCell ref="CM8:CQ8"/>
    <mergeCell ref="CR8:CV8"/>
    <mergeCell ref="CW8:DA8"/>
    <mergeCell ref="DB8:DF8"/>
    <mergeCell ref="DG8:DK8"/>
    <mergeCell ref="AA9:AE9"/>
    <mergeCell ref="Q8:U8"/>
    <mergeCell ref="V8:Z8"/>
    <mergeCell ref="AA8:AE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V10:DZ10"/>
    <mergeCell ref="DJ2:DO2"/>
    <mergeCell ref="DQ2:DZ2"/>
    <mergeCell ref="A4:AY4"/>
    <mergeCell ref="A5:P6"/>
    <mergeCell ref="Q5:U6"/>
    <mergeCell ref="V5:Z6"/>
    <mergeCell ref="AA5:AE6"/>
    <mergeCell ref="AF5:AJ6"/>
    <mergeCell ref="AK5:AO6"/>
    <mergeCell ref="AP5:AT6"/>
    <mergeCell ref="DV7:DZ7"/>
    <mergeCell ref="B8:P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Q9:U9"/>
    <mergeCell ref="V9:Z9"/>
    <mergeCell ref="Q7:U7"/>
    <mergeCell ref="V7:Z7"/>
    <mergeCell ref="AA7:AE7"/>
    <mergeCell ref="DB5:DF6"/>
    <mergeCell ref="DG5:DK6"/>
    <mergeCell ref="DL5:DP6"/>
    <mergeCell ref="DQ5:DU6"/>
    <mergeCell ref="DV5:DZ6"/>
    <mergeCell ref="B7:P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AF9:AJ9"/>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O9MxsH6+Ykln8Yys1j+ZG7kx0u+YtS1BnCeVSAi4fUeyvMfM0jnOFkjcpqXquJoMWbCdbObjfEz9bWIEXipZg==" saltValue="Dg2j3v6YHSKGb5PZFIoNv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sqref="A1:XFD1048576"/>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MgET/o+LA67kuoqeDyon9lSc7+Pgus+Js54yUbBiCaRaWB1TjLSB1+UBLpQJAcoIZcegCpNv7TcGrBuYtg/mw==" saltValue="HYf7BLKY54LTQAvt2sgdxg=="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sqref="A1:XFD1"/>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518</v>
      </c>
      <c r="AP7" s="303"/>
      <c r="AQ7" s="304" t="s">
        <v>519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520</v>
      </c>
      <c r="AQ8" s="310" t="s">
        <v>521</v>
      </c>
      <c r="AR8" s="311" t="s">
        <v>522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523</v>
      </c>
      <c r="AL9" s="1216"/>
      <c r="AM9" s="1216"/>
      <c r="AN9" s="1217"/>
      <c r="AO9" s="312">
        <v>3640168</v>
      </c>
      <c r="AP9" s="312">
        <v>79151</v>
      </c>
      <c r="AQ9" s="313">
        <v>90414</v>
      </c>
      <c r="AR9" s="314">
        <v>-12.5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524</v>
      </c>
      <c r="AL10" s="1216"/>
      <c r="AM10" s="1216"/>
      <c r="AN10" s="1217"/>
      <c r="AO10" s="315">
        <v>220317</v>
      </c>
      <c r="AP10" s="315">
        <v>4791</v>
      </c>
      <c r="AQ10" s="316">
        <v>7325</v>
      </c>
      <c r="AR10" s="317">
        <v>-34.6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525</v>
      </c>
      <c r="AL11" s="1216"/>
      <c r="AM11" s="1216"/>
      <c r="AN11" s="1217"/>
      <c r="AO11" s="315">
        <v>480701</v>
      </c>
      <c r="AP11" s="315">
        <v>10452</v>
      </c>
      <c r="AQ11" s="316">
        <v>9426</v>
      </c>
      <c r="AR11" s="317">
        <v>10.9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526</v>
      </c>
      <c r="AL12" s="1216"/>
      <c r="AM12" s="1216"/>
      <c r="AN12" s="1217"/>
      <c r="AO12" s="315">
        <v>202</v>
      </c>
      <c r="AP12" s="315">
        <v>4</v>
      </c>
      <c r="AQ12" s="316">
        <v>1167</v>
      </c>
      <c r="AR12" s="317">
        <v>-99.7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527</v>
      </c>
      <c r="AL13" s="1216"/>
      <c r="AM13" s="1216"/>
      <c r="AN13" s="1217"/>
      <c r="AO13" s="315" t="s">
        <v>528</v>
      </c>
      <c r="AP13" s="315" t="s">
        <v>528</v>
      </c>
      <c r="AQ13" s="316">
        <v>3</v>
      </c>
      <c r="AR13" s="317" t="s">
        <v>528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529</v>
      </c>
      <c r="AL14" s="1216"/>
      <c r="AM14" s="1216"/>
      <c r="AN14" s="1217"/>
      <c r="AO14" s="315">
        <v>219134</v>
      </c>
      <c r="AP14" s="315">
        <v>4765</v>
      </c>
      <c r="AQ14" s="316">
        <v>4078</v>
      </c>
      <c r="AR14" s="317">
        <v>16.8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530</v>
      </c>
      <c r="AL15" s="1216"/>
      <c r="AM15" s="1216"/>
      <c r="AN15" s="1217"/>
      <c r="AO15" s="315">
        <v>50576</v>
      </c>
      <c r="AP15" s="315">
        <v>1100</v>
      </c>
      <c r="AQ15" s="316">
        <v>2195</v>
      </c>
      <c r="AR15" s="317">
        <v>-49.9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531</v>
      </c>
      <c r="AL16" s="1219"/>
      <c r="AM16" s="1219"/>
      <c r="AN16" s="1220"/>
      <c r="AO16" s="315">
        <v>-346801</v>
      </c>
      <c r="AP16" s="315">
        <v>-7541</v>
      </c>
      <c r="AQ16" s="316">
        <v>-8893</v>
      </c>
      <c r="AR16" s="317">
        <v>-15.2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192</v>
      </c>
      <c r="AL17" s="1219"/>
      <c r="AM17" s="1219"/>
      <c r="AN17" s="1220"/>
      <c r="AO17" s="315">
        <v>4264297</v>
      </c>
      <c r="AP17" s="315">
        <v>92722</v>
      </c>
      <c r="AQ17" s="316">
        <v>105714</v>
      </c>
      <c r="AR17" s="317">
        <v>-12.3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536</v>
      </c>
      <c r="AL21" s="1211"/>
      <c r="AM21" s="1211"/>
      <c r="AN21" s="1212"/>
      <c r="AO21" s="327">
        <v>8.65</v>
      </c>
      <c r="AP21" s="328">
        <v>10.07</v>
      </c>
      <c r="AQ21" s="329">
        <v>-1.42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537</v>
      </c>
      <c r="AL22" s="1211"/>
      <c r="AM22" s="1211"/>
      <c r="AN22" s="1212"/>
      <c r="AO22" s="332">
        <v>97.3</v>
      </c>
      <c r="AP22" s="333">
        <v>97.6</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518</v>
      </c>
      <c r="AP30" s="303"/>
      <c r="AQ30" s="304" t="s">
        <v>519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520</v>
      </c>
      <c r="AQ31" s="310" t="s">
        <v>521</v>
      </c>
      <c r="AR31" s="311" t="s">
        <v>522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541</v>
      </c>
      <c r="AL32" s="1227"/>
      <c r="AM32" s="1227"/>
      <c r="AN32" s="1228"/>
      <c r="AO32" s="342">
        <v>3180407</v>
      </c>
      <c r="AP32" s="342">
        <v>69154</v>
      </c>
      <c r="AQ32" s="343">
        <v>67110</v>
      </c>
      <c r="AR32" s="344">
        <v>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542</v>
      </c>
      <c r="AL33" s="1227"/>
      <c r="AM33" s="1227"/>
      <c r="AN33" s="1228"/>
      <c r="AO33" s="342" t="s">
        <v>528</v>
      </c>
      <c r="AP33" s="342" t="s">
        <v>528</v>
      </c>
      <c r="AQ33" s="343" t="s">
        <v>528</v>
      </c>
      <c r="AR33" s="344" t="s">
        <v>528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543</v>
      </c>
      <c r="AL34" s="1227"/>
      <c r="AM34" s="1227"/>
      <c r="AN34" s="1228"/>
      <c r="AO34" s="342" t="s">
        <v>528</v>
      </c>
      <c r="AP34" s="342" t="s">
        <v>528</v>
      </c>
      <c r="AQ34" s="343">
        <v>6</v>
      </c>
      <c r="AR34" s="344" t="s">
        <v>528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544</v>
      </c>
      <c r="AL35" s="1227"/>
      <c r="AM35" s="1227"/>
      <c r="AN35" s="1228"/>
      <c r="AO35" s="342">
        <v>639544</v>
      </c>
      <c r="AP35" s="342">
        <v>13906</v>
      </c>
      <c r="AQ35" s="343">
        <v>17795</v>
      </c>
      <c r="AR35" s="344">
        <v>-21.9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545</v>
      </c>
      <c r="AL36" s="1227"/>
      <c r="AM36" s="1227"/>
      <c r="AN36" s="1228"/>
      <c r="AO36" s="342">
        <v>47002</v>
      </c>
      <c r="AP36" s="342">
        <v>1022</v>
      </c>
      <c r="AQ36" s="343">
        <v>2500</v>
      </c>
      <c r="AR36" s="344">
        <v>-59.1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546</v>
      </c>
      <c r="AL37" s="1227"/>
      <c r="AM37" s="1227"/>
      <c r="AN37" s="1228"/>
      <c r="AO37" s="342">
        <v>3278</v>
      </c>
      <c r="AP37" s="342">
        <v>71</v>
      </c>
      <c r="AQ37" s="343">
        <v>1001</v>
      </c>
      <c r="AR37" s="344">
        <v>-92.9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547</v>
      </c>
      <c r="AL38" s="1230"/>
      <c r="AM38" s="1230"/>
      <c r="AN38" s="1231"/>
      <c r="AO38" s="345" t="s">
        <v>528</v>
      </c>
      <c r="AP38" s="345" t="s">
        <v>528</v>
      </c>
      <c r="AQ38" s="346">
        <v>4</v>
      </c>
      <c r="AR38" s="334" t="s">
        <v>528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548</v>
      </c>
      <c r="AL39" s="1230"/>
      <c r="AM39" s="1230"/>
      <c r="AN39" s="1231"/>
      <c r="AO39" s="342">
        <v>-170566</v>
      </c>
      <c r="AP39" s="342">
        <v>-3709</v>
      </c>
      <c r="AQ39" s="343">
        <v>-3748</v>
      </c>
      <c r="AR39" s="344">
        <v>-1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549</v>
      </c>
      <c r="AL40" s="1227"/>
      <c r="AM40" s="1227"/>
      <c r="AN40" s="1228"/>
      <c r="AO40" s="342">
        <v>-2436047</v>
      </c>
      <c r="AP40" s="342">
        <v>-52969</v>
      </c>
      <c r="AQ40" s="343">
        <v>-58908</v>
      </c>
      <c r="AR40" s="344">
        <v>-10.1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307</v>
      </c>
      <c r="AL41" s="1233"/>
      <c r="AM41" s="1233"/>
      <c r="AN41" s="1234"/>
      <c r="AO41" s="342">
        <v>1263618</v>
      </c>
      <c r="AP41" s="342">
        <v>27476</v>
      </c>
      <c r="AQ41" s="343">
        <v>25761</v>
      </c>
      <c r="AR41" s="344">
        <v>6.7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518</v>
      </c>
      <c r="AN49" s="1223" t="s">
        <v>553</v>
      </c>
      <c r="AO49" s="1224"/>
      <c r="AP49" s="1224"/>
      <c r="AQ49" s="1224"/>
      <c r="AR49" s="122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554</v>
      </c>
      <c r="AO50" s="359" t="s">
        <v>555</v>
      </c>
      <c r="AP50" s="360" t="s">
        <v>556</v>
      </c>
      <c r="AQ50" s="361" t="s">
        <v>557</v>
      </c>
      <c r="AR50" s="362" t="s">
        <v>558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5149528</v>
      </c>
      <c r="AN51" s="364">
        <v>107086</v>
      </c>
      <c r="AO51" s="365">
        <v>73.900000000000006</v>
      </c>
      <c r="AP51" s="366">
        <v>106614</v>
      </c>
      <c r="AQ51" s="367">
        <v>17.2</v>
      </c>
      <c r="AR51" s="368">
        <v>56.7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3697612</v>
      </c>
      <c r="AN52" s="372">
        <v>76893</v>
      </c>
      <c r="AO52" s="373">
        <v>101</v>
      </c>
      <c r="AP52" s="374">
        <v>45545</v>
      </c>
      <c r="AQ52" s="375">
        <v>20.7</v>
      </c>
      <c r="AR52" s="376">
        <v>80.3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3906991</v>
      </c>
      <c r="AN53" s="364">
        <v>82000</v>
      </c>
      <c r="AO53" s="365">
        <v>-23.4</v>
      </c>
      <c r="AP53" s="366">
        <v>85459</v>
      </c>
      <c r="AQ53" s="367">
        <v>-19.8</v>
      </c>
      <c r="AR53" s="368">
        <v>-3.6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2820162</v>
      </c>
      <c r="AN54" s="372">
        <v>59190</v>
      </c>
      <c r="AO54" s="373">
        <v>-23</v>
      </c>
      <c r="AP54" s="374">
        <v>44378</v>
      </c>
      <c r="AQ54" s="375">
        <v>-2.6</v>
      </c>
      <c r="AR54" s="376">
        <v>-20.399999999999999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4304913</v>
      </c>
      <c r="AN55" s="364">
        <v>91419</v>
      </c>
      <c r="AO55" s="365">
        <v>11.5</v>
      </c>
      <c r="AP55" s="366">
        <v>83280</v>
      </c>
      <c r="AQ55" s="367">
        <v>-2.5</v>
      </c>
      <c r="AR55" s="368">
        <v>14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2620939</v>
      </c>
      <c r="AN56" s="372">
        <v>55658</v>
      </c>
      <c r="AO56" s="373">
        <v>-6</v>
      </c>
      <c r="AP56" s="374">
        <v>43123</v>
      </c>
      <c r="AQ56" s="375">
        <v>-2.8</v>
      </c>
      <c r="AR56" s="376">
        <v>-3.2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6672269</v>
      </c>
      <c r="AN57" s="364">
        <v>143450</v>
      </c>
      <c r="AO57" s="365">
        <v>56.9</v>
      </c>
      <c r="AP57" s="366">
        <v>88968</v>
      </c>
      <c r="AQ57" s="367">
        <v>6.8</v>
      </c>
      <c r="AR57" s="368">
        <v>50.1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4426665</v>
      </c>
      <c r="AN58" s="372">
        <v>95170</v>
      </c>
      <c r="AO58" s="373">
        <v>71</v>
      </c>
      <c r="AP58" s="374">
        <v>45482</v>
      </c>
      <c r="AQ58" s="375">
        <v>5.5</v>
      </c>
      <c r="AR58" s="376">
        <v>65.5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3362988</v>
      </c>
      <c r="AN59" s="364">
        <v>73124</v>
      </c>
      <c r="AO59" s="365">
        <v>-49</v>
      </c>
      <c r="AP59" s="366">
        <v>85173</v>
      </c>
      <c r="AQ59" s="367">
        <v>-4.3</v>
      </c>
      <c r="AR59" s="368">
        <v>-44.7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2047056</v>
      </c>
      <c r="AN60" s="372">
        <v>44511</v>
      </c>
      <c r="AO60" s="373">
        <v>-53.2</v>
      </c>
      <c r="AP60" s="374">
        <v>43913</v>
      </c>
      <c r="AQ60" s="375">
        <v>-3.4</v>
      </c>
      <c r="AR60" s="376">
        <v>-49.8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4679338</v>
      </c>
      <c r="AN61" s="379">
        <v>99416</v>
      </c>
      <c r="AO61" s="380">
        <v>14</v>
      </c>
      <c r="AP61" s="381">
        <v>89899</v>
      </c>
      <c r="AQ61" s="382">
        <v>-0.5</v>
      </c>
      <c r="AR61" s="368">
        <v>14.5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3122487</v>
      </c>
      <c r="AN62" s="372">
        <v>66284</v>
      </c>
      <c r="AO62" s="373">
        <v>18</v>
      </c>
      <c r="AP62" s="374">
        <v>44488</v>
      </c>
      <c r="AQ62" s="375">
        <v>3.5</v>
      </c>
      <c r="AR62" s="376">
        <v>14.5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YZ58tx1wotWfAn3j8rHGqJLO4nFO2gXZndiFhAiYHSMoVr+xkxIBq+I7MuohRNstVgR0e28ew33zXZQppORiQ==" saltValue="JXQWhqU8XrVXlpsn9TZi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4"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jvFPhlvTAA2J43jL9UIvCdoTmARi0CbTO03aT61V84DMwFNkoifhpx+G2wG/1uiwa8/VlReimfE+D4ZeTQjew==" saltValue="kDg6xK1JHRdpJgDTO5fgW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32fDmWOkd3jEjxuYYe3HFGt3zsOmRg27quXpTPLXIlU4xIzg+hn/Ua97zdd22stQWowPogOJIYZUVjMI50kEg==" saltValue="Kx++pNNkPSD8T7mepGXxg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7" zoomScale="70" zoomScaleNormal="70" zoomScaleSheetLayoutView="100" workbookViewId="0">
      <selection sqref="A1:XFD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5" t="s">
        <v>3</v>
      </c>
      <c r="D47" s="1235"/>
      <c r="E47" s="1236"/>
      <c r="F47" s="11">
        <v>12.29</v>
      </c>
      <c r="G47" s="12">
        <v>12.94</v>
      </c>
      <c r="H47" s="12">
        <v>13.41</v>
      </c>
      <c r="I47" s="12">
        <v>11.34</v>
      </c>
      <c r="J47" s="13">
        <v>7.92</v>
      </c>
    </row>
    <row r="48" spans="2:10" ht="57.75" customHeight="1" x14ac:dyDescent="0.2">
      <c r="B48" s="14"/>
      <c r="C48" s="1237" t="s">
        <v>4</v>
      </c>
      <c r="D48" s="1237"/>
      <c r="E48" s="1238"/>
      <c r="F48" s="15">
        <v>5.29</v>
      </c>
      <c r="G48" s="16">
        <v>6.07</v>
      </c>
      <c r="H48" s="16">
        <v>3.68</v>
      </c>
      <c r="I48" s="16">
        <v>3.9</v>
      </c>
      <c r="J48" s="17">
        <v>3.69</v>
      </c>
    </row>
    <row r="49" spans="2:10" ht="57.75" customHeight="1" thickBot="1" x14ac:dyDescent="0.25">
      <c r="B49" s="18"/>
      <c r="C49" s="1239" t="s">
        <v>5</v>
      </c>
      <c r="D49" s="1239"/>
      <c r="E49" s="1240"/>
      <c r="F49" s="19" t="s">
        <v>574</v>
      </c>
      <c r="G49" s="20">
        <v>1.5</v>
      </c>
      <c r="H49" s="20" t="s">
        <v>575</v>
      </c>
      <c r="I49" s="20" t="s">
        <v>576</v>
      </c>
      <c r="J49" s="21" t="s">
        <v>577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Y/1RokcKPJPGY3I0kaJ7NOXmXLFc+Q7E5M8hxAopE84YsE5YAaESeFhkIT/nhDbvuR0psayHOtONGSE/ztjBQ==" saltValue="7unclHrbO7cUwrhnHHNcq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47" t="s">
        <v>578</v>
      </c>
      <c r="D34" s="1247"/>
      <c r="E34" s="1248"/>
      <c r="F34" s="32">
        <v>3.34</v>
      </c>
      <c r="G34" s="33">
        <v>3.38</v>
      </c>
      <c r="H34" s="33">
        <v>2.31</v>
      </c>
      <c r="I34" s="33">
        <v>3.23</v>
      </c>
      <c r="J34" s="34">
        <v>4.0999999999999996</v>
      </c>
      <c r="K34" s="22"/>
      <c r="L34" s="22"/>
      <c r="M34" s="22"/>
      <c r="N34" s="22"/>
      <c r="O34" s="22"/>
      <c r="P34" s="22"/>
    </row>
    <row r="35" spans="1:16" ht="39" customHeight="1" x14ac:dyDescent="0.2">
      <c r="A35" s="22"/>
      <c r="B35" s="35"/>
      <c r="C35" s="1241" t="s">
        <v>579</v>
      </c>
      <c r="D35" s="1242"/>
      <c r="E35" s="1243"/>
      <c r="F35" s="36">
        <v>5.29</v>
      </c>
      <c r="G35" s="37">
        <v>6.06</v>
      </c>
      <c r="H35" s="37">
        <v>3.68</v>
      </c>
      <c r="I35" s="37">
        <v>3.89</v>
      </c>
      <c r="J35" s="38">
        <v>3.68</v>
      </c>
      <c r="K35" s="22"/>
      <c r="L35" s="22"/>
      <c r="M35" s="22"/>
      <c r="N35" s="22"/>
      <c r="O35" s="22"/>
      <c r="P35" s="22"/>
    </row>
    <row r="36" spans="1:16" ht="39" customHeight="1" x14ac:dyDescent="0.2">
      <c r="A36" s="22"/>
      <c r="B36" s="35"/>
      <c r="C36" s="1241" t="s">
        <v>580</v>
      </c>
      <c r="D36" s="1242"/>
      <c r="E36" s="1243"/>
      <c r="F36" s="36">
        <v>1.34</v>
      </c>
      <c r="G36" s="37">
        <v>0.43</v>
      </c>
      <c r="H36" s="37">
        <v>1.68</v>
      </c>
      <c r="I36" s="37">
        <v>2.09</v>
      </c>
      <c r="J36" s="38">
        <v>1.59</v>
      </c>
      <c r="K36" s="22"/>
      <c r="L36" s="22"/>
      <c r="M36" s="22"/>
      <c r="N36" s="22"/>
      <c r="O36" s="22"/>
      <c r="P36" s="22"/>
    </row>
    <row r="37" spans="1:16" ht="39" customHeight="1" x14ac:dyDescent="0.2">
      <c r="A37" s="22"/>
      <c r="B37" s="35"/>
      <c r="C37" s="1241" t="s">
        <v>581</v>
      </c>
      <c r="D37" s="1242"/>
      <c r="E37" s="1243"/>
      <c r="F37" s="36">
        <v>0.16</v>
      </c>
      <c r="G37" s="37">
        <v>0.22</v>
      </c>
      <c r="H37" s="37">
        <v>1</v>
      </c>
      <c r="I37" s="37">
        <v>0.78</v>
      </c>
      <c r="J37" s="38">
        <v>1.47</v>
      </c>
      <c r="K37" s="22"/>
      <c r="L37" s="22"/>
      <c r="M37" s="22"/>
      <c r="N37" s="22"/>
      <c r="O37" s="22"/>
      <c r="P37" s="22"/>
    </row>
    <row r="38" spans="1:16" ht="39" customHeight="1" x14ac:dyDescent="0.2">
      <c r="A38" s="22"/>
      <c r="B38" s="35"/>
      <c r="C38" s="1241" t="s">
        <v>582</v>
      </c>
      <c r="D38" s="1242"/>
      <c r="E38" s="1243"/>
      <c r="F38" s="36">
        <v>2.78</v>
      </c>
      <c r="G38" s="37">
        <v>2.42</v>
      </c>
      <c r="H38" s="37">
        <v>2.15</v>
      </c>
      <c r="I38" s="37">
        <v>1.28</v>
      </c>
      <c r="J38" s="38">
        <v>1.35</v>
      </c>
      <c r="K38" s="22"/>
      <c r="L38" s="22"/>
      <c r="M38" s="22"/>
      <c r="N38" s="22"/>
      <c r="O38" s="22"/>
      <c r="P38" s="22"/>
    </row>
    <row r="39" spans="1:16" ht="39" customHeight="1" x14ac:dyDescent="0.2">
      <c r="A39" s="22"/>
      <c r="B39" s="35"/>
      <c r="C39" s="1241" t="s">
        <v>583</v>
      </c>
      <c r="D39" s="1242"/>
      <c r="E39" s="1243"/>
      <c r="F39" s="36">
        <v>0.01</v>
      </c>
      <c r="G39" s="37">
        <v>0.03</v>
      </c>
      <c r="H39" s="37">
        <v>0.05</v>
      </c>
      <c r="I39" s="37">
        <v>0.05</v>
      </c>
      <c r="J39" s="38">
        <v>7.0000000000000007E-2</v>
      </c>
      <c r="K39" s="22"/>
      <c r="L39" s="22"/>
      <c r="M39" s="22"/>
      <c r="N39" s="22"/>
      <c r="O39" s="22"/>
      <c r="P39" s="22"/>
    </row>
    <row r="40" spans="1:16" ht="39" customHeight="1" x14ac:dyDescent="0.2">
      <c r="A40" s="22"/>
      <c r="B40" s="35"/>
      <c r="C40" s="1241" t="s">
        <v>584</v>
      </c>
      <c r="D40" s="1242"/>
      <c r="E40" s="1243"/>
      <c r="F40" s="36">
        <v>0.04</v>
      </c>
      <c r="G40" s="37">
        <v>0.1</v>
      </c>
      <c r="H40" s="37">
        <v>0.25</v>
      </c>
      <c r="I40" s="37">
        <v>0.1</v>
      </c>
      <c r="J40" s="38">
        <v>7.0000000000000007E-2</v>
      </c>
      <c r="K40" s="22"/>
      <c r="L40" s="22"/>
      <c r="M40" s="22"/>
      <c r="N40" s="22"/>
      <c r="O40" s="22"/>
      <c r="P40" s="22"/>
    </row>
    <row r="41" spans="1:16" ht="39" customHeight="1" x14ac:dyDescent="0.2">
      <c r="A41" s="22"/>
      <c r="B41" s="35"/>
      <c r="C41" s="1241" t="s">
        <v>585</v>
      </c>
      <c r="D41" s="1242"/>
      <c r="E41" s="1243"/>
      <c r="F41" s="36">
        <v>0.04</v>
      </c>
      <c r="G41" s="37">
        <v>0.01</v>
      </c>
      <c r="H41" s="37">
        <v>0.03</v>
      </c>
      <c r="I41" s="37">
        <v>0.05</v>
      </c>
      <c r="J41" s="38">
        <v>0.03</v>
      </c>
      <c r="K41" s="22"/>
      <c r="L41" s="22"/>
      <c r="M41" s="22"/>
      <c r="N41" s="22"/>
      <c r="O41" s="22"/>
      <c r="P41" s="22"/>
    </row>
    <row r="42" spans="1:16" ht="39" customHeight="1" x14ac:dyDescent="0.2">
      <c r="A42" s="22"/>
      <c r="B42" s="39"/>
      <c r="C42" s="1241" t="s">
        <v>586</v>
      </c>
      <c r="D42" s="1242"/>
      <c r="E42" s="1243"/>
      <c r="F42" s="36" t="s">
        <v>528</v>
      </c>
      <c r="G42" s="37" t="s">
        <v>528</v>
      </c>
      <c r="H42" s="37" t="s">
        <v>528</v>
      </c>
      <c r="I42" s="37" t="s">
        <v>528</v>
      </c>
      <c r="J42" s="38" t="s">
        <v>528</v>
      </c>
      <c r="K42" s="22"/>
      <c r="L42" s="22"/>
      <c r="M42" s="22"/>
      <c r="N42" s="22"/>
      <c r="O42" s="22"/>
      <c r="P42" s="22"/>
    </row>
    <row r="43" spans="1:16" ht="39" customHeight="1" thickBot="1" x14ac:dyDescent="0.25">
      <c r="A43" s="22"/>
      <c r="B43" s="40"/>
      <c r="C43" s="1244" t="s">
        <v>587</v>
      </c>
      <c r="D43" s="1245"/>
      <c r="E43" s="1246"/>
      <c r="F43" s="41">
        <v>0.17</v>
      </c>
      <c r="G43" s="42">
        <v>0.2</v>
      </c>
      <c r="H43" s="42">
        <v>1.53</v>
      </c>
      <c r="I43" s="42">
        <v>0.15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Jj07vAaGOt0YWMkm+O7zs+srGH0czWokKXcS44RYw3zUajbyBE+C/ca1UKDCMU41zEbHnDCbJFxZA1NnSevg==" saltValue="1ZTG4fJAG1OQBnfNIrYN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O62" sqref="O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49" t="s">
        <v>11</v>
      </c>
      <c r="C45" s="1250"/>
      <c r="D45" s="58"/>
      <c r="E45" s="1255" t="s">
        <v>12</v>
      </c>
      <c r="F45" s="1255"/>
      <c r="G45" s="1255"/>
      <c r="H45" s="1255"/>
      <c r="I45" s="1255"/>
      <c r="J45" s="1256"/>
      <c r="K45" s="59">
        <v>3177</v>
      </c>
      <c r="L45" s="60">
        <v>3178</v>
      </c>
      <c r="M45" s="60">
        <v>3145</v>
      </c>
      <c r="N45" s="60">
        <v>3242</v>
      </c>
      <c r="O45" s="61">
        <v>3180</v>
      </c>
      <c r="P45" s="48"/>
      <c r="Q45" s="48"/>
      <c r="R45" s="48"/>
      <c r="S45" s="48"/>
      <c r="T45" s="48"/>
      <c r="U45" s="48"/>
    </row>
    <row r="46" spans="1:21" ht="30.75" customHeight="1" x14ac:dyDescent="0.2">
      <c r="A46" s="48"/>
      <c r="B46" s="1251"/>
      <c r="C46" s="1252"/>
      <c r="D46" s="62"/>
      <c r="E46" s="1257" t="s">
        <v>13</v>
      </c>
      <c r="F46" s="1257"/>
      <c r="G46" s="1257"/>
      <c r="H46" s="1257"/>
      <c r="I46" s="1257"/>
      <c r="J46" s="1258"/>
      <c r="K46" s="63" t="s">
        <v>528</v>
      </c>
      <c r="L46" s="64" t="s">
        <v>528</v>
      </c>
      <c r="M46" s="64" t="s">
        <v>528</v>
      </c>
      <c r="N46" s="64" t="s">
        <v>528</v>
      </c>
      <c r="O46" s="65" t="s">
        <v>528</v>
      </c>
      <c r="P46" s="48"/>
      <c r="Q46" s="48"/>
      <c r="R46" s="48"/>
      <c r="S46" s="48"/>
      <c r="T46" s="48"/>
      <c r="U46" s="48"/>
    </row>
    <row r="47" spans="1:21" ht="30.75" customHeight="1" x14ac:dyDescent="0.2">
      <c r="A47" s="48"/>
      <c r="B47" s="1251"/>
      <c r="C47" s="1252"/>
      <c r="D47" s="62"/>
      <c r="E47" s="1257" t="s">
        <v>14</v>
      </c>
      <c r="F47" s="1257"/>
      <c r="G47" s="1257"/>
      <c r="H47" s="1257"/>
      <c r="I47" s="1257"/>
      <c r="J47" s="1258"/>
      <c r="K47" s="63" t="s">
        <v>528</v>
      </c>
      <c r="L47" s="64" t="s">
        <v>528</v>
      </c>
      <c r="M47" s="64" t="s">
        <v>528</v>
      </c>
      <c r="N47" s="64" t="s">
        <v>528</v>
      </c>
      <c r="O47" s="65" t="s">
        <v>528</v>
      </c>
      <c r="P47" s="48"/>
      <c r="Q47" s="48"/>
      <c r="R47" s="48"/>
      <c r="S47" s="48"/>
      <c r="T47" s="48"/>
      <c r="U47" s="48"/>
    </row>
    <row r="48" spans="1:21" ht="30.75" customHeight="1" x14ac:dyDescent="0.2">
      <c r="A48" s="48"/>
      <c r="B48" s="1251"/>
      <c r="C48" s="1252"/>
      <c r="D48" s="62"/>
      <c r="E48" s="1257" t="s">
        <v>15</v>
      </c>
      <c r="F48" s="1257"/>
      <c r="G48" s="1257"/>
      <c r="H48" s="1257"/>
      <c r="I48" s="1257"/>
      <c r="J48" s="1258"/>
      <c r="K48" s="63">
        <v>612</v>
      </c>
      <c r="L48" s="64">
        <v>633</v>
      </c>
      <c r="M48" s="64">
        <v>673</v>
      </c>
      <c r="N48" s="64">
        <v>632</v>
      </c>
      <c r="O48" s="65">
        <v>640</v>
      </c>
      <c r="P48" s="48"/>
      <c r="Q48" s="48"/>
      <c r="R48" s="48"/>
      <c r="S48" s="48"/>
      <c r="T48" s="48"/>
      <c r="U48" s="48"/>
    </row>
    <row r="49" spans="1:21" ht="30.75" customHeight="1" x14ac:dyDescent="0.2">
      <c r="A49" s="48"/>
      <c r="B49" s="1251"/>
      <c r="C49" s="1252"/>
      <c r="D49" s="62"/>
      <c r="E49" s="1257" t="s">
        <v>16</v>
      </c>
      <c r="F49" s="1257"/>
      <c r="G49" s="1257"/>
      <c r="H49" s="1257"/>
      <c r="I49" s="1257"/>
      <c r="J49" s="1258"/>
      <c r="K49" s="63">
        <v>83</v>
      </c>
      <c r="L49" s="64">
        <v>85</v>
      </c>
      <c r="M49" s="64">
        <v>73</v>
      </c>
      <c r="N49" s="64">
        <v>47</v>
      </c>
      <c r="O49" s="65">
        <v>47</v>
      </c>
      <c r="P49" s="48"/>
      <c r="Q49" s="48"/>
      <c r="R49" s="48"/>
      <c r="S49" s="48"/>
      <c r="T49" s="48"/>
      <c r="U49" s="48"/>
    </row>
    <row r="50" spans="1:21" ht="30.75" customHeight="1" x14ac:dyDescent="0.2">
      <c r="A50" s="48"/>
      <c r="B50" s="1251"/>
      <c r="C50" s="1252"/>
      <c r="D50" s="62"/>
      <c r="E50" s="1257" t="s">
        <v>17</v>
      </c>
      <c r="F50" s="1257"/>
      <c r="G50" s="1257"/>
      <c r="H50" s="1257"/>
      <c r="I50" s="1257"/>
      <c r="J50" s="1258"/>
      <c r="K50" s="63">
        <v>15</v>
      </c>
      <c r="L50" s="64">
        <v>13</v>
      </c>
      <c r="M50" s="64">
        <v>8</v>
      </c>
      <c r="N50" s="64">
        <v>5</v>
      </c>
      <c r="O50" s="65">
        <v>3</v>
      </c>
      <c r="P50" s="48"/>
      <c r="Q50" s="48"/>
      <c r="R50" s="48"/>
      <c r="S50" s="48"/>
      <c r="T50" s="48"/>
      <c r="U50" s="48"/>
    </row>
    <row r="51" spans="1:21" ht="30.75" customHeight="1" x14ac:dyDescent="0.2">
      <c r="A51" s="48"/>
      <c r="B51" s="1253"/>
      <c r="C51" s="1254"/>
      <c r="D51" s="66"/>
      <c r="E51" s="1257" t="s">
        <v>18</v>
      </c>
      <c r="F51" s="1257"/>
      <c r="G51" s="1257"/>
      <c r="H51" s="1257"/>
      <c r="I51" s="1257"/>
      <c r="J51" s="1258"/>
      <c r="K51" s="63">
        <v>0</v>
      </c>
      <c r="L51" s="64" t="s">
        <v>528</v>
      </c>
      <c r="M51" s="64" t="s">
        <v>528</v>
      </c>
      <c r="N51" s="64">
        <v>0</v>
      </c>
      <c r="O51" s="65" t="s">
        <v>528</v>
      </c>
      <c r="P51" s="48"/>
      <c r="Q51" s="48"/>
      <c r="R51" s="48"/>
      <c r="S51" s="48"/>
      <c r="T51" s="48"/>
      <c r="U51" s="48"/>
    </row>
    <row r="52" spans="1:21" ht="30.75" customHeight="1" x14ac:dyDescent="0.2">
      <c r="A52" s="48"/>
      <c r="B52" s="1259" t="s">
        <v>19</v>
      </c>
      <c r="C52" s="1260"/>
      <c r="D52" s="66"/>
      <c r="E52" s="1257" t="s">
        <v>20</v>
      </c>
      <c r="F52" s="1257"/>
      <c r="G52" s="1257"/>
      <c r="H52" s="1257"/>
      <c r="I52" s="1257"/>
      <c r="J52" s="1258"/>
      <c r="K52" s="63">
        <v>2602</v>
      </c>
      <c r="L52" s="64">
        <v>2655</v>
      </c>
      <c r="M52" s="64">
        <v>2600</v>
      </c>
      <c r="N52" s="64">
        <v>2628</v>
      </c>
      <c r="O52" s="65">
        <v>2607</v>
      </c>
      <c r="P52" s="48"/>
      <c r="Q52" s="48"/>
      <c r="R52" s="48"/>
      <c r="S52" s="48"/>
      <c r="T52" s="48"/>
      <c r="U52" s="48"/>
    </row>
    <row r="53" spans="1:21" ht="30.75" customHeight="1" thickBot="1" x14ac:dyDescent="0.25">
      <c r="A53" s="48"/>
      <c r="B53" s="1261" t="s">
        <v>21</v>
      </c>
      <c r="C53" s="1262"/>
      <c r="D53" s="67"/>
      <c r="E53" s="1263" t="s">
        <v>22</v>
      </c>
      <c r="F53" s="1263"/>
      <c r="G53" s="1263"/>
      <c r="H53" s="1263"/>
      <c r="I53" s="1263"/>
      <c r="J53" s="1264"/>
      <c r="K53" s="68">
        <v>1285</v>
      </c>
      <c r="L53" s="69">
        <v>1254</v>
      </c>
      <c r="M53" s="69">
        <v>1299</v>
      </c>
      <c r="N53" s="69">
        <v>1298</v>
      </c>
      <c r="O53" s="70">
        <v>1263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2">
      <c r="B57" s="1265" t="s">
        <v>25</v>
      </c>
      <c r="C57" s="1266"/>
      <c r="D57" s="1269" t="s">
        <v>26</v>
      </c>
      <c r="E57" s="1270"/>
      <c r="F57" s="1270"/>
      <c r="G57" s="1270"/>
      <c r="H57" s="1270"/>
      <c r="I57" s="1270"/>
      <c r="J57" s="1271"/>
      <c r="K57" s="82" t="s">
        <v>626</v>
      </c>
      <c r="L57" s="83" t="s">
        <v>627</v>
      </c>
      <c r="M57" s="83" t="s">
        <v>628</v>
      </c>
      <c r="N57" s="83" t="s">
        <v>627</v>
      </c>
      <c r="O57" s="84" t="s">
        <v>627</v>
      </c>
    </row>
    <row r="58" spans="1:21" ht="31.5" customHeight="1" thickBot="1" x14ac:dyDescent="0.25">
      <c r="B58" s="1267"/>
      <c r="C58" s="1268"/>
      <c r="D58" s="1272" t="s">
        <v>27</v>
      </c>
      <c r="E58" s="1273"/>
      <c r="F58" s="1273"/>
      <c r="G58" s="1273"/>
      <c r="H58" s="1273"/>
      <c r="I58" s="1273"/>
      <c r="J58" s="1274"/>
      <c r="K58" s="85" t="s">
        <v>626</v>
      </c>
      <c r="L58" s="86" t="s">
        <v>627</v>
      </c>
      <c r="M58" s="86" t="s">
        <v>627</v>
      </c>
      <c r="N58" s="86" t="s">
        <v>627</v>
      </c>
      <c r="O58" s="87" t="s">
        <v>626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M5Yek2TACTjm+dfzXxhy0sEbEKJxKa+X8wNb83gESQXfjxSoUHduLMR2Yowg9rVYuQrBnBgw78JWYWcNRQQ==" saltValue="TON5Zd8CHf2QFMw8lfd8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569</v>
      </c>
      <c r="J40" s="99" t="s">
        <v>570</v>
      </c>
      <c r="K40" s="99" t="s">
        <v>571</v>
      </c>
      <c r="L40" s="99" t="s">
        <v>572</v>
      </c>
      <c r="M40" s="100" t="s">
        <v>573</v>
      </c>
    </row>
    <row r="41" spans="2:13" ht="27.75" customHeight="1" x14ac:dyDescent="0.2">
      <c r="B41" s="1275" t="s">
        <v>30</v>
      </c>
      <c r="C41" s="1276"/>
      <c r="D41" s="101"/>
      <c r="E41" s="1281" t="s">
        <v>31</v>
      </c>
      <c r="F41" s="1281"/>
      <c r="G41" s="1281"/>
      <c r="H41" s="1282"/>
      <c r="I41" s="102">
        <v>27763</v>
      </c>
      <c r="J41" s="103">
        <v>28891</v>
      </c>
      <c r="K41" s="103">
        <v>29258</v>
      </c>
      <c r="L41" s="103">
        <v>30803</v>
      </c>
      <c r="M41" s="104">
        <v>30280</v>
      </c>
    </row>
    <row r="42" spans="2:13" ht="27.75" customHeight="1" x14ac:dyDescent="0.2">
      <c r="B42" s="1277"/>
      <c r="C42" s="1278"/>
      <c r="D42" s="105"/>
      <c r="E42" s="1283" t="s">
        <v>32</v>
      </c>
      <c r="F42" s="1283"/>
      <c r="G42" s="1283"/>
      <c r="H42" s="1284"/>
      <c r="I42" s="106" t="s">
        <v>528</v>
      </c>
      <c r="J42" s="107" t="s">
        <v>528</v>
      </c>
      <c r="K42" s="107" t="s">
        <v>528</v>
      </c>
      <c r="L42" s="107" t="s">
        <v>528</v>
      </c>
      <c r="M42" s="108" t="s">
        <v>528</v>
      </c>
    </row>
    <row r="43" spans="2:13" ht="27.75" customHeight="1" x14ac:dyDescent="0.2">
      <c r="B43" s="1277"/>
      <c r="C43" s="1278"/>
      <c r="D43" s="105"/>
      <c r="E43" s="1283" t="s">
        <v>33</v>
      </c>
      <c r="F43" s="1283"/>
      <c r="G43" s="1283"/>
      <c r="H43" s="1284"/>
      <c r="I43" s="106">
        <v>9114</v>
      </c>
      <c r="J43" s="107">
        <v>9071</v>
      </c>
      <c r="K43" s="107">
        <v>9207</v>
      </c>
      <c r="L43" s="107">
        <v>9038</v>
      </c>
      <c r="M43" s="108">
        <v>8699</v>
      </c>
    </row>
    <row r="44" spans="2:13" ht="27.75" customHeight="1" x14ac:dyDescent="0.2">
      <c r="B44" s="1277"/>
      <c r="C44" s="1278"/>
      <c r="D44" s="105"/>
      <c r="E44" s="1283" t="s">
        <v>34</v>
      </c>
      <c r="F44" s="1283"/>
      <c r="G44" s="1283"/>
      <c r="H44" s="1284"/>
      <c r="I44" s="106">
        <v>440</v>
      </c>
      <c r="J44" s="107">
        <v>356</v>
      </c>
      <c r="K44" s="107">
        <v>284</v>
      </c>
      <c r="L44" s="107">
        <v>238</v>
      </c>
      <c r="M44" s="108">
        <v>192</v>
      </c>
    </row>
    <row r="45" spans="2:13" ht="27.75" customHeight="1" x14ac:dyDescent="0.2">
      <c r="B45" s="1277"/>
      <c r="C45" s="1278"/>
      <c r="D45" s="105"/>
      <c r="E45" s="1283" t="s">
        <v>35</v>
      </c>
      <c r="F45" s="1283"/>
      <c r="G45" s="1283"/>
      <c r="H45" s="1284"/>
      <c r="I45" s="106">
        <v>3691</v>
      </c>
      <c r="J45" s="107">
        <v>3539</v>
      </c>
      <c r="K45" s="107">
        <v>3562</v>
      </c>
      <c r="L45" s="107">
        <v>3568</v>
      </c>
      <c r="M45" s="108">
        <v>3385</v>
      </c>
    </row>
    <row r="46" spans="2:13" ht="27.75" customHeight="1" x14ac:dyDescent="0.2">
      <c r="B46" s="1277"/>
      <c r="C46" s="1278"/>
      <c r="D46" s="109"/>
      <c r="E46" s="1283" t="s">
        <v>36</v>
      </c>
      <c r="F46" s="1283"/>
      <c r="G46" s="1283"/>
      <c r="H46" s="1284"/>
      <c r="I46" s="106" t="s">
        <v>528</v>
      </c>
      <c r="J46" s="107" t="s">
        <v>528</v>
      </c>
      <c r="K46" s="107" t="s">
        <v>528</v>
      </c>
      <c r="L46" s="107" t="s">
        <v>528</v>
      </c>
      <c r="M46" s="108" t="s">
        <v>528</v>
      </c>
    </row>
    <row r="47" spans="2:13" ht="27.75" customHeight="1" x14ac:dyDescent="0.2">
      <c r="B47" s="1277"/>
      <c r="C47" s="1278"/>
      <c r="D47" s="110"/>
      <c r="E47" s="1285" t="s">
        <v>37</v>
      </c>
      <c r="F47" s="1286"/>
      <c r="G47" s="1286"/>
      <c r="H47" s="1287"/>
      <c r="I47" s="106" t="s">
        <v>528</v>
      </c>
      <c r="J47" s="107" t="s">
        <v>528</v>
      </c>
      <c r="K47" s="107" t="s">
        <v>528</v>
      </c>
      <c r="L47" s="107" t="s">
        <v>528</v>
      </c>
      <c r="M47" s="108" t="s">
        <v>528</v>
      </c>
    </row>
    <row r="48" spans="2:13" ht="27.75" customHeight="1" x14ac:dyDescent="0.2">
      <c r="B48" s="1277"/>
      <c r="C48" s="1278"/>
      <c r="D48" s="105"/>
      <c r="E48" s="1283" t="s">
        <v>38</v>
      </c>
      <c r="F48" s="1283"/>
      <c r="G48" s="1283"/>
      <c r="H48" s="1284"/>
      <c r="I48" s="106" t="s">
        <v>528</v>
      </c>
      <c r="J48" s="107" t="s">
        <v>528</v>
      </c>
      <c r="K48" s="107" t="s">
        <v>528</v>
      </c>
      <c r="L48" s="107" t="s">
        <v>528</v>
      </c>
      <c r="M48" s="108" t="s">
        <v>528</v>
      </c>
    </row>
    <row r="49" spans="2:13" ht="27.75" customHeight="1" x14ac:dyDescent="0.2">
      <c r="B49" s="1279"/>
      <c r="C49" s="1280"/>
      <c r="D49" s="105"/>
      <c r="E49" s="1283" t="s">
        <v>39</v>
      </c>
      <c r="F49" s="1283"/>
      <c r="G49" s="1283"/>
      <c r="H49" s="1284"/>
      <c r="I49" s="106" t="s">
        <v>528</v>
      </c>
      <c r="J49" s="107" t="s">
        <v>528</v>
      </c>
      <c r="K49" s="107" t="s">
        <v>528</v>
      </c>
      <c r="L49" s="107" t="s">
        <v>528</v>
      </c>
      <c r="M49" s="108" t="s">
        <v>528</v>
      </c>
    </row>
    <row r="50" spans="2:13" ht="27.75" customHeight="1" x14ac:dyDescent="0.2">
      <c r="B50" s="1288" t="s">
        <v>40</v>
      </c>
      <c r="C50" s="1289"/>
      <c r="D50" s="111"/>
      <c r="E50" s="1283" t="s">
        <v>41</v>
      </c>
      <c r="F50" s="1283"/>
      <c r="G50" s="1283"/>
      <c r="H50" s="1284"/>
      <c r="I50" s="106">
        <v>4579</v>
      </c>
      <c r="J50" s="107">
        <v>5104</v>
      </c>
      <c r="K50" s="107">
        <v>6142</v>
      </c>
      <c r="L50" s="107">
        <v>4599</v>
      </c>
      <c r="M50" s="108">
        <v>4086</v>
      </c>
    </row>
    <row r="51" spans="2:13" ht="27.75" customHeight="1" x14ac:dyDescent="0.2">
      <c r="B51" s="1277"/>
      <c r="C51" s="1278"/>
      <c r="D51" s="105"/>
      <c r="E51" s="1283" t="s">
        <v>42</v>
      </c>
      <c r="F51" s="1283"/>
      <c r="G51" s="1283"/>
      <c r="H51" s="1284"/>
      <c r="I51" s="106">
        <v>1443</v>
      </c>
      <c r="J51" s="107">
        <v>1541</v>
      </c>
      <c r="K51" s="107">
        <v>1755</v>
      </c>
      <c r="L51" s="107">
        <v>2157</v>
      </c>
      <c r="M51" s="108">
        <v>2200</v>
      </c>
    </row>
    <row r="52" spans="2:13" ht="27.75" customHeight="1" x14ac:dyDescent="0.2">
      <c r="B52" s="1279"/>
      <c r="C52" s="1280"/>
      <c r="D52" s="105"/>
      <c r="E52" s="1283" t="s">
        <v>43</v>
      </c>
      <c r="F52" s="1283"/>
      <c r="G52" s="1283"/>
      <c r="H52" s="1284"/>
      <c r="I52" s="106">
        <v>23032</v>
      </c>
      <c r="J52" s="107">
        <v>23357</v>
      </c>
      <c r="K52" s="107">
        <v>23013</v>
      </c>
      <c r="L52" s="107">
        <v>23966</v>
      </c>
      <c r="M52" s="108">
        <v>23074</v>
      </c>
    </row>
    <row r="53" spans="2:13" ht="27.75" customHeight="1" thickBot="1" x14ac:dyDescent="0.25">
      <c r="B53" s="1290" t="s">
        <v>44</v>
      </c>
      <c r="C53" s="1291"/>
      <c r="D53" s="112"/>
      <c r="E53" s="1292" t="s">
        <v>45</v>
      </c>
      <c r="F53" s="1292"/>
      <c r="G53" s="1292"/>
      <c r="H53" s="1293"/>
      <c r="I53" s="113">
        <v>11953</v>
      </c>
      <c r="J53" s="114">
        <v>11854</v>
      </c>
      <c r="K53" s="114">
        <v>11401</v>
      </c>
      <c r="L53" s="114">
        <v>12926</v>
      </c>
      <c r="M53" s="115">
        <v>13195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9JBoRl0xPeh2lM0cQQoCpLPAt3Ee/fd/Xz2TEDTUjzhcz2XAM+lmbtQSoY1v81WorIm3XwKImWlKmm3dgL5KA==" saltValue="egs79Z8SEzuiyv/ZQybV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 zoomScale="70" zoomScaleNormal="70" zoomScaleSheetLayoutView="100" workbookViewId="0">
      <selection sqref="A1:XFD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571</v>
      </c>
      <c r="G54" s="124" t="s">
        <v>572</v>
      </c>
      <c r="H54" s="125" t="s">
        <v>573</v>
      </c>
    </row>
    <row r="55" spans="2:8" ht="52.5" customHeight="1" x14ac:dyDescent="0.2">
      <c r="B55" s="126"/>
      <c r="C55" s="1302" t="s">
        <v>48</v>
      </c>
      <c r="D55" s="1302"/>
      <c r="E55" s="1303"/>
      <c r="F55" s="127">
        <v>1961</v>
      </c>
      <c r="G55" s="127">
        <v>1622</v>
      </c>
      <c r="H55" s="128">
        <v>1126</v>
      </c>
    </row>
    <row r="56" spans="2:8" ht="52.5" customHeight="1" x14ac:dyDescent="0.2">
      <c r="B56" s="129"/>
      <c r="C56" s="1304" t="s">
        <v>49</v>
      </c>
      <c r="D56" s="1304"/>
      <c r="E56" s="1305"/>
      <c r="F56" s="130">
        <v>633</v>
      </c>
      <c r="G56" s="130">
        <v>633</v>
      </c>
      <c r="H56" s="131">
        <v>633</v>
      </c>
    </row>
    <row r="57" spans="2:8" ht="53.25" customHeight="1" x14ac:dyDescent="0.2">
      <c r="B57" s="129"/>
      <c r="C57" s="1306" t="s">
        <v>50</v>
      </c>
      <c r="D57" s="1306"/>
      <c r="E57" s="1307"/>
      <c r="F57" s="132">
        <v>6486</v>
      </c>
      <c r="G57" s="132">
        <v>6333</v>
      </c>
      <c r="H57" s="133">
        <v>5868</v>
      </c>
    </row>
    <row r="58" spans="2:8" ht="45.75" customHeight="1" x14ac:dyDescent="0.2">
      <c r="B58" s="134"/>
      <c r="C58" s="1294" t="s">
        <v>621</v>
      </c>
      <c r="D58" s="1295"/>
      <c r="E58" s="1296"/>
      <c r="F58" s="135">
        <v>1494</v>
      </c>
      <c r="G58" s="135">
        <v>1632</v>
      </c>
      <c r="H58" s="136">
        <v>1393</v>
      </c>
    </row>
    <row r="59" spans="2:8" ht="45.75" customHeight="1" x14ac:dyDescent="0.2">
      <c r="B59" s="134"/>
      <c r="C59" s="1294" t="s">
        <v>622</v>
      </c>
      <c r="D59" s="1295"/>
      <c r="E59" s="1296"/>
      <c r="F59" s="135">
        <v>1031</v>
      </c>
      <c r="G59" s="135">
        <v>1178</v>
      </c>
      <c r="H59" s="136">
        <v>1071</v>
      </c>
    </row>
    <row r="60" spans="2:8" ht="45.75" customHeight="1" x14ac:dyDescent="0.2">
      <c r="B60" s="134"/>
      <c r="C60" s="1294" t="s">
        <v>623</v>
      </c>
      <c r="D60" s="1295"/>
      <c r="E60" s="1296"/>
      <c r="F60" s="135">
        <v>1088</v>
      </c>
      <c r="G60" s="135">
        <v>1042</v>
      </c>
      <c r="H60" s="136">
        <v>996</v>
      </c>
    </row>
    <row r="61" spans="2:8" ht="45.75" customHeight="1" x14ac:dyDescent="0.2">
      <c r="B61" s="134"/>
      <c r="C61" s="1294" t="s">
        <v>624</v>
      </c>
      <c r="D61" s="1295"/>
      <c r="E61" s="1296"/>
      <c r="F61" s="135">
        <v>540</v>
      </c>
      <c r="G61" s="135">
        <v>517</v>
      </c>
      <c r="H61" s="136">
        <v>481</v>
      </c>
    </row>
    <row r="62" spans="2:8" ht="45.75" customHeight="1" thickBot="1" x14ac:dyDescent="0.25">
      <c r="B62" s="137"/>
      <c r="C62" s="1297" t="s">
        <v>625</v>
      </c>
      <c r="D62" s="1298"/>
      <c r="E62" s="1299"/>
      <c r="F62" s="138">
        <v>604</v>
      </c>
      <c r="G62" s="138">
        <v>568</v>
      </c>
      <c r="H62" s="139">
        <v>467</v>
      </c>
    </row>
    <row r="63" spans="2:8" ht="52.5" customHeight="1" thickBot="1" x14ac:dyDescent="0.25">
      <c r="B63" s="140"/>
      <c r="C63" s="1300" t="s">
        <v>51</v>
      </c>
      <c r="D63" s="1300"/>
      <c r="E63" s="1301"/>
      <c r="F63" s="141">
        <v>9080</v>
      </c>
      <c r="G63" s="141">
        <v>8588</v>
      </c>
      <c r="H63" s="142">
        <v>7627</v>
      </c>
    </row>
    <row r="64" spans="2:8" ht="15" customHeight="1" x14ac:dyDescent="0.2"/>
    <row r="65" ht="0" hidden="1" customHeight="1" x14ac:dyDescent="0.2"/>
    <row r="66" ht="0" hidden="1" customHeight="1" x14ac:dyDescent="0.2"/>
  </sheetData>
  <sheetProtection algorithmName="SHA-512" hashValue="UCOAe/M1Ob0UXNdJ7s9OAEj1AvaE22zqEYdSmv12XfAx00BOkuAK8RG8AemoGATYPKGpj4iVEma35bHxyh8YJQ==" saltValue="xHvFq+nl+CWYYaBqoChJ3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46" zoomScale="70" zoomScaleNormal="7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ustomWidth="1"/>
    <col min="111" max="115" width="12.6640625" style="387" hidden="1" customWidth="1"/>
    <col min="116" max="349" width="8.6640625" style="387" hidden="1" customWidth="1"/>
    <col min="350" max="355" width="14.88671875" style="387" hidden="1" customWidth="1"/>
    <col min="356" max="357" width="15.88671875" style="387" hidden="1" customWidth="1"/>
    <col min="358" max="363" width="16.109375" style="387" hidden="1" customWidth="1"/>
    <col min="364" max="364" width="6.109375" style="387" hidden="1" customWidth="1"/>
    <col min="365" max="365" width="3" style="387" hidden="1" customWidth="1"/>
    <col min="366" max="605" width="8.6640625" style="387" hidden="1" customWidth="1"/>
    <col min="606" max="611" width="14.88671875" style="387" hidden="1" customWidth="1"/>
    <col min="612" max="613" width="15.88671875" style="387" hidden="1" customWidth="1"/>
    <col min="614" max="619" width="16.109375" style="387" hidden="1" customWidth="1"/>
    <col min="620" max="620" width="6.109375" style="387" hidden="1" customWidth="1"/>
    <col min="621" max="621" width="3" style="387" hidden="1" customWidth="1"/>
    <col min="622" max="861" width="8.6640625" style="387" hidden="1" customWidth="1"/>
    <col min="862" max="867" width="14.88671875" style="387" hidden="1" customWidth="1"/>
    <col min="868" max="869" width="15.88671875" style="387" hidden="1" customWidth="1"/>
    <col min="870" max="875" width="16.109375" style="387" hidden="1" customWidth="1"/>
    <col min="876" max="876" width="6.109375" style="387" hidden="1" customWidth="1"/>
    <col min="877" max="877" width="3" style="387" hidden="1" customWidth="1"/>
    <col min="878" max="1117" width="8.6640625" style="387" hidden="1" customWidth="1"/>
    <col min="1118" max="1123" width="14.88671875" style="387" hidden="1" customWidth="1"/>
    <col min="1124" max="1125" width="15.88671875" style="387" hidden="1" customWidth="1"/>
    <col min="1126" max="1131" width="16.109375" style="387" hidden="1" customWidth="1"/>
    <col min="1132" max="1132" width="6.109375" style="387" hidden="1" customWidth="1"/>
    <col min="1133" max="1133" width="3" style="387" hidden="1" customWidth="1"/>
    <col min="1134" max="1373" width="8.6640625" style="387" hidden="1" customWidth="1"/>
    <col min="1374" max="1379" width="14.88671875" style="387" hidden="1" customWidth="1"/>
    <col min="1380" max="1381" width="15.88671875" style="387" hidden="1" customWidth="1"/>
    <col min="1382" max="1387" width="16.109375" style="387" hidden="1" customWidth="1"/>
    <col min="1388" max="1388" width="6.109375" style="387" hidden="1" customWidth="1"/>
    <col min="1389" max="1389" width="3" style="387" hidden="1" customWidth="1"/>
    <col min="1390" max="1629" width="8.6640625" style="387" hidden="1" customWidth="1"/>
    <col min="1630" max="1635" width="14.88671875" style="387" hidden="1" customWidth="1"/>
    <col min="1636" max="1637" width="15.88671875" style="387" hidden="1" customWidth="1"/>
    <col min="1638" max="1643" width="16.109375" style="387" hidden="1" customWidth="1"/>
    <col min="1644" max="1644" width="6.109375" style="387" hidden="1" customWidth="1"/>
    <col min="1645" max="1645" width="3" style="387" hidden="1" customWidth="1"/>
    <col min="1646" max="1885" width="8.6640625" style="387" hidden="1" customWidth="1"/>
    <col min="1886" max="1891" width="14.88671875" style="387" hidden="1" customWidth="1"/>
    <col min="1892" max="1893" width="15.88671875" style="387" hidden="1" customWidth="1"/>
    <col min="1894" max="1899" width="16.109375" style="387" hidden="1" customWidth="1"/>
    <col min="1900" max="1900" width="6.109375" style="387" hidden="1" customWidth="1"/>
    <col min="1901" max="1901" width="3" style="387" hidden="1" customWidth="1"/>
    <col min="1902" max="2141" width="8.6640625" style="387" hidden="1" customWidth="1"/>
    <col min="2142" max="2147" width="14.88671875" style="387" hidden="1" customWidth="1"/>
    <col min="2148" max="2149" width="15.88671875" style="387" hidden="1" customWidth="1"/>
    <col min="2150" max="2155" width="16.109375" style="387" hidden="1" customWidth="1"/>
    <col min="2156" max="2156" width="6.109375" style="387" hidden="1" customWidth="1"/>
    <col min="2157" max="2157" width="3" style="387" hidden="1" customWidth="1"/>
    <col min="2158" max="2397" width="8.6640625" style="387" hidden="1" customWidth="1"/>
    <col min="2398" max="2403" width="14.88671875" style="387" hidden="1" customWidth="1"/>
    <col min="2404" max="2405" width="15.88671875" style="387" hidden="1" customWidth="1"/>
    <col min="2406" max="2411" width="16.109375" style="387" hidden="1" customWidth="1"/>
    <col min="2412" max="2412" width="6.109375" style="387" hidden="1" customWidth="1"/>
    <col min="2413" max="2413" width="3" style="387" hidden="1" customWidth="1"/>
    <col min="2414" max="2653" width="8.6640625" style="387" hidden="1" customWidth="1"/>
    <col min="2654" max="2659" width="14.88671875" style="387" hidden="1" customWidth="1"/>
    <col min="2660" max="2661" width="15.88671875" style="387" hidden="1" customWidth="1"/>
    <col min="2662" max="2667" width="16.109375" style="387" hidden="1" customWidth="1"/>
    <col min="2668" max="2668" width="6.109375" style="387" hidden="1" customWidth="1"/>
    <col min="2669" max="2669" width="3" style="387" hidden="1" customWidth="1"/>
    <col min="2670" max="2909" width="8.6640625" style="387" hidden="1" customWidth="1"/>
    <col min="2910" max="2915" width="14.88671875" style="387" hidden="1" customWidth="1"/>
    <col min="2916" max="2917" width="15.88671875" style="387" hidden="1" customWidth="1"/>
    <col min="2918" max="2923" width="16.109375" style="387" hidden="1" customWidth="1"/>
    <col min="2924" max="2924" width="6.109375" style="387" hidden="1" customWidth="1"/>
    <col min="2925" max="2925" width="3" style="387" hidden="1" customWidth="1"/>
    <col min="2926" max="3165" width="8.6640625" style="387" hidden="1" customWidth="1"/>
    <col min="3166" max="3171" width="14.88671875" style="387" hidden="1" customWidth="1"/>
    <col min="3172" max="3173" width="15.88671875" style="387" hidden="1" customWidth="1"/>
    <col min="3174" max="3179" width="16.109375" style="387" hidden="1" customWidth="1"/>
    <col min="3180" max="3180" width="6.109375" style="387" hidden="1" customWidth="1"/>
    <col min="3181" max="3181" width="3" style="387" hidden="1" customWidth="1"/>
    <col min="3182" max="3421" width="8.6640625" style="387" hidden="1" customWidth="1"/>
    <col min="3422" max="3427" width="14.88671875" style="387" hidden="1" customWidth="1"/>
    <col min="3428" max="3429" width="15.88671875" style="387" hidden="1" customWidth="1"/>
    <col min="3430" max="3435" width="16.109375" style="387" hidden="1" customWidth="1"/>
    <col min="3436" max="3436" width="6.109375" style="387" hidden="1" customWidth="1"/>
    <col min="3437" max="3437" width="3" style="387" hidden="1" customWidth="1"/>
    <col min="3438" max="3677" width="8.6640625" style="387" hidden="1" customWidth="1"/>
    <col min="3678" max="3683" width="14.88671875" style="387" hidden="1" customWidth="1"/>
    <col min="3684" max="3685" width="15.88671875" style="387" hidden="1" customWidth="1"/>
    <col min="3686" max="3691" width="16.109375" style="387" hidden="1" customWidth="1"/>
    <col min="3692" max="3692" width="6.109375" style="387" hidden="1" customWidth="1"/>
    <col min="3693" max="3693" width="3" style="387" hidden="1" customWidth="1"/>
    <col min="3694" max="3933" width="8.6640625" style="387" hidden="1" customWidth="1"/>
    <col min="3934" max="3939" width="14.88671875" style="387" hidden="1" customWidth="1"/>
    <col min="3940" max="3941" width="15.88671875" style="387" hidden="1" customWidth="1"/>
    <col min="3942" max="3947" width="16.109375" style="387" hidden="1" customWidth="1"/>
    <col min="3948" max="3948" width="6.109375" style="387" hidden="1" customWidth="1"/>
    <col min="3949" max="3949" width="3" style="387" hidden="1" customWidth="1"/>
    <col min="3950" max="4189" width="8.6640625" style="387" hidden="1" customWidth="1"/>
    <col min="4190" max="4195" width="14.88671875" style="387" hidden="1" customWidth="1"/>
    <col min="4196" max="4197" width="15.88671875" style="387" hidden="1" customWidth="1"/>
    <col min="4198" max="4203" width="16.109375" style="387" hidden="1" customWidth="1"/>
    <col min="4204" max="4204" width="6.109375" style="387" hidden="1" customWidth="1"/>
    <col min="4205" max="4205" width="3" style="387" hidden="1" customWidth="1"/>
    <col min="4206" max="4445" width="8.6640625" style="387" hidden="1" customWidth="1"/>
    <col min="4446" max="4451" width="14.88671875" style="387" hidden="1" customWidth="1"/>
    <col min="4452" max="4453" width="15.88671875" style="387" hidden="1" customWidth="1"/>
    <col min="4454" max="4459" width="16.109375" style="387" hidden="1" customWidth="1"/>
    <col min="4460" max="4460" width="6.109375" style="387" hidden="1" customWidth="1"/>
    <col min="4461" max="4461" width="3" style="387" hidden="1" customWidth="1"/>
    <col min="4462" max="4701" width="8.6640625" style="387" hidden="1" customWidth="1"/>
    <col min="4702" max="4707" width="14.88671875" style="387" hidden="1" customWidth="1"/>
    <col min="4708" max="4709" width="15.88671875" style="387" hidden="1" customWidth="1"/>
    <col min="4710" max="4715" width="16.109375" style="387" hidden="1" customWidth="1"/>
    <col min="4716" max="4716" width="6.109375" style="387" hidden="1" customWidth="1"/>
    <col min="4717" max="4717" width="3" style="387" hidden="1" customWidth="1"/>
    <col min="4718" max="4957" width="8.6640625" style="387" hidden="1" customWidth="1"/>
    <col min="4958" max="4963" width="14.88671875" style="387" hidden="1" customWidth="1"/>
    <col min="4964" max="4965" width="15.88671875" style="387" hidden="1" customWidth="1"/>
    <col min="4966" max="4971" width="16.109375" style="387" hidden="1" customWidth="1"/>
    <col min="4972" max="4972" width="6.109375" style="387" hidden="1" customWidth="1"/>
    <col min="4973" max="4973" width="3" style="387" hidden="1" customWidth="1"/>
    <col min="4974" max="5213" width="8.6640625" style="387" hidden="1" customWidth="1"/>
    <col min="5214" max="5219" width="14.88671875" style="387" hidden="1" customWidth="1"/>
    <col min="5220" max="5221" width="15.88671875" style="387" hidden="1" customWidth="1"/>
    <col min="5222" max="5227" width="16.109375" style="387" hidden="1" customWidth="1"/>
    <col min="5228" max="5228" width="6.109375" style="387" hidden="1" customWidth="1"/>
    <col min="5229" max="5229" width="3" style="387" hidden="1" customWidth="1"/>
    <col min="5230" max="5469" width="8.6640625" style="387" hidden="1" customWidth="1"/>
    <col min="5470" max="5475" width="14.88671875" style="387" hidden="1" customWidth="1"/>
    <col min="5476" max="5477" width="15.88671875" style="387" hidden="1" customWidth="1"/>
    <col min="5478" max="5483" width="16.109375" style="387" hidden="1" customWidth="1"/>
    <col min="5484" max="5484" width="6.109375" style="387" hidden="1" customWidth="1"/>
    <col min="5485" max="5485" width="3" style="387" hidden="1" customWidth="1"/>
    <col min="5486" max="5725" width="8.6640625" style="387" hidden="1" customWidth="1"/>
    <col min="5726" max="5731" width="14.88671875" style="387" hidden="1" customWidth="1"/>
    <col min="5732" max="5733" width="15.88671875" style="387" hidden="1" customWidth="1"/>
    <col min="5734" max="5739" width="16.109375" style="387" hidden="1" customWidth="1"/>
    <col min="5740" max="5740" width="6.109375" style="387" hidden="1" customWidth="1"/>
    <col min="5741" max="5741" width="3" style="387" hidden="1" customWidth="1"/>
    <col min="5742" max="5981" width="8.6640625" style="387" hidden="1" customWidth="1"/>
    <col min="5982" max="5987" width="14.88671875" style="387" hidden="1" customWidth="1"/>
    <col min="5988" max="5989" width="15.88671875" style="387" hidden="1" customWidth="1"/>
    <col min="5990" max="5995" width="16.109375" style="387" hidden="1" customWidth="1"/>
    <col min="5996" max="5996" width="6.109375" style="387" hidden="1" customWidth="1"/>
    <col min="5997" max="5997" width="3" style="387" hidden="1" customWidth="1"/>
    <col min="5998" max="6237" width="8.6640625" style="387" hidden="1" customWidth="1"/>
    <col min="6238" max="6243" width="14.88671875" style="387" hidden="1" customWidth="1"/>
    <col min="6244" max="6245" width="15.88671875" style="387" hidden="1" customWidth="1"/>
    <col min="6246" max="6251" width="16.109375" style="387" hidden="1" customWidth="1"/>
    <col min="6252" max="6252" width="6.109375" style="387" hidden="1" customWidth="1"/>
    <col min="6253" max="6253" width="3" style="387" hidden="1" customWidth="1"/>
    <col min="6254" max="6493" width="8.6640625" style="387" hidden="1" customWidth="1"/>
    <col min="6494" max="6499" width="14.88671875" style="387" hidden="1" customWidth="1"/>
    <col min="6500" max="6501" width="15.88671875" style="387" hidden="1" customWidth="1"/>
    <col min="6502" max="6507" width="16.109375" style="387" hidden="1" customWidth="1"/>
    <col min="6508" max="6508" width="6.109375" style="387" hidden="1" customWidth="1"/>
    <col min="6509" max="6509" width="3" style="387" hidden="1" customWidth="1"/>
    <col min="6510" max="6749" width="8.6640625" style="387" hidden="1" customWidth="1"/>
    <col min="6750" max="6755" width="14.88671875" style="387" hidden="1" customWidth="1"/>
    <col min="6756" max="6757" width="15.88671875" style="387" hidden="1" customWidth="1"/>
    <col min="6758" max="6763" width="16.109375" style="387" hidden="1" customWidth="1"/>
    <col min="6764" max="6764" width="6.109375" style="387" hidden="1" customWidth="1"/>
    <col min="6765" max="6765" width="3" style="387" hidden="1" customWidth="1"/>
    <col min="6766" max="7005" width="8.6640625" style="387" hidden="1" customWidth="1"/>
    <col min="7006" max="7011" width="14.88671875" style="387" hidden="1" customWidth="1"/>
    <col min="7012" max="7013" width="15.88671875" style="387" hidden="1" customWidth="1"/>
    <col min="7014" max="7019" width="16.109375" style="387" hidden="1" customWidth="1"/>
    <col min="7020" max="7020" width="6.109375" style="387" hidden="1" customWidth="1"/>
    <col min="7021" max="7021" width="3" style="387" hidden="1" customWidth="1"/>
    <col min="7022" max="7261" width="8.6640625" style="387" hidden="1" customWidth="1"/>
    <col min="7262" max="7267" width="14.88671875" style="387" hidden="1" customWidth="1"/>
    <col min="7268" max="7269" width="15.88671875" style="387" hidden="1" customWidth="1"/>
    <col min="7270" max="7275" width="16.109375" style="387" hidden="1" customWidth="1"/>
    <col min="7276" max="7276" width="6.109375" style="387" hidden="1" customWidth="1"/>
    <col min="7277" max="7277" width="3" style="387" hidden="1" customWidth="1"/>
    <col min="7278" max="7517" width="8.6640625" style="387" hidden="1" customWidth="1"/>
    <col min="7518" max="7523" width="14.88671875" style="387" hidden="1" customWidth="1"/>
    <col min="7524" max="7525" width="15.88671875" style="387" hidden="1" customWidth="1"/>
    <col min="7526" max="7531" width="16.109375" style="387" hidden="1" customWidth="1"/>
    <col min="7532" max="7532" width="6.109375" style="387" hidden="1" customWidth="1"/>
    <col min="7533" max="7533" width="3" style="387" hidden="1" customWidth="1"/>
    <col min="7534" max="7773" width="8.6640625" style="387" hidden="1" customWidth="1"/>
    <col min="7774" max="7779" width="14.88671875" style="387" hidden="1" customWidth="1"/>
    <col min="7780" max="7781" width="15.88671875" style="387" hidden="1" customWidth="1"/>
    <col min="7782" max="7787" width="16.109375" style="387" hidden="1" customWidth="1"/>
    <col min="7788" max="7788" width="6.109375" style="387" hidden="1" customWidth="1"/>
    <col min="7789" max="7789" width="3" style="387" hidden="1" customWidth="1"/>
    <col min="7790" max="8029" width="8.6640625" style="387" hidden="1" customWidth="1"/>
    <col min="8030" max="8035" width="14.88671875" style="387" hidden="1" customWidth="1"/>
    <col min="8036" max="8037" width="15.88671875" style="387" hidden="1" customWidth="1"/>
    <col min="8038" max="8043" width="16.109375" style="387" hidden="1" customWidth="1"/>
    <col min="8044" max="8044" width="6.109375" style="387" hidden="1" customWidth="1"/>
    <col min="8045" max="8045" width="3" style="387" hidden="1" customWidth="1"/>
    <col min="8046" max="8285" width="8.6640625" style="387" hidden="1" customWidth="1"/>
    <col min="8286" max="8291" width="14.88671875" style="387" hidden="1" customWidth="1"/>
    <col min="8292" max="8293" width="15.88671875" style="387" hidden="1" customWidth="1"/>
    <col min="8294" max="8299" width="16.109375" style="387" hidden="1" customWidth="1"/>
    <col min="8300" max="8300" width="6.109375" style="387" hidden="1" customWidth="1"/>
    <col min="8301" max="8301" width="3" style="387" hidden="1" customWidth="1"/>
    <col min="8302" max="8541" width="8.6640625" style="387" hidden="1" customWidth="1"/>
    <col min="8542" max="8547" width="14.88671875" style="387" hidden="1" customWidth="1"/>
    <col min="8548" max="8549" width="15.88671875" style="387" hidden="1" customWidth="1"/>
    <col min="8550" max="8555" width="16.109375" style="387" hidden="1" customWidth="1"/>
    <col min="8556" max="8556" width="6.109375" style="387" hidden="1" customWidth="1"/>
    <col min="8557" max="8557" width="3" style="387" hidden="1" customWidth="1"/>
    <col min="8558" max="8797" width="8.6640625" style="387" hidden="1" customWidth="1"/>
    <col min="8798" max="8803" width="14.88671875" style="387" hidden="1" customWidth="1"/>
    <col min="8804" max="8805" width="15.88671875" style="387" hidden="1" customWidth="1"/>
    <col min="8806" max="8811" width="16.109375" style="387" hidden="1" customWidth="1"/>
    <col min="8812" max="8812" width="6.109375" style="387" hidden="1" customWidth="1"/>
    <col min="8813" max="8813" width="3" style="387" hidden="1" customWidth="1"/>
    <col min="8814" max="9053" width="8.6640625" style="387" hidden="1" customWidth="1"/>
    <col min="9054" max="9059" width="14.88671875" style="387" hidden="1" customWidth="1"/>
    <col min="9060" max="9061" width="15.88671875" style="387" hidden="1" customWidth="1"/>
    <col min="9062" max="9067" width="16.109375" style="387" hidden="1" customWidth="1"/>
    <col min="9068" max="9068" width="6.109375" style="387" hidden="1" customWidth="1"/>
    <col min="9069" max="9069" width="3" style="387" hidden="1" customWidth="1"/>
    <col min="9070" max="9309" width="8.6640625" style="387" hidden="1" customWidth="1"/>
    <col min="9310" max="9315" width="14.88671875" style="387" hidden="1" customWidth="1"/>
    <col min="9316" max="9317" width="15.88671875" style="387" hidden="1" customWidth="1"/>
    <col min="9318" max="9323" width="16.109375" style="387" hidden="1" customWidth="1"/>
    <col min="9324" max="9324" width="6.109375" style="387" hidden="1" customWidth="1"/>
    <col min="9325" max="9325" width="3" style="387" hidden="1" customWidth="1"/>
    <col min="9326" max="9565" width="8.6640625" style="387" hidden="1" customWidth="1"/>
    <col min="9566" max="9571" width="14.88671875" style="387" hidden="1" customWidth="1"/>
    <col min="9572" max="9573" width="15.88671875" style="387" hidden="1" customWidth="1"/>
    <col min="9574" max="9579" width="16.109375" style="387" hidden="1" customWidth="1"/>
    <col min="9580" max="9580" width="6.109375" style="387" hidden="1" customWidth="1"/>
    <col min="9581" max="9581" width="3" style="387" hidden="1" customWidth="1"/>
    <col min="9582" max="9821" width="8.6640625" style="387" hidden="1" customWidth="1"/>
    <col min="9822" max="9827" width="14.88671875" style="387" hidden="1" customWidth="1"/>
    <col min="9828" max="9829" width="15.88671875" style="387" hidden="1" customWidth="1"/>
    <col min="9830" max="9835" width="16.109375" style="387" hidden="1" customWidth="1"/>
    <col min="9836" max="9836" width="6.109375" style="387" hidden="1" customWidth="1"/>
    <col min="9837" max="9837" width="3" style="387" hidden="1" customWidth="1"/>
    <col min="9838" max="10077" width="8.6640625" style="387" hidden="1" customWidth="1"/>
    <col min="10078" max="10083" width="14.88671875" style="387" hidden="1" customWidth="1"/>
    <col min="10084" max="10085" width="15.88671875" style="387" hidden="1" customWidth="1"/>
    <col min="10086" max="10091" width="16.109375" style="387" hidden="1" customWidth="1"/>
    <col min="10092" max="10092" width="6.109375" style="387" hidden="1" customWidth="1"/>
    <col min="10093" max="10093" width="3" style="387" hidden="1" customWidth="1"/>
    <col min="10094" max="10333" width="8.6640625" style="387" hidden="1" customWidth="1"/>
    <col min="10334" max="10339" width="14.88671875" style="387" hidden="1" customWidth="1"/>
    <col min="10340" max="10341" width="15.88671875" style="387" hidden="1" customWidth="1"/>
    <col min="10342" max="10347" width="16.109375" style="387" hidden="1" customWidth="1"/>
    <col min="10348" max="10348" width="6.109375" style="387" hidden="1" customWidth="1"/>
    <col min="10349" max="10349" width="3" style="387" hidden="1" customWidth="1"/>
    <col min="10350" max="10589" width="8.6640625" style="387" hidden="1" customWidth="1"/>
    <col min="10590" max="10595" width="14.88671875" style="387" hidden="1" customWidth="1"/>
    <col min="10596" max="10597" width="15.88671875" style="387" hidden="1" customWidth="1"/>
    <col min="10598" max="10603" width="16.109375" style="387" hidden="1" customWidth="1"/>
    <col min="10604" max="10604" width="6.109375" style="387" hidden="1" customWidth="1"/>
    <col min="10605" max="10605" width="3" style="387" hidden="1" customWidth="1"/>
    <col min="10606" max="10845" width="8.6640625" style="387" hidden="1" customWidth="1"/>
    <col min="10846" max="10851" width="14.88671875" style="387" hidden="1" customWidth="1"/>
    <col min="10852" max="10853" width="15.88671875" style="387" hidden="1" customWidth="1"/>
    <col min="10854" max="10859" width="16.109375" style="387" hidden="1" customWidth="1"/>
    <col min="10860" max="10860" width="6.109375" style="387" hidden="1" customWidth="1"/>
    <col min="10861" max="10861" width="3" style="387" hidden="1" customWidth="1"/>
    <col min="10862" max="11101" width="8.6640625" style="387" hidden="1" customWidth="1"/>
    <col min="11102" max="11107" width="14.88671875" style="387" hidden="1" customWidth="1"/>
    <col min="11108" max="11109" width="15.88671875" style="387" hidden="1" customWidth="1"/>
    <col min="11110" max="11115" width="16.109375" style="387" hidden="1" customWidth="1"/>
    <col min="11116" max="11116" width="6.109375" style="387" hidden="1" customWidth="1"/>
    <col min="11117" max="11117" width="3" style="387" hidden="1" customWidth="1"/>
    <col min="11118" max="11357" width="8.6640625" style="387" hidden="1" customWidth="1"/>
    <col min="11358" max="11363" width="14.88671875" style="387" hidden="1" customWidth="1"/>
    <col min="11364" max="11365" width="15.88671875" style="387" hidden="1" customWidth="1"/>
    <col min="11366" max="11371" width="16.109375" style="387" hidden="1" customWidth="1"/>
    <col min="11372" max="11372" width="6.109375" style="387" hidden="1" customWidth="1"/>
    <col min="11373" max="11373" width="3" style="387" hidden="1" customWidth="1"/>
    <col min="11374" max="11613" width="8.6640625" style="387" hidden="1" customWidth="1"/>
    <col min="11614" max="11619" width="14.88671875" style="387" hidden="1" customWidth="1"/>
    <col min="11620" max="11621" width="15.88671875" style="387" hidden="1" customWidth="1"/>
    <col min="11622" max="11627" width="16.109375" style="387" hidden="1" customWidth="1"/>
    <col min="11628" max="11628" width="6.109375" style="387" hidden="1" customWidth="1"/>
    <col min="11629" max="11629" width="3" style="387" hidden="1" customWidth="1"/>
    <col min="11630" max="11869" width="8.6640625" style="387" hidden="1" customWidth="1"/>
    <col min="11870" max="11875" width="14.88671875" style="387" hidden="1" customWidth="1"/>
    <col min="11876" max="11877" width="15.88671875" style="387" hidden="1" customWidth="1"/>
    <col min="11878" max="11883" width="16.109375" style="387" hidden="1" customWidth="1"/>
    <col min="11884" max="11884" width="6.109375" style="387" hidden="1" customWidth="1"/>
    <col min="11885" max="11885" width="3" style="387" hidden="1" customWidth="1"/>
    <col min="11886" max="12125" width="8.6640625" style="387" hidden="1" customWidth="1"/>
    <col min="12126" max="12131" width="14.88671875" style="387" hidden="1" customWidth="1"/>
    <col min="12132" max="12133" width="15.88671875" style="387" hidden="1" customWidth="1"/>
    <col min="12134" max="12139" width="16.109375" style="387" hidden="1" customWidth="1"/>
    <col min="12140" max="12140" width="6.109375" style="387" hidden="1" customWidth="1"/>
    <col min="12141" max="12141" width="3" style="387" hidden="1" customWidth="1"/>
    <col min="12142" max="12381" width="8.6640625" style="387" hidden="1" customWidth="1"/>
    <col min="12382" max="12387" width="14.88671875" style="387" hidden="1" customWidth="1"/>
    <col min="12388" max="12389" width="15.88671875" style="387" hidden="1" customWidth="1"/>
    <col min="12390" max="12395" width="16.109375" style="387" hidden="1" customWidth="1"/>
    <col min="12396" max="12396" width="6.109375" style="387" hidden="1" customWidth="1"/>
    <col min="12397" max="12397" width="3" style="387" hidden="1" customWidth="1"/>
    <col min="12398" max="12637" width="8.6640625" style="387" hidden="1" customWidth="1"/>
    <col min="12638" max="12643" width="14.88671875" style="387" hidden="1" customWidth="1"/>
    <col min="12644" max="12645" width="15.88671875" style="387" hidden="1" customWidth="1"/>
    <col min="12646" max="12651" width="16.109375" style="387" hidden="1" customWidth="1"/>
    <col min="12652" max="12652" width="6.109375" style="387" hidden="1" customWidth="1"/>
    <col min="12653" max="12653" width="3" style="387" hidden="1" customWidth="1"/>
    <col min="12654" max="12893" width="8.6640625" style="387" hidden="1" customWidth="1"/>
    <col min="12894" max="12899" width="14.88671875" style="387" hidden="1" customWidth="1"/>
    <col min="12900" max="12901" width="15.88671875" style="387" hidden="1" customWidth="1"/>
    <col min="12902" max="12907" width="16.109375" style="387" hidden="1" customWidth="1"/>
    <col min="12908" max="12908" width="6.109375" style="387" hidden="1" customWidth="1"/>
    <col min="12909" max="12909" width="3" style="387" hidden="1" customWidth="1"/>
    <col min="12910" max="13149" width="8.6640625" style="387" hidden="1" customWidth="1"/>
    <col min="13150" max="13155" width="14.88671875" style="387" hidden="1" customWidth="1"/>
    <col min="13156" max="13157" width="15.88671875" style="387" hidden="1" customWidth="1"/>
    <col min="13158" max="13163" width="16.109375" style="387" hidden="1" customWidth="1"/>
    <col min="13164" max="13164" width="6.109375" style="387" hidden="1" customWidth="1"/>
    <col min="13165" max="13165" width="3" style="387" hidden="1" customWidth="1"/>
    <col min="13166" max="13405" width="8.6640625" style="387" hidden="1" customWidth="1"/>
    <col min="13406" max="13411" width="14.88671875" style="387" hidden="1" customWidth="1"/>
    <col min="13412" max="13413" width="15.88671875" style="387" hidden="1" customWidth="1"/>
    <col min="13414" max="13419" width="16.109375" style="387" hidden="1" customWidth="1"/>
    <col min="13420" max="13420" width="6.109375" style="387" hidden="1" customWidth="1"/>
    <col min="13421" max="13421" width="3" style="387" hidden="1" customWidth="1"/>
    <col min="13422" max="13661" width="8.6640625" style="387" hidden="1" customWidth="1"/>
    <col min="13662" max="13667" width="14.88671875" style="387" hidden="1" customWidth="1"/>
    <col min="13668" max="13669" width="15.88671875" style="387" hidden="1" customWidth="1"/>
    <col min="13670" max="13675" width="16.109375" style="387" hidden="1" customWidth="1"/>
    <col min="13676" max="13676" width="6.109375" style="387" hidden="1" customWidth="1"/>
    <col min="13677" max="13677" width="3" style="387" hidden="1" customWidth="1"/>
    <col min="13678" max="13917" width="8.6640625" style="387" hidden="1" customWidth="1"/>
    <col min="13918" max="13923" width="14.88671875" style="387" hidden="1" customWidth="1"/>
    <col min="13924" max="13925" width="15.88671875" style="387" hidden="1" customWidth="1"/>
    <col min="13926" max="13931" width="16.109375" style="387" hidden="1" customWidth="1"/>
    <col min="13932" max="13932" width="6.109375" style="387" hidden="1" customWidth="1"/>
    <col min="13933" max="13933" width="3" style="387" hidden="1" customWidth="1"/>
    <col min="13934" max="14173" width="8.6640625" style="387" hidden="1" customWidth="1"/>
    <col min="14174" max="14179" width="14.88671875" style="387" hidden="1" customWidth="1"/>
    <col min="14180" max="14181" width="15.88671875" style="387" hidden="1" customWidth="1"/>
    <col min="14182" max="14187" width="16.109375" style="387" hidden="1" customWidth="1"/>
    <col min="14188" max="14188" width="6.109375" style="387" hidden="1" customWidth="1"/>
    <col min="14189" max="14189" width="3" style="387" hidden="1" customWidth="1"/>
    <col min="14190" max="14429" width="8.6640625" style="387" hidden="1" customWidth="1"/>
    <col min="14430" max="14435" width="14.88671875" style="387" hidden="1" customWidth="1"/>
    <col min="14436" max="14437" width="15.88671875" style="387" hidden="1" customWidth="1"/>
    <col min="14438" max="14443" width="16.109375" style="387" hidden="1" customWidth="1"/>
    <col min="14444" max="14444" width="6.109375" style="387" hidden="1" customWidth="1"/>
    <col min="14445" max="14445" width="3" style="387" hidden="1" customWidth="1"/>
    <col min="14446" max="14685" width="8.6640625" style="387" hidden="1" customWidth="1"/>
    <col min="14686" max="14691" width="14.88671875" style="387" hidden="1" customWidth="1"/>
    <col min="14692" max="14693" width="15.88671875" style="387" hidden="1" customWidth="1"/>
    <col min="14694" max="14699" width="16.109375" style="387" hidden="1" customWidth="1"/>
    <col min="14700" max="14700" width="6.109375" style="387" hidden="1" customWidth="1"/>
    <col min="14701" max="14701" width="3" style="387" hidden="1" customWidth="1"/>
    <col min="14702" max="14941" width="8.6640625" style="387" hidden="1" customWidth="1"/>
    <col min="14942" max="14947" width="14.88671875" style="387" hidden="1" customWidth="1"/>
    <col min="14948" max="14949" width="15.88671875" style="387" hidden="1" customWidth="1"/>
    <col min="14950" max="14955" width="16.109375" style="387" hidden="1" customWidth="1"/>
    <col min="14956" max="14956" width="6.109375" style="387" hidden="1" customWidth="1"/>
    <col min="14957" max="14957" width="3" style="387" hidden="1" customWidth="1"/>
    <col min="14958" max="15197" width="8.6640625" style="387" hidden="1" customWidth="1"/>
    <col min="15198" max="15203" width="14.88671875" style="387" hidden="1" customWidth="1"/>
    <col min="15204" max="15205" width="15.88671875" style="387" hidden="1" customWidth="1"/>
    <col min="15206" max="15211" width="16.109375" style="387" hidden="1" customWidth="1"/>
    <col min="15212" max="15212" width="6.109375" style="387" hidden="1" customWidth="1"/>
    <col min="15213" max="15213" width="3" style="387" hidden="1" customWidth="1"/>
    <col min="15214" max="15453" width="8.6640625" style="387" hidden="1" customWidth="1"/>
    <col min="15454" max="15459" width="14.88671875" style="387" hidden="1" customWidth="1"/>
    <col min="15460" max="15461" width="15.88671875" style="387" hidden="1" customWidth="1"/>
    <col min="15462" max="15467" width="16.109375" style="387" hidden="1" customWidth="1"/>
    <col min="15468" max="15468" width="6.109375" style="387" hidden="1" customWidth="1"/>
    <col min="15469" max="15469" width="3" style="387" hidden="1" customWidth="1"/>
    <col min="15470" max="15709" width="8.6640625" style="387" hidden="1" customWidth="1"/>
    <col min="15710" max="15715" width="14.88671875" style="387" hidden="1" customWidth="1"/>
    <col min="15716" max="15717" width="15.88671875" style="387" hidden="1" customWidth="1"/>
    <col min="15718" max="15723" width="16.109375" style="387" hidden="1" customWidth="1"/>
    <col min="15724" max="15724" width="6.109375" style="387" hidden="1" customWidth="1"/>
    <col min="15725" max="15725" width="3" style="387" hidden="1" customWidth="1"/>
    <col min="15726" max="15965" width="8.6640625" style="387" hidden="1" customWidth="1"/>
    <col min="15966" max="15971" width="14.88671875" style="387" hidden="1" customWidth="1"/>
    <col min="15972" max="15973" width="15.88671875" style="387" hidden="1" customWidth="1"/>
    <col min="15974" max="15979" width="16.109375" style="387" hidden="1" customWidth="1"/>
    <col min="15980" max="15980" width="6.109375" style="387" hidden="1" customWidth="1"/>
    <col min="15981" max="15981" width="3" style="387" hidden="1" customWidth="1"/>
    <col min="15982" max="16221" width="8.6640625" style="387" hidden="1" customWidth="1"/>
    <col min="16222" max="16227" width="14.88671875" style="387" hidden="1" customWidth="1"/>
    <col min="16228" max="16229" width="15.88671875" style="387" hidden="1" customWidth="1"/>
    <col min="16230" max="16235" width="16.109375" style="387" hidden="1" customWidth="1"/>
    <col min="16236" max="16236" width="6.109375" style="387" hidden="1" customWidth="1"/>
    <col min="16237" max="16237" width="3" style="387" hidden="1" customWidth="1"/>
    <col min="16238" max="16384" width="8.6640625" style="387" hidden="1" customWidth="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630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0" t="s">
        <v>632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633</v>
      </c>
    </row>
    <row r="50" spans="1:109" ht="13.2" x14ac:dyDescent="0.2">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569</v>
      </c>
      <c r="BQ50" s="1323"/>
      <c r="BR50" s="1323"/>
      <c r="BS50" s="1323"/>
      <c r="BT50" s="1323"/>
      <c r="BU50" s="1323"/>
      <c r="BV50" s="1323"/>
      <c r="BW50" s="1323"/>
      <c r="BX50" s="1323" t="s">
        <v>570</v>
      </c>
      <c r="BY50" s="1323"/>
      <c r="BZ50" s="1323"/>
      <c r="CA50" s="1323"/>
      <c r="CB50" s="1323"/>
      <c r="CC50" s="1323"/>
      <c r="CD50" s="1323"/>
      <c r="CE50" s="1323"/>
      <c r="CF50" s="1323" t="s">
        <v>571</v>
      </c>
      <c r="CG50" s="1323"/>
      <c r="CH50" s="1323"/>
      <c r="CI50" s="1323"/>
      <c r="CJ50" s="1323"/>
      <c r="CK50" s="1323"/>
      <c r="CL50" s="1323"/>
      <c r="CM50" s="1323"/>
      <c r="CN50" s="1323" t="s">
        <v>572</v>
      </c>
      <c r="CO50" s="1323"/>
      <c r="CP50" s="1323"/>
      <c r="CQ50" s="1323"/>
      <c r="CR50" s="1323"/>
      <c r="CS50" s="1323"/>
      <c r="CT50" s="1323"/>
      <c r="CU50" s="1323"/>
      <c r="CV50" s="1323" t="s">
        <v>573</v>
      </c>
      <c r="CW50" s="1323"/>
      <c r="CX50" s="1323"/>
      <c r="CY50" s="1323"/>
      <c r="CZ50" s="1323"/>
      <c r="DA50" s="1323"/>
      <c r="DB50" s="1323"/>
      <c r="DC50" s="1323"/>
    </row>
    <row r="51" spans="1:109" ht="13.5" customHeight="1" x14ac:dyDescent="0.2">
      <c r="B51" s="394"/>
      <c r="G51" s="1324"/>
      <c r="H51" s="1324"/>
      <c r="I51" s="1327"/>
      <c r="J51" s="1327"/>
      <c r="K51" s="1325"/>
      <c r="L51" s="1325"/>
      <c r="M51" s="1325"/>
      <c r="N51" s="1325"/>
      <c r="AM51" s="403"/>
      <c r="AN51" s="1326" t="s">
        <v>634</v>
      </c>
      <c r="AO51" s="1326"/>
      <c r="AP51" s="1326"/>
      <c r="AQ51" s="1326"/>
      <c r="AR51" s="1326"/>
      <c r="AS51" s="1326"/>
      <c r="AT51" s="1326"/>
      <c r="AU51" s="1326"/>
      <c r="AV51" s="1326"/>
      <c r="AW51" s="1326"/>
      <c r="AX51" s="1326"/>
      <c r="AY51" s="1326"/>
      <c r="AZ51" s="1326"/>
      <c r="BA51" s="1326"/>
      <c r="BB51" s="1326" t="s">
        <v>635</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9">
        <v>93.5</v>
      </c>
      <c r="CG51" s="1309"/>
      <c r="CH51" s="1309"/>
      <c r="CI51" s="1309"/>
      <c r="CJ51" s="1309"/>
      <c r="CK51" s="1309"/>
      <c r="CL51" s="1309"/>
      <c r="CM51" s="1309"/>
      <c r="CN51" s="1309">
        <v>108.6</v>
      </c>
      <c r="CO51" s="1309"/>
      <c r="CP51" s="1309"/>
      <c r="CQ51" s="1309"/>
      <c r="CR51" s="1309"/>
      <c r="CS51" s="1309"/>
      <c r="CT51" s="1309"/>
      <c r="CU51" s="1309"/>
      <c r="CV51" s="1309">
        <v>111.9</v>
      </c>
      <c r="CW51" s="1309"/>
      <c r="CX51" s="1309"/>
      <c r="CY51" s="1309"/>
      <c r="CZ51" s="1309"/>
      <c r="DA51" s="1309"/>
      <c r="DB51" s="1309"/>
      <c r="DC51" s="1309"/>
    </row>
    <row r="52" spans="1:109" ht="13.2" x14ac:dyDescent="0.2">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636</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9">
        <v>60.1</v>
      </c>
      <c r="CG53" s="1309"/>
      <c r="CH53" s="1309"/>
      <c r="CI53" s="1309"/>
      <c r="CJ53" s="1309"/>
      <c r="CK53" s="1309"/>
      <c r="CL53" s="1309"/>
      <c r="CM53" s="1309"/>
      <c r="CN53" s="1309">
        <v>70.900000000000006</v>
      </c>
      <c r="CO53" s="1309"/>
      <c r="CP53" s="1309"/>
      <c r="CQ53" s="1309"/>
      <c r="CR53" s="1309"/>
      <c r="CS53" s="1309"/>
      <c r="CT53" s="1309"/>
      <c r="CU53" s="1309"/>
      <c r="CV53" s="1309">
        <v>76.400000000000006</v>
      </c>
      <c r="CW53" s="1309"/>
      <c r="CX53" s="1309"/>
      <c r="CY53" s="1309"/>
      <c r="CZ53" s="1309"/>
      <c r="DA53" s="1309"/>
      <c r="DB53" s="1309"/>
      <c r="DC53" s="1309"/>
    </row>
    <row r="54" spans="1:109" ht="13.2" x14ac:dyDescent="0.2">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94"/>
      <c r="G55" s="1319"/>
      <c r="H55" s="1319"/>
      <c r="I55" s="1319"/>
      <c r="J55" s="1319"/>
      <c r="K55" s="1325"/>
      <c r="L55" s="1325"/>
      <c r="M55" s="1325"/>
      <c r="N55" s="1325"/>
      <c r="AN55" s="1323" t="s">
        <v>637</v>
      </c>
      <c r="AO55" s="1323"/>
      <c r="AP55" s="1323"/>
      <c r="AQ55" s="1323"/>
      <c r="AR55" s="1323"/>
      <c r="AS55" s="1323"/>
      <c r="AT55" s="1323"/>
      <c r="AU55" s="1323"/>
      <c r="AV55" s="1323"/>
      <c r="AW55" s="1323"/>
      <c r="AX55" s="1323"/>
      <c r="AY55" s="1323"/>
      <c r="AZ55" s="1323"/>
      <c r="BA55" s="1323"/>
      <c r="BB55" s="1326" t="s">
        <v>635</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9">
        <v>54.6</v>
      </c>
      <c r="CG55" s="1309"/>
      <c r="CH55" s="1309"/>
      <c r="CI55" s="1309"/>
      <c r="CJ55" s="1309"/>
      <c r="CK55" s="1309"/>
      <c r="CL55" s="1309"/>
      <c r="CM55" s="1309"/>
      <c r="CN55" s="1309">
        <v>53.2</v>
      </c>
      <c r="CO55" s="1309"/>
      <c r="CP55" s="1309"/>
      <c r="CQ55" s="1309"/>
      <c r="CR55" s="1309"/>
      <c r="CS55" s="1309"/>
      <c r="CT55" s="1309"/>
      <c r="CU55" s="1309"/>
      <c r="CV55" s="1309">
        <v>47.9</v>
      </c>
      <c r="CW55" s="1309"/>
      <c r="CX55" s="1309"/>
      <c r="CY55" s="1309"/>
      <c r="CZ55" s="1309"/>
      <c r="DA55" s="1309"/>
      <c r="DB55" s="1309"/>
      <c r="DC55" s="1309"/>
    </row>
    <row r="56" spans="1:109" ht="13.2" x14ac:dyDescent="0.2">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636</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9">
        <v>58.3</v>
      </c>
      <c r="CG57" s="1309"/>
      <c r="CH57" s="1309"/>
      <c r="CI57" s="1309"/>
      <c r="CJ57" s="1309"/>
      <c r="CK57" s="1309"/>
      <c r="CL57" s="1309"/>
      <c r="CM57" s="1309"/>
      <c r="CN57" s="1309">
        <v>59.6</v>
      </c>
      <c r="CO57" s="1309"/>
      <c r="CP57" s="1309"/>
      <c r="CQ57" s="1309"/>
      <c r="CR57" s="1309"/>
      <c r="CS57" s="1309"/>
      <c r="CT57" s="1309"/>
      <c r="CU57" s="1309"/>
      <c r="CV57" s="1309">
        <v>60.5</v>
      </c>
      <c r="CW57" s="1309"/>
      <c r="CX57" s="1309"/>
      <c r="CY57" s="1309"/>
      <c r="CZ57" s="1309"/>
      <c r="DA57" s="1309"/>
      <c r="DB57" s="1309"/>
      <c r="DC57" s="1309"/>
      <c r="DD57" s="407"/>
      <c r="DE57" s="406"/>
    </row>
    <row r="58" spans="1:109" s="402" customFormat="1" ht="13.2" x14ac:dyDescent="0.2">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638</v>
      </c>
    </row>
    <row r="64" spans="1:109" ht="13.2" x14ac:dyDescent="0.2">
      <c r="B64" s="394"/>
      <c r="G64" s="401"/>
      <c r="N64" s="414"/>
      <c r="AM64" s="401"/>
      <c r="AN64" s="401" t="s">
        <v>631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9" t="s">
        <v>641</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4"/>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4"/>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4"/>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4"/>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4"/>
      <c r="H70" s="415"/>
      <c r="I70" s="415"/>
      <c r="J70" s="416"/>
      <c r="K70" s="416"/>
      <c r="L70" s="417"/>
      <c r="M70" s="416"/>
      <c r="N70" s="417"/>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8"/>
      <c r="I71" s="419"/>
      <c r="J71" s="416"/>
      <c r="K71" s="416"/>
      <c r="L71" s="417"/>
      <c r="M71" s="416"/>
      <c r="N71" s="417"/>
      <c r="AM71" s="418"/>
      <c r="AN71" s="387" t="s">
        <v>633</v>
      </c>
    </row>
    <row r="72" spans="2:107" ht="13.2" x14ac:dyDescent="0.2">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569</v>
      </c>
      <c r="BQ72" s="1323"/>
      <c r="BR72" s="1323"/>
      <c r="BS72" s="1323"/>
      <c r="BT72" s="1323"/>
      <c r="BU72" s="1323"/>
      <c r="BV72" s="1323"/>
      <c r="BW72" s="1323"/>
      <c r="BX72" s="1323" t="s">
        <v>570</v>
      </c>
      <c r="BY72" s="1323"/>
      <c r="BZ72" s="1323"/>
      <c r="CA72" s="1323"/>
      <c r="CB72" s="1323"/>
      <c r="CC72" s="1323"/>
      <c r="CD72" s="1323"/>
      <c r="CE72" s="1323"/>
      <c r="CF72" s="1323" t="s">
        <v>571</v>
      </c>
      <c r="CG72" s="1323"/>
      <c r="CH72" s="1323"/>
      <c r="CI72" s="1323"/>
      <c r="CJ72" s="1323"/>
      <c r="CK72" s="1323"/>
      <c r="CL72" s="1323"/>
      <c r="CM72" s="1323"/>
      <c r="CN72" s="1323" t="s">
        <v>572</v>
      </c>
      <c r="CO72" s="1323"/>
      <c r="CP72" s="1323"/>
      <c r="CQ72" s="1323"/>
      <c r="CR72" s="1323"/>
      <c r="CS72" s="1323"/>
      <c r="CT72" s="1323"/>
      <c r="CU72" s="1323"/>
      <c r="CV72" s="1323" t="s">
        <v>573</v>
      </c>
      <c r="CW72" s="1323"/>
      <c r="CX72" s="1323"/>
      <c r="CY72" s="1323"/>
      <c r="CZ72" s="1323"/>
      <c r="DA72" s="1323"/>
      <c r="DB72" s="1323"/>
      <c r="DC72" s="1323"/>
    </row>
    <row r="73" spans="2:107" ht="13.2" x14ac:dyDescent="0.2">
      <c r="B73" s="394"/>
      <c r="G73" s="1324"/>
      <c r="H73" s="1324"/>
      <c r="I73" s="1324"/>
      <c r="J73" s="1324"/>
      <c r="K73" s="1338"/>
      <c r="L73" s="1338"/>
      <c r="M73" s="1338"/>
      <c r="N73" s="1338"/>
      <c r="AM73" s="403"/>
      <c r="AN73" s="1326" t="s">
        <v>634</v>
      </c>
      <c r="AO73" s="1326"/>
      <c r="AP73" s="1326"/>
      <c r="AQ73" s="1326"/>
      <c r="AR73" s="1326"/>
      <c r="AS73" s="1326"/>
      <c r="AT73" s="1326"/>
      <c r="AU73" s="1326"/>
      <c r="AV73" s="1326"/>
      <c r="AW73" s="1326"/>
      <c r="AX73" s="1326"/>
      <c r="AY73" s="1326"/>
      <c r="AZ73" s="1326"/>
      <c r="BA73" s="1326"/>
      <c r="BB73" s="1326" t="s">
        <v>635</v>
      </c>
      <c r="BC73" s="1326"/>
      <c r="BD73" s="1326"/>
      <c r="BE73" s="1326"/>
      <c r="BF73" s="1326"/>
      <c r="BG73" s="1326"/>
      <c r="BH73" s="1326"/>
      <c r="BI73" s="1326"/>
      <c r="BJ73" s="1326"/>
      <c r="BK73" s="1326"/>
      <c r="BL73" s="1326"/>
      <c r="BM73" s="1326"/>
      <c r="BN73" s="1326"/>
      <c r="BO73" s="1326"/>
      <c r="BP73" s="1309">
        <v>97.2</v>
      </c>
      <c r="BQ73" s="1309"/>
      <c r="BR73" s="1309"/>
      <c r="BS73" s="1309"/>
      <c r="BT73" s="1309"/>
      <c r="BU73" s="1309"/>
      <c r="BV73" s="1309"/>
      <c r="BW73" s="1309"/>
      <c r="BX73" s="1309">
        <v>96</v>
      </c>
      <c r="BY73" s="1309"/>
      <c r="BZ73" s="1309"/>
      <c r="CA73" s="1309"/>
      <c r="CB73" s="1309"/>
      <c r="CC73" s="1309"/>
      <c r="CD73" s="1309"/>
      <c r="CE73" s="1309"/>
      <c r="CF73" s="1309">
        <v>93.5</v>
      </c>
      <c r="CG73" s="1309"/>
      <c r="CH73" s="1309"/>
      <c r="CI73" s="1309"/>
      <c r="CJ73" s="1309"/>
      <c r="CK73" s="1309"/>
      <c r="CL73" s="1309"/>
      <c r="CM73" s="1309"/>
      <c r="CN73" s="1309">
        <v>108.6</v>
      </c>
      <c r="CO73" s="1309"/>
      <c r="CP73" s="1309"/>
      <c r="CQ73" s="1309"/>
      <c r="CR73" s="1309"/>
      <c r="CS73" s="1309"/>
      <c r="CT73" s="1309"/>
      <c r="CU73" s="1309"/>
      <c r="CV73" s="1309">
        <v>111.9</v>
      </c>
      <c r="CW73" s="1309"/>
      <c r="CX73" s="1309"/>
      <c r="CY73" s="1309"/>
      <c r="CZ73" s="1309"/>
      <c r="DA73" s="1309"/>
      <c r="DB73" s="1309"/>
      <c r="DC73" s="1309"/>
    </row>
    <row r="74" spans="2:107" ht="13.2" x14ac:dyDescent="0.2">
      <c r="B74" s="394"/>
      <c r="G74" s="1324"/>
      <c r="H74" s="1324"/>
      <c r="I74" s="1324"/>
      <c r="J74" s="1324"/>
      <c r="K74" s="1338"/>
      <c r="L74" s="1338"/>
      <c r="M74" s="1338"/>
      <c r="N74" s="1338"/>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639</v>
      </c>
      <c r="BC75" s="1326"/>
      <c r="BD75" s="1326"/>
      <c r="BE75" s="1326"/>
      <c r="BF75" s="1326"/>
      <c r="BG75" s="1326"/>
      <c r="BH75" s="1326"/>
      <c r="BI75" s="1326"/>
      <c r="BJ75" s="1326"/>
      <c r="BK75" s="1326"/>
      <c r="BL75" s="1326"/>
      <c r="BM75" s="1326"/>
      <c r="BN75" s="1326"/>
      <c r="BO75" s="1326"/>
      <c r="BP75" s="1309">
        <v>10.9</v>
      </c>
      <c r="BQ75" s="1309"/>
      <c r="BR75" s="1309"/>
      <c r="BS75" s="1309"/>
      <c r="BT75" s="1309"/>
      <c r="BU75" s="1309"/>
      <c r="BV75" s="1309"/>
      <c r="BW75" s="1309"/>
      <c r="BX75" s="1309">
        <v>10.3</v>
      </c>
      <c r="BY75" s="1309"/>
      <c r="BZ75" s="1309"/>
      <c r="CA75" s="1309"/>
      <c r="CB75" s="1309"/>
      <c r="CC75" s="1309"/>
      <c r="CD75" s="1309"/>
      <c r="CE75" s="1309"/>
      <c r="CF75" s="1309">
        <v>10.4</v>
      </c>
      <c r="CG75" s="1309"/>
      <c r="CH75" s="1309"/>
      <c r="CI75" s="1309"/>
      <c r="CJ75" s="1309"/>
      <c r="CK75" s="1309"/>
      <c r="CL75" s="1309"/>
      <c r="CM75" s="1309"/>
      <c r="CN75" s="1309">
        <v>10.5</v>
      </c>
      <c r="CO75" s="1309"/>
      <c r="CP75" s="1309"/>
      <c r="CQ75" s="1309"/>
      <c r="CR75" s="1309"/>
      <c r="CS75" s="1309"/>
      <c r="CT75" s="1309"/>
      <c r="CU75" s="1309"/>
      <c r="CV75" s="1309">
        <v>10.7</v>
      </c>
      <c r="CW75" s="1309"/>
      <c r="CX75" s="1309"/>
      <c r="CY75" s="1309"/>
      <c r="CZ75" s="1309"/>
      <c r="DA75" s="1309"/>
      <c r="DB75" s="1309"/>
      <c r="DC75" s="1309"/>
    </row>
    <row r="76" spans="2:107" ht="13.2" x14ac:dyDescent="0.2">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4"/>
      <c r="G77" s="1319"/>
      <c r="H77" s="1319"/>
      <c r="I77" s="1319"/>
      <c r="J77" s="1319"/>
      <c r="K77" s="1338"/>
      <c r="L77" s="1338"/>
      <c r="M77" s="1338"/>
      <c r="N77" s="1338"/>
      <c r="AN77" s="1323" t="s">
        <v>637</v>
      </c>
      <c r="AO77" s="1323"/>
      <c r="AP77" s="1323"/>
      <c r="AQ77" s="1323"/>
      <c r="AR77" s="1323"/>
      <c r="AS77" s="1323"/>
      <c r="AT77" s="1323"/>
      <c r="AU77" s="1323"/>
      <c r="AV77" s="1323"/>
      <c r="AW77" s="1323"/>
      <c r="AX77" s="1323"/>
      <c r="AY77" s="1323"/>
      <c r="AZ77" s="1323"/>
      <c r="BA77" s="1323"/>
      <c r="BB77" s="1326" t="s">
        <v>635</v>
      </c>
      <c r="BC77" s="1326"/>
      <c r="BD77" s="1326"/>
      <c r="BE77" s="1326"/>
      <c r="BF77" s="1326"/>
      <c r="BG77" s="1326"/>
      <c r="BH77" s="1326"/>
      <c r="BI77" s="1326"/>
      <c r="BJ77" s="1326"/>
      <c r="BK77" s="1326"/>
      <c r="BL77" s="1326"/>
      <c r="BM77" s="1326"/>
      <c r="BN77" s="1326"/>
      <c r="BO77" s="1326"/>
      <c r="BP77" s="1309">
        <v>60.8</v>
      </c>
      <c r="BQ77" s="1309"/>
      <c r="BR77" s="1309"/>
      <c r="BS77" s="1309"/>
      <c r="BT77" s="1309"/>
      <c r="BU77" s="1309"/>
      <c r="BV77" s="1309"/>
      <c r="BW77" s="1309"/>
      <c r="BX77" s="1309">
        <v>58.5</v>
      </c>
      <c r="BY77" s="1309"/>
      <c r="BZ77" s="1309"/>
      <c r="CA77" s="1309"/>
      <c r="CB77" s="1309"/>
      <c r="CC77" s="1309"/>
      <c r="CD77" s="1309"/>
      <c r="CE77" s="1309"/>
      <c r="CF77" s="1309">
        <v>54.6</v>
      </c>
      <c r="CG77" s="1309"/>
      <c r="CH77" s="1309"/>
      <c r="CI77" s="1309"/>
      <c r="CJ77" s="1309"/>
      <c r="CK77" s="1309"/>
      <c r="CL77" s="1309"/>
      <c r="CM77" s="1309"/>
      <c r="CN77" s="1309">
        <v>53.2</v>
      </c>
      <c r="CO77" s="1309"/>
      <c r="CP77" s="1309"/>
      <c r="CQ77" s="1309"/>
      <c r="CR77" s="1309"/>
      <c r="CS77" s="1309"/>
      <c r="CT77" s="1309"/>
      <c r="CU77" s="1309"/>
      <c r="CV77" s="1309">
        <v>47.9</v>
      </c>
      <c r="CW77" s="1309"/>
      <c r="CX77" s="1309"/>
      <c r="CY77" s="1309"/>
      <c r="CZ77" s="1309"/>
      <c r="DA77" s="1309"/>
      <c r="DB77" s="1309"/>
      <c r="DC77" s="1309"/>
    </row>
    <row r="78" spans="2:107" ht="13.2" x14ac:dyDescent="0.2">
      <c r="B78" s="394"/>
      <c r="G78" s="1319"/>
      <c r="H78" s="1319"/>
      <c r="I78" s="1319"/>
      <c r="J78" s="1319"/>
      <c r="K78" s="1338"/>
      <c r="L78" s="1338"/>
      <c r="M78" s="1338"/>
      <c r="N78" s="1338"/>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4"/>
      <c r="G79" s="1319"/>
      <c r="H79" s="1319"/>
      <c r="I79" s="1328"/>
      <c r="J79" s="1328"/>
      <c r="K79" s="1339"/>
      <c r="L79" s="1339"/>
      <c r="M79" s="1339"/>
      <c r="N79" s="1339"/>
      <c r="AN79" s="1323"/>
      <c r="AO79" s="1323"/>
      <c r="AP79" s="1323"/>
      <c r="AQ79" s="1323"/>
      <c r="AR79" s="1323"/>
      <c r="AS79" s="1323"/>
      <c r="AT79" s="1323"/>
      <c r="AU79" s="1323"/>
      <c r="AV79" s="1323"/>
      <c r="AW79" s="1323"/>
      <c r="AX79" s="1323"/>
      <c r="AY79" s="1323"/>
      <c r="AZ79" s="1323"/>
      <c r="BA79" s="1323"/>
      <c r="BB79" s="1326" t="s">
        <v>639</v>
      </c>
      <c r="BC79" s="1326"/>
      <c r="BD79" s="1326"/>
      <c r="BE79" s="1326"/>
      <c r="BF79" s="1326"/>
      <c r="BG79" s="1326"/>
      <c r="BH79" s="1326"/>
      <c r="BI79" s="1326"/>
      <c r="BJ79" s="1326"/>
      <c r="BK79" s="1326"/>
      <c r="BL79" s="1326"/>
      <c r="BM79" s="1326"/>
      <c r="BN79" s="1326"/>
      <c r="BO79" s="1326"/>
      <c r="BP79" s="1309">
        <v>11.1</v>
      </c>
      <c r="BQ79" s="1309"/>
      <c r="BR79" s="1309"/>
      <c r="BS79" s="1309"/>
      <c r="BT79" s="1309"/>
      <c r="BU79" s="1309"/>
      <c r="BV79" s="1309"/>
      <c r="BW79" s="1309"/>
      <c r="BX79" s="1309">
        <v>10.7</v>
      </c>
      <c r="BY79" s="1309"/>
      <c r="BZ79" s="1309"/>
      <c r="CA79" s="1309"/>
      <c r="CB79" s="1309"/>
      <c r="CC79" s="1309"/>
      <c r="CD79" s="1309"/>
      <c r="CE79" s="1309"/>
      <c r="CF79" s="1309">
        <v>10</v>
      </c>
      <c r="CG79" s="1309"/>
      <c r="CH79" s="1309"/>
      <c r="CI79" s="1309"/>
      <c r="CJ79" s="1309"/>
      <c r="CK79" s="1309"/>
      <c r="CL79" s="1309"/>
      <c r="CM79" s="1309"/>
      <c r="CN79" s="1309">
        <v>9.8000000000000007</v>
      </c>
      <c r="CO79" s="1309"/>
      <c r="CP79" s="1309"/>
      <c r="CQ79" s="1309"/>
      <c r="CR79" s="1309"/>
      <c r="CS79" s="1309"/>
      <c r="CT79" s="1309"/>
      <c r="CU79" s="1309"/>
      <c r="CV79" s="1309">
        <v>9.6</v>
      </c>
      <c r="CW79" s="1309"/>
      <c r="CX79" s="1309"/>
      <c r="CY79" s="1309"/>
      <c r="CZ79" s="1309"/>
      <c r="DA79" s="1309"/>
      <c r="DB79" s="1309"/>
      <c r="DC79" s="1309"/>
    </row>
    <row r="80" spans="2:107" ht="13.2" x14ac:dyDescent="0.2">
      <c r="B80" s="394"/>
      <c r="G80" s="1319"/>
      <c r="H80" s="1319"/>
      <c r="I80" s="1328"/>
      <c r="J80" s="1328"/>
      <c r="K80" s="1339"/>
      <c r="L80" s="1339"/>
      <c r="M80" s="1339"/>
      <c r="N80" s="1339"/>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4"/>
    </row>
    <row r="82" spans="2:109" ht="16.2" x14ac:dyDescent="0.2">
      <c r="B82" s="394"/>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1"/>
      <c r="AQ87" s="421"/>
      <c r="BC87" s="421"/>
      <c r="BO87" s="421"/>
      <c r="CA87" s="421"/>
      <c r="CM87" s="421"/>
      <c r="CY87" s="421"/>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h6kKt5C2aAI8sdfCaiiIS9HRczTEjeaN+ek9FgTZc95fI4h/d60XsZHGHnjamvPnfrG0bxPVkqJSSQ3wdIZaA==" saltValue="HeopiitBBsdU/MSbD2fbGA=="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4" zoomScaleSheetLayoutView="70" workbookViewId="0">
      <selection activeCell="AN73" sqref="AN73:BA76"/>
    </sheetView>
  </sheetViews>
  <sheetFormatPr defaultColWidth="0" defaultRowHeight="13.5" customHeight="1" zeroHeight="1" x14ac:dyDescent="0.2"/>
  <cols>
    <col min="1" max="34" width="2.44140625" style="291" customWidth="1"/>
    <col min="35" max="122" width="2.44140625" style="290" customWidth="1"/>
    <col min="123" max="123" width="2.44140625" style="290" hidden="1" customWidth="1"/>
    <col min="124"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BWWbssK+QF1UFp1fvcdi2ezlTPU7LDy0bGgcycP12rtMWjhVPtZE7xjBg7JpsBODQhF+PGOOUEhEhsf2PBPzA==" saltValue="Ui9hXFH2BgZxlPjHeO+q/A==" spinCount="100000" sheet="1" objects="1" scenarios="1"/>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0" zoomScaleSheetLayoutView="55" workbookViewId="0">
      <selection activeCell="AN73" sqref="AN73:BA76"/>
    </sheetView>
  </sheetViews>
  <sheetFormatPr defaultColWidth="0" defaultRowHeight="13.5" customHeight="1" zeroHeight="1" x14ac:dyDescent="0.2"/>
  <cols>
    <col min="1" max="34" width="2.44140625" style="291" customWidth="1"/>
    <col min="35" max="122" width="2.44140625" style="290" customWidth="1"/>
    <col min="123" max="123" width="2.44140625" style="290" hidden="1" customWidth="1"/>
    <col min="124"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x6n3B6xdQ6DfylfqFU2vBakbNZx7Wosm7B41V77yx09RxuH+PfmdEpV3w8E7lj2e1GDo6ycfcBIbSHJf5ZZOw==" saltValue="NmFTbwUtVJN0/70h0eT86g==" spinCount="100000" sheet="1" objects="1" scenarios="1"/>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566</v>
      </c>
      <c r="G2" s="156"/>
      <c r="H2" s="157"/>
    </row>
    <row r="3" spans="1:8" x14ac:dyDescent="0.2">
      <c r="A3" s="153" t="s">
        <v>559</v>
      </c>
      <c r="B3" s="158"/>
      <c r="C3" s="159"/>
      <c r="D3" s="160">
        <v>107086</v>
      </c>
      <c r="E3" s="161"/>
      <c r="F3" s="162">
        <v>106614</v>
      </c>
      <c r="G3" s="163"/>
      <c r="H3" s="164"/>
    </row>
    <row r="4" spans="1:8" x14ac:dyDescent="0.2">
      <c r="A4" s="165"/>
      <c r="B4" s="166"/>
      <c r="C4" s="167"/>
      <c r="D4" s="168">
        <v>76893</v>
      </c>
      <c r="E4" s="169"/>
      <c r="F4" s="170">
        <v>45545</v>
      </c>
      <c r="G4" s="171"/>
      <c r="H4" s="172"/>
    </row>
    <row r="5" spans="1:8" x14ac:dyDescent="0.2">
      <c r="A5" s="153" t="s">
        <v>561</v>
      </c>
      <c r="B5" s="158"/>
      <c r="C5" s="159"/>
      <c r="D5" s="160">
        <v>82000</v>
      </c>
      <c r="E5" s="161"/>
      <c r="F5" s="162">
        <v>85459</v>
      </c>
      <c r="G5" s="163"/>
      <c r="H5" s="164"/>
    </row>
    <row r="6" spans="1:8" x14ac:dyDescent="0.2">
      <c r="A6" s="165"/>
      <c r="B6" s="166"/>
      <c r="C6" s="167"/>
      <c r="D6" s="168">
        <v>59190</v>
      </c>
      <c r="E6" s="169"/>
      <c r="F6" s="170">
        <v>44378</v>
      </c>
      <c r="G6" s="171"/>
      <c r="H6" s="172"/>
    </row>
    <row r="7" spans="1:8" x14ac:dyDescent="0.2">
      <c r="A7" s="153" t="s">
        <v>562</v>
      </c>
      <c r="B7" s="158"/>
      <c r="C7" s="159"/>
      <c r="D7" s="160">
        <v>91419</v>
      </c>
      <c r="E7" s="161"/>
      <c r="F7" s="162">
        <v>83280</v>
      </c>
      <c r="G7" s="163"/>
      <c r="H7" s="164"/>
    </row>
    <row r="8" spans="1:8" x14ac:dyDescent="0.2">
      <c r="A8" s="165"/>
      <c r="B8" s="166"/>
      <c r="C8" s="167"/>
      <c r="D8" s="168">
        <v>55658</v>
      </c>
      <c r="E8" s="169"/>
      <c r="F8" s="170">
        <v>43123</v>
      </c>
      <c r="G8" s="171"/>
      <c r="H8" s="172"/>
    </row>
    <row r="9" spans="1:8" x14ac:dyDescent="0.2">
      <c r="A9" s="153" t="s">
        <v>563</v>
      </c>
      <c r="B9" s="158"/>
      <c r="C9" s="159"/>
      <c r="D9" s="160">
        <v>143450</v>
      </c>
      <c r="E9" s="161"/>
      <c r="F9" s="162">
        <v>88968</v>
      </c>
      <c r="G9" s="163"/>
      <c r="H9" s="164"/>
    </row>
    <row r="10" spans="1:8" x14ac:dyDescent="0.2">
      <c r="A10" s="165"/>
      <c r="B10" s="166"/>
      <c r="C10" s="167"/>
      <c r="D10" s="168">
        <v>95170</v>
      </c>
      <c r="E10" s="169"/>
      <c r="F10" s="170">
        <v>45482</v>
      </c>
      <c r="G10" s="171"/>
      <c r="H10" s="172"/>
    </row>
    <row r="11" spans="1:8" x14ac:dyDescent="0.2">
      <c r="A11" s="153" t="s">
        <v>564</v>
      </c>
      <c r="B11" s="158"/>
      <c r="C11" s="159"/>
      <c r="D11" s="160">
        <v>73124</v>
      </c>
      <c r="E11" s="161"/>
      <c r="F11" s="162">
        <v>85173</v>
      </c>
      <c r="G11" s="163"/>
      <c r="H11" s="164"/>
    </row>
    <row r="12" spans="1:8" x14ac:dyDescent="0.2">
      <c r="A12" s="165"/>
      <c r="B12" s="166"/>
      <c r="C12" s="173"/>
      <c r="D12" s="168">
        <v>44511</v>
      </c>
      <c r="E12" s="169"/>
      <c r="F12" s="170">
        <v>43913</v>
      </c>
      <c r="G12" s="171"/>
      <c r="H12" s="172"/>
    </row>
    <row r="13" spans="1:8" x14ac:dyDescent="0.2">
      <c r="A13" s="153"/>
      <c r="B13" s="158"/>
      <c r="C13" s="174"/>
      <c r="D13" s="175">
        <v>99416</v>
      </c>
      <c r="E13" s="176"/>
      <c r="F13" s="177">
        <v>89899</v>
      </c>
      <c r="G13" s="178"/>
      <c r="H13" s="164"/>
    </row>
    <row r="14" spans="1:8" x14ac:dyDescent="0.2">
      <c r="A14" s="165"/>
      <c r="B14" s="166"/>
      <c r="C14" s="167"/>
      <c r="D14" s="168">
        <v>66284</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5.29</v>
      </c>
      <c r="C19" s="179">
        <f>ROUND(VALUE(SUBSTITUTE(実質収支比率等に係る経年分析!G$48,"▲","-")),2)</f>
        <v>6.07</v>
      </c>
      <c r="D19" s="179">
        <f>ROUND(VALUE(SUBSTITUTE(実質収支比率等に係る経年分析!H$48,"▲","-")),2)</f>
        <v>3.68</v>
      </c>
      <c r="E19" s="179">
        <f>ROUND(VALUE(SUBSTITUTE(実質収支比率等に係る経年分析!I$48,"▲","-")),2)</f>
        <v>3.9</v>
      </c>
      <c r="F19" s="179">
        <f>ROUND(VALUE(SUBSTITUTE(実質収支比率等に係る経年分析!J$48,"▲","-")),2)</f>
        <v>3.69</v>
      </c>
    </row>
    <row r="20" spans="1:11" x14ac:dyDescent="0.2">
      <c r="A20" s="179" t="s">
        <v>55</v>
      </c>
      <c r="B20" s="179">
        <f>ROUND(VALUE(SUBSTITUTE(実質収支比率等に係る経年分析!F$47,"▲","-")),2)</f>
        <v>12.29</v>
      </c>
      <c r="C20" s="179">
        <f>ROUND(VALUE(SUBSTITUTE(実質収支比率等に係る経年分析!G$47,"▲","-")),2)</f>
        <v>12.94</v>
      </c>
      <c r="D20" s="179">
        <f>ROUND(VALUE(SUBSTITUTE(実質収支比率等に係る経年分析!H$47,"▲","-")),2)</f>
        <v>13.41</v>
      </c>
      <c r="E20" s="179">
        <f>ROUND(VALUE(SUBSTITUTE(実質収支比率等に係る経年分析!I$47,"▲","-")),2)</f>
        <v>11.34</v>
      </c>
      <c r="F20" s="179">
        <f>ROUND(VALUE(SUBSTITUTE(実質収支比率等に係る経年分析!J$47,"▲","-")),2)</f>
        <v>7.92</v>
      </c>
    </row>
    <row r="21" spans="1:11" x14ac:dyDescent="0.2">
      <c r="A21" s="179" t="s">
        <v>56</v>
      </c>
      <c r="B21" s="179">
        <f>IF(ISNUMBER(VALUE(SUBSTITUTE(実質収支比率等に係る経年分析!F$49,"▲","-"))),ROUND(VALUE(SUBSTITUTE(実質収支比率等に係る経年分析!F$49,"▲","-")),2),NA())</f>
        <v>-2.25</v>
      </c>
      <c r="C21" s="179">
        <f>IF(ISNUMBER(VALUE(SUBSTITUTE(実質収支比率等に係る経年分析!G$49,"▲","-"))),ROUND(VALUE(SUBSTITUTE(実質収支比率等に係る経年分析!G$49,"▲","-")),2),NA())</f>
        <v>1.5</v>
      </c>
      <c r="D21" s="179">
        <f>IF(ISNUMBER(VALUE(SUBSTITUTE(実質収支比率等に係る経年分析!H$49,"▲","-"))),ROUND(VALUE(SUBSTITUTE(実質収支比率等に係る経年分析!H$49,"▲","-")),2),NA())</f>
        <v>-2.17</v>
      </c>
      <c r="E21" s="179">
        <f>IF(ISNUMBER(VALUE(SUBSTITUTE(実質収支比率等に係る経年分析!I$49,"▲","-"))),ROUND(VALUE(SUBSTITUTE(実質収支比率等に係る経年分析!I$49,"▲","-")),2),NA())</f>
        <v>-2.23</v>
      </c>
      <c r="F21" s="179">
        <f>IF(ISNUMBER(VALUE(SUBSTITUTE(実質収支比率等に係る経年分析!J$49,"▲","-"))),ROUND(VALUE(SUBSTITUTE(実質収支比率等に係る経年分析!J$49,"▲","-")),2),NA())</f>
        <v>-3.72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1.53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西諸地域介護認定審査事業特別会計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小林市下水道事業特別会計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小林市農業集落排水事業特別会計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小林市病院事業会計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1.35</v>
      </c>
    </row>
    <row r="33" spans="1:16" x14ac:dyDescent="0.2">
      <c r="A33" s="180" t="str">
        <f>IF(連結実質赤字比率に係る赤字・黒字の構成分析!C$37="",NA(),連結実質赤字比率に係る赤字・黒字の構成分析!C$37)</f>
        <v>小林市介護保険事業特別会計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1.47</v>
      </c>
    </row>
    <row r="34" spans="1:16" x14ac:dyDescent="0.2">
      <c r="A34" s="180" t="str">
        <f>IF(連結実質赤字比率に係る赤字・黒字の構成分析!C$36="",NA(),連結実質赤字比率に係る赤字・黒字の構成分析!C$36)</f>
        <v>小林市国民健康保険事業特別会計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3.68</v>
      </c>
    </row>
    <row r="36" spans="1:16" x14ac:dyDescent="0.2">
      <c r="A36" s="180" t="str">
        <f>IF(連結実質赤字比率に係る赤字・黒字の構成分析!C$34="",NA(),連結実質赤字比率に係る赤字・黒字の構成分析!C$34)</f>
        <v>小林市水道事業会計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4.0999999999999996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2602</v>
      </c>
      <c r="E42" s="181"/>
      <c r="F42" s="181"/>
      <c r="G42" s="181">
        <f>'実質公債費比率（分子）の構造'!L$52</f>
        <v>2655</v>
      </c>
      <c r="H42" s="181"/>
      <c r="I42" s="181"/>
      <c r="J42" s="181">
        <f>'実質公債費比率（分子）の構造'!M$52</f>
        <v>2600</v>
      </c>
      <c r="K42" s="181"/>
      <c r="L42" s="181"/>
      <c r="M42" s="181">
        <f>'実質公債費比率（分子）の構造'!N$52</f>
        <v>2628</v>
      </c>
      <c r="N42" s="181"/>
      <c r="O42" s="181"/>
      <c r="P42" s="181">
        <f>'実質公債費比率（分子）の構造'!O$52</f>
        <v>2607</v>
      </c>
    </row>
    <row r="43" spans="1:16" x14ac:dyDescent="0.2">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15</v>
      </c>
      <c r="C44" s="181"/>
      <c r="D44" s="181"/>
      <c r="E44" s="181">
        <f>'実質公債費比率（分子）の構造'!L$50</f>
        <v>13</v>
      </c>
      <c r="F44" s="181"/>
      <c r="G44" s="181"/>
      <c r="H44" s="181">
        <f>'実質公債費比率（分子）の構造'!M$50</f>
        <v>8</v>
      </c>
      <c r="I44" s="181"/>
      <c r="J44" s="181"/>
      <c r="K44" s="181">
        <f>'実質公債費比率（分子）の構造'!N$50</f>
        <v>5</v>
      </c>
      <c r="L44" s="181"/>
      <c r="M44" s="181"/>
      <c r="N44" s="181">
        <f>'実質公債費比率（分子）の構造'!O$50</f>
        <v>3</v>
      </c>
      <c r="O44" s="181"/>
      <c r="P44" s="181"/>
    </row>
    <row r="45" spans="1:16" x14ac:dyDescent="0.2">
      <c r="A45" s="181" t="s">
        <v>66</v>
      </c>
      <c r="B45" s="181">
        <f>'実質公債費比率（分子）の構造'!K$49</f>
        <v>83</v>
      </c>
      <c r="C45" s="181"/>
      <c r="D45" s="181"/>
      <c r="E45" s="181">
        <f>'実質公債費比率（分子）の構造'!L$49</f>
        <v>85</v>
      </c>
      <c r="F45" s="181"/>
      <c r="G45" s="181"/>
      <c r="H45" s="181">
        <f>'実質公債費比率（分子）の構造'!M$49</f>
        <v>73</v>
      </c>
      <c r="I45" s="181"/>
      <c r="J45" s="181"/>
      <c r="K45" s="181">
        <f>'実質公債費比率（分子）の構造'!N$49</f>
        <v>47</v>
      </c>
      <c r="L45" s="181"/>
      <c r="M45" s="181"/>
      <c r="N45" s="181">
        <f>'実質公債費比率（分子）の構造'!O$49</f>
        <v>47</v>
      </c>
      <c r="O45" s="181"/>
      <c r="P45" s="181"/>
    </row>
    <row r="46" spans="1:16" x14ac:dyDescent="0.2">
      <c r="A46" s="181" t="s">
        <v>67</v>
      </c>
      <c r="B46" s="181">
        <f>'実質公債費比率（分子）の構造'!K$48</f>
        <v>612</v>
      </c>
      <c r="C46" s="181"/>
      <c r="D46" s="181"/>
      <c r="E46" s="181">
        <f>'実質公債費比率（分子）の構造'!L$48</f>
        <v>633</v>
      </c>
      <c r="F46" s="181"/>
      <c r="G46" s="181"/>
      <c r="H46" s="181">
        <f>'実質公債費比率（分子）の構造'!M$48</f>
        <v>673</v>
      </c>
      <c r="I46" s="181"/>
      <c r="J46" s="181"/>
      <c r="K46" s="181">
        <f>'実質公債費比率（分子）の構造'!N$48</f>
        <v>632</v>
      </c>
      <c r="L46" s="181"/>
      <c r="M46" s="181"/>
      <c r="N46" s="181">
        <f>'実質公債費比率（分子）の構造'!O$48</f>
        <v>640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3177</v>
      </c>
      <c r="C49" s="181"/>
      <c r="D49" s="181"/>
      <c r="E49" s="181">
        <f>'実質公債費比率（分子）の構造'!L$45</f>
        <v>3178</v>
      </c>
      <c r="F49" s="181"/>
      <c r="G49" s="181"/>
      <c r="H49" s="181">
        <f>'実質公債費比率（分子）の構造'!M$45</f>
        <v>3145</v>
      </c>
      <c r="I49" s="181"/>
      <c r="J49" s="181"/>
      <c r="K49" s="181">
        <f>'実質公債費比率（分子）の構造'!N$45</f>
        <v>3242</v>
      </c>
      <c r="L49" s="181"/>
      <c r="M49" s="181"/>
      <c r="N49" s="181">
        <f>'実質公債費比率（分子）の構造'!O$45</f>
        <v>3180</v>
      </c>
      <c r="O49" s="181"/>
      <c r="P49" s="181"/>
    </row>
    <row r="50" spans="1:16" x14ac:dyDescent="0.2">
      <c r="A50" s="181" t="s">
        <v>71</v>
      </c>
      <c r="B50" s="181" t="e">
        <f>NA()</f>
        <v>#N/A</v>
      </c>
      <c r="C50" s="181">
        <f>IF(ISNUMBER('実質公債費比率（分子）の構造'!K$53),'実質公債費比率（分子）の構造'!K$53,NA())</f>
        <v>1285</v>
      </c>
      <c r="D50" s="181" t="e">
        <f>NA()</f>
        <v>#N/A</v>
      </c>
      <c r="E50" s="181" t="e">
        <f>NA()</f>
        <v>#N/A</v>
      </c>
      <c r="F50" s="181">
        <f>IF(ISNUMBER('実質公債費比率（分子）の構造'!L$53),'実質公債費比率（分子）の構造'!L$53,NA())</f>
        <v>1254</v>
      </c>
      <c r="G50" s="181" t="e">
        <f>NA()</f>
        <v>#N/A</v>
      </c>
      <c r="H50" s="181" t="e">
        <f>NA()</f>
        <v>#N/A</v>
      </c>
      <c r="I50" s="181">
        <f>IF(ISNUMBER('実質公債費比率（分子）の構造'!M$53),'実質公債費比率（分子）の構造'!M$53,NA())</f>
        <v>1299</v>
      </c>
      <c r="J50" s="181" t="e">
        <f>NA()</f>
        <v>#N/A</v>
      </c>
      <c r="K50" s="181" t="e">
        <f>NA()</f>
        <v>#N/A</v>
      </c>
      <c r="L50" s="181">
        <f>IF(ISNUMBER('実質公債費比率（分子）の構造'!N$53),'実質公債費比率（分子）の構造'!N$53,NA())</f>
        <v>1298</v>
      </c>
      <c r="M50" s="181" t="e">
        <f>NA()</f>
        <v>#N/A</v>
      </c>
      <c r="N50" s="181" t="e">
        <f>NA()</f>
        <v>#N/A</v>
      </c>
      <c r="O50" s="181">
        <f>IF(ISNUMBER('実質公債費比率（分子）の構造'!O$53),'実質公債費比率（分子）の構造'!O$53,NA())</f>
        <v>1263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23032</v>
      </c>
      <c r="E56" s="180"/>
      <c r="F56" s="180"/>
      <c r="G56" s="180">
        <f>'将来負担比率（分子）の構造'!J$52</f>
        <v>23357</v>
      </c>
      <c r="H56" s="180"/>
      <c r="I56" s="180"/>
      <c r="J56" s="180">
        <f>'将来負担比率（分子）の構造'!K$52</f>
        <v>23013</v>
      </c>
      <c r="K56" s="180"/>
      <c r="L56" s="180"/>
      <c r="M56" s="180">
        <f>'将来負担比率（分子）の構造'!L$52</f>
        <v>23966</v>
      </c>
      <c r="N56" s="180"/>
      <c r="O56" s="180"/>
      <c r="P56" s="180">
        <f>'将来負担比率（分子）の構造'!M$52</f>
        <v>23074</v>
      </c>
    </row>
    <row r="57" spans="1:16" x14ac:dyDescent="0.2">
      <c r="A57" s="180" t="s">
        <v>42</v>
      </c>
      <c r="B57" s="180"/>
      <c r="C57" s="180"/>
      <c r="D57" s="180">
        <f>'将来負担比率（分子）の構造'!I$51</f>
        <v>1443</v>
      </c>
      <c r="E57" s="180"/>
      <c r="F57" s="180"/>
      <c r="G57" s="180">
        <f>'将来負担比率（分子）の構造'!J$51</f>
        <v>1541</v>
      </c>
      <c r="H57" s="180"/>
      <c r="I57" s="180"/>
      <c r="J57" s="180">
        <f>'将来負担比率（分子）の構造'!K$51</f>
        <v>1755</v>
      </c>
      <c r="K57" s="180"/>
      <c r="L57" s="180"/>
      <c r="M57" s="180">
        <f>'将来負担比率（分子）の構造'!L$51</f>
        <v>2157</v>
      </c>
      <c r="N57" s="180"/>
      <c r="O57" s="180"/>
      <c r="P57" s="180">
        <f>'将来負担比率（分子）の構造'!M$51</f>
        <v>2200</v>
      </c>
    </row>
    <row r="58" spans="1:16" x14ac:dyDescent="0.2">
      <c r="A58" s="180" t="s">
        <v>41</v>
      </c>
      <c r="B58" s="180"/>
      <c r="C58" s="180"/>
      <c r="D58" s="180">
        <f>'将来負担比率（分子）の構造'!I$50</f>
        <v>4579</v>
      </c>
      <c r="E58" s="180"/>
      <c r="F58" s="180"/>
      <c r="G58" s="180">
        <f>'将来負担比率（分子）の構造'!J$50</f>
        <v>5104</v>
      </c>
      <c r="H58" s="180"/>
      <c r="I58" s="180"/>
      <c r="J58" s="180">
        <f>'将来負担比率（分子）の構造'!K$50</f>
        <v>6142</v>
      </c>
      <c r="K58" s="180"/>
      <c r="L58" s="180"/>
      <c r="M58" s="180">
        <f>'将来負担比率（分子）の構造'!L$50</f>
        <v>4599</v>
      </c>
      <c r="N58" s="180"/>
      <c r="O58" s="180"/>
      <c r="P58" s="180">
        <f>'将来負担比率（分子）の構造'!M$50</f>
        <v>4086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3691</v>
      </c>
      <c r="C62" s="180"/>
      <c r="D62" s="180"/>
      <c r="E62" s="180">
        <f>'将来負担比率（分子）の構造'!J$45</f>
        <v>3539</v>
      </c>
      <c r="F62" s="180"/>
      <c r="G62" s="180"/>
      <c r="H62" s="180">
        <f>'将来負担比率（分子）の構造'!K$45</f>
        <v>3562</v>
      </c>
      <c r="I62" s="180"/>
      <c r="J62" s="180"/>
      <c r="K62" s="180">
        <f>'将来負担比率（分子）の構造'!L$45</f>
        <v>3568</v>
      </c>
      <c r="L62" s="180"/>
      <c r="M62" s="180"/>
      <c r="N62" s="180">
        <f>'将来負担比率（分子）の構造'!M$45</f>
        <v>3385</v>
      </c>
      <c r="O62" s="180"/>
      <c r="P62" s="180"/>
    </row>
    <row r="63" spans="1:16" x14ac:dyDescent="0.2">
      <c r="A63" s="180" t="s">
        <v>34</v>
      </c>
      <c r="B63" s="180">
        <f>'将来負担比率（分子）の構造'!I$44</f>
        <v>440</v>
      </c>
      <c r="C63" s="180"/>
      <c r="D63" s="180"/>
      <c r="E63" s="180">
        <f>'将来負担比率（分子）の構造'!J$44</f>
        <v>356</v>
      </c>
      <c r="F63" s="180"/>
      <c r="G63" s="180"/>
      <c r="H63" s="180">
        <f>'将来負担比率（分子）の構造'!K$44</f>
        <v>284</v>
      </c>
      <c r="I63" s="180"/>
      <c r="J63" s="180"/>
      <c r="K63" s="180">
        <f>'将来負担比率（分子）の構造'!L$44</f>
        <v>238</v>
      </c>
      <c r="L63" s="180"/>
      <c r="M63" s="180"/>
      <c r="N63" s="180">
        <f>'将来負担比率（分子）の構造'!M$44</f>
        <v>192</v>
      </c>
      <c r="O63" s="180"/>
      <c r="P63" s="180"/>
    </row>
    <row r="64" spans="1:16" x14ac:dyDescent="0.2">
      <c r="A64" s="180" t="s">
        <v>33</v>
      </c>
      <c r="B64" s="180">
        <f>'将来負担比率（分子）の構造'!I$43</f>
        <v>9114</v>
      </c>
      <c r="C64" s="180"/>
      <c r="D64" s="180"/>
      <c r="E64" s="180">
        <f>'将来負担比率（分子）の構造'!J$43</f>
        <v>9071</v>
      </c>
      <c r="F64" s="180"/>
      <c r="G64" s="180"/>
      <c r="H64" s="180">
        <f>'将来負担比率（分子）の構造'!K$43</f>
        <v>9207</v>
      </c>
      <c r="I64" s="180"/>
      <c r="J64" s="180"/>
      <c r="K64" s="180">
        <f>'将来負担比率（分子）の構造'!L$43</f>
        <v>9038</v>
      </c>
      <c r="L64" s="180"/>
      <c r="M64" s="180"/>
      <c r="N64" s="180">
        <f>'将来負担比率（分子）の構造'!M$43</f>
        <v>8699</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27763</v>
      </c>
      <c r="C66" s="180"/>
      <c r="D66" s="180"/>
      <c r="E66" s="180">
        <f>'将来負担比率（分子）の構造'!J$41</f>
        <v>28891</v>
      </c>
      <c r="F66" s="180"/>
      <c r="G66" s="180"/>
      <c r="H66" s="180">
        <f>'将来負担比率（分子）の構造'!K$41</f>
        <v>29258</v>
      </c>
      <c r="I66" s="180"/>
      <c r="J66" s="180"/>
      <c r="K66" s="180">
        <f>'将来負担比率（分子）の構造'!L$41</f>
        <v>30803</v>
      </c>
      <c r="L66" s="180"/>
      <c r="M66" s="180"/>
      <c r="N66" s="180">
        <f>'将来負担比率（分子）の構造'!M$41</f>
        <v>30280</v>
      </c>
      <c r="O66" s="180"/>
      <c r="P66" s="180"/>
    </row>
    <row r="67" spans="1:16" x14ac:dyDescent="0.2">
      <c r="A67" s="180" t="s">
        <v>75</v>
      </c>
      <c r="B67" s="180" t="e">
        <f>NA()</f>
        <v>#N/A</v>
      </c>
      <c r="C67" s="180">
        <f>IF(ISNUMBER('将来負担比率（分子）の構造'!I$53), IF('将来負担比率（分子）の構造'!I$53 &lt; 0, 0, '将来負担比率（分子）の構造'!I$53), NA())</f>
        <v>11953</v>
      </c>
      <c r="D67" s="180" t="e">
        <f>NA()</f>
        <v>#N/A</v>
      </c>
      <c r="E67" s="180" t="e">
        <f>NA()</f>
        <v>#N/A</v>
      </c>
      <c r="F67" s="180">
        <f>IF(ISNUMBER('将来負担比率（分子）の構造'!J$53), IF('将来負担比率（分子）の構造'!J$53 &lt; 0, 0, '将来負担比率（分子）の構造'!J$53), NA())</f>
        <v>11854</v>
      </c>
      <c r="G67" s="180" t="e">
        <f>NA()</f>
        <v>#N/A</v>
      </c>
      <c r="H67" s="180" t="e">
        <f>NA()</f>
        <v>#N/A</v>
      </c>
      <c r="I67" s="180">
        <f>IF(ISNUMBER('将来負担比率（分子）の構造'!K$53), IF('将来負担比率（分子）の構造'!K$53 &lt; 0, 0, '将来負担比率（分子）の構造'!K$53), NA())</f>
        <v>11401</v>
      </c>
      <c r="J67" s="180" t="e">
        <f>NA()</f>
        <v>#N/A</v>
      </c>
      <c r="K67" s="180" t="e">
        <f>NA()</f>
        <v>#N/A</v>
      </c>
      <c r="L67" s="180">
        <f>IF(ISNUMBER('将来負担比率（分子）の構造'!L$53), IF('将来負担比率（分子）の構造'!L$53 &lt; 0, 0, '将来負担比率（分子）の構造'!L$53), NA())</f>
        <v>12926</v>
      </c>
      <c r="M67" s="180" t="e">
        <f>NA()</f>
        <v>#N/A</v>
      </c>
      <c r="N67" s="180" t="e">
        <f>NA()</f>
        <v>#N/A</v>
      </c>
      <c r="O67" s="180">
        <f>IF(ISNUMBER('将来負担比率（分子）の構造'!M$53), IF('将来負担比率（分子）の構造'!M$53 &lt; 0, 0, '将来負担比率（分子）の構造'!M$53), NA())</f>
        <v>13195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1961</v>
      </c>
      <c r="C72" s="184">
        <f>基金残高に係る経年分析!G55</f>
        <v>1622</v>
      </c>
      <c r="D72" s="184">
        <f>基金残高に係る経年分析!H55</f>
        <v>1126</v>
      </c>
    </row>
    <row r="73" spans="1:16" x14ac:dyDescent="0.2">
      <c r="A73" s="183" t="s">
        <v>78</v>
      </c>
      <c r="B73" s="184">
        <f>基金残高に係る経年分析!F56</f>
        <v>633</v>
      </c>
      <c r="C73" s="184">
        <f>基金残高に係る経年分析!G56</f>
        <v>633</v>
      </c>
      <c r="D73" s="184">
        <f>基金残高に係る経年分析!H56</f>
        <v>633</v>
      </c>
    </row>
    <row r="74" spans="1:16" x14ac:dyDescent="0.2">
      <c r="A74" s="183" t="s">
        <v>79</v>
      </c>
      <c r="B74" s="184">
        <f>基金残高に係る経年分析!F57</f>
        <v>6486</v>
      </c>
      <c r="C74" s="184">
        <f>基金残高に係る経年分析!G57</f>
        <v>6333</v>
      </c>
      <c r="D74" s="184">
        <f>基金残高に係る経年分析!H57</f>
        <v>5868</v>
      </c>
    </row>
  </sheetData>
  <sheetProtection algorithmName="SHA-512" hashValue="qXUfTWXjTg0PQ7WqICGOy9jzaY6vzqfUx63UIZuU2ykolfdqpx0jO2SAsXMZ5DI4hVCZjxBB7b8sPRO4ZthutA==" saltValue="lpsCyHbOZGyf2FoOKOt8v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2020-09-28T01:58:10Z</cp:lastPrinted>
  <dcterms:created xsi:type="dcterms:W3CDTF">2020-02-10T06:22:30Z</dcterms:created>
  <dcterms:modified xsi:type="dcterms:W3CDTF">2020-09-29T01:28:34Z</dcterms:modified>
  <cp:category/>
</cp:coreProperties>
</file>