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0【法非適用】簡易水道事業\"/>
    </mc:Choice>
  </mc:AlternateContent>
  <xr:revisionPtr revIDLastSave="0" documentId="13_ncr:1_{956F58F7-4244-4204-8240-96BB66831D00}" xr6:coauthVersionLast="45" xr6:coauthVersionMax="45" xr10:uidLastSave="{00000000-0000-0000-0000-000000000000}"/>
  <workbookProtection workbookAlgorithmName="SHA-512" workbookHashValue="n6kWa9AahrhGDKQYK9UR12BXf5lAVv9fPQ0sBcEtM3If1kqZ3ThIGp59s/HUEchMjeMEhaNtDlDFgbVpSO7lqg==" workbookSaltValue="ZbbJmOGG6KkXFgg+ZHIqLg=="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W8" i="4"/>
  <c r="P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<sst xmlns="http://schemas.openxmlformats.org/spreadsheetml/2006/main" count="225" uniqueCount="111">
  <si>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</si>
  <si>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</si>
  <si>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</si>
  <si>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</si>
  <si>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</si>
  <si>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</si>
  <si>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</si>
  <si>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</si>
  <si>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</si>
  <si>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</si>
  <si>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</si>
  <si>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</si>
  <si>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</si>
  <si>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</si>
  <si>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</si>
  <si>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</si>
  <si>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</si>
  <si>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</si>
  <si>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</si>
  <si>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</si>
  <si>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</si>
  <si>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</si>
  <si>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</si>
  <si>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</si>
  <si>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</si>
  <si>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</si>
  <si>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</si>
  <si>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</si>
  <si>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</si>
  <si>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</si>
  <si>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</si>
  <si>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</si>
  <si>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</si>
  <si>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</si>
  <si>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</si>
  <si>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</si>
  <si>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</si>
  <si>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</si>
  <si>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</si>
  <si>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</si>
  <si>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</si>
  <si>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</si>
  <si>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</si>
  <si>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</si>
  <si>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</si>
  <si>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</si>
  <si>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</si>
  <si>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</si>
  <si>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</si>
  <si>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</si>
  <si>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</si>
  <si>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</si>
  <si>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</si>
  <si>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</si>
  <si>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</si>
  <si>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</si>
  <si>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</si>
  <si>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</si>
  <si>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</si>
  <si>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</si>
  <si>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</si>
  <si>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</si>
  <si>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</si>
  <si>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</si>
  <si>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</si>
  <si>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</si>
  <si>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</si>
  <si>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</si>
  <si>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</si>
  <si>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</si>
  <si>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</si>
  <si>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</si>
  <si>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</si>
  <si>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</si>
  <si>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</si>
  <si>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</si>
  <si>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</si>
  <si>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</si>
  <si>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</si>
  <si>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</si>
  <si>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</si>
  <si>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</si>
  <si>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</si>
  <si>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</si>
  <si>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</si>
  <si>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</si>
  <si>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</si>
  <si>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</si>
  <si>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</si>
  <si>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</si>
  <si>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</si>
  <si>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</si>
  <si>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</si>
  <si>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</si>
  <si>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</si>
  <si>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日之影町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</si>
  <si>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</si>
  <si>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</si>
  <si>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</si>
  <si>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</si>
  <si>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</si>
  <si>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</si>
  <si>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</si>
  <si>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</si>
  <si>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</si>
  <si>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</si>
  <si>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</si>
  <si>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</si>
  <si>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水施設は、更新メンテナンスを併せて維持管理しており、施設の運転や浄水能力上問題はない。管路更新については、本来必要な管路の老朽化対策及び更新を先送りしているために更新率が低くなっている。必要な管路更新については、老朽化の状況を把握したうえで更新計画を策定し、有効な補助事業等を活用しながら、緊急性の高い箇所から管路・設備更新を行うことが必要である。</t>
    <rPh sb="1" eb="3">
      <t>ジョウスイ</t>
    </rPh>
    <rPh sb="3" eb="5">
      <t>シセツ</t>
    </rPh>
    <rPh sb="7" eb="9">
      <t>コウシン</t>
    </rPh>
    <rPh sb="16" eb="17">
      <t>アワ</t>
    </rPh>
    <rPh sb="19" eb="21">
      <t>イジ</t>
    </rPh>
    <rPh sb="21" eb="23">
      <t>カンリ</t>
    </rPh>
    <rPh sb="28" eb="30">
      <t>シセツ</t>
    </rPh>
    <rPh sb="31" eb="33">
      <t>ウンテン</t>
    </rPh>
    <rPh sb="34" eb="36">
      <t>ジョウスイ</t>
    </rPh>
    <rPh sb="36" eb="38">
      <t>ノウリョク</t>
    </rPh>
    <rPh sb="38" eb="39">
      <t>ジョウ</t>
    </rPh>
    <rPh sb="39" eb="41">
      <t>モンダイ</t>
    </rPh>
    <rPh sb="45" eb="47">
      <t>カンロ</t>
    </rPh>
    <rPh sb="47" eb="49">
      <t>コウシン</t>
    </rPh>
    <rPh sb="55" eb="57">
      <t>ホンライ</t>
    </rPh>
    <rPh sb="57" eb="59">
      <t>ヒツヨウ</t>
    </rPh>
    <rPh sb="60" eb="62">
      <t>カンロ</t>
    </rPh>
    <rPh sb="63" eb="66">
      <t>ロウキュウカ</t>
    </rPh>
    <rPh sb="66" eb="68">
      <t>タイサク</t>
    </rPh>
    <rPh sb="68" eb="69">
      <t>オヨ</t>
    </rPh>
    <rPh sb="70" eb="72">
      <t>コウシン</t>
    </rPh>
    <rPh sb="73" eb="75">
      <t>サキオク</t>
    </rPh>
    <rPh sb="83" eb="85">
      <t>コウシン</t>
    </rPh>
    <rPh sb="85" eb="86">
      <t>リツ</t>
    </rPh>
    <rPh sb="87" eb="88">
      <t>ヒク</t>
    </rPh>
    <rPh sb="95" eb="97">
      <t>ヒツヨウ</t>
    </rPh>
    <rPh sb="98" eb="100">
      <t>カンロ</t>
    </rPh>
    <rPh sb="100" eb="102">
      <t>コウシン</t>
    </rPh>
    <rPh sb="108" eb="111">
      <t>ロウキュウカ</t>
    </rPh>
    <rPh sb="112" eb="114">
      <t>ジョウキョウ</t>
    </rPh>
    <rPh sb="115" eb="117">
      <t>ハアク</t>
    </rPh>
    <rPh sb="122" eb="124">
      <t>コウシン</t>
    </rPh>
    <rPh sb="124" eb="126">
      <t>ケイカク</t>
    </rPh>
    <rPh sb="127" eb="129">
      <t>サクテイ</t>
    </rPh>
    <rPh sb="131" eb="133">
      <t>ユウコウ</t>
    </rPh>
    <rPh sb="134" eb="136">
      <t>ホジョ</t>
    </rPh>
    <rPh sb="136" eb="138">
      <t>ジギョウ</t>
    </rPh>
    <rPh sb="138" eb="139">
      <t>トウ</t>
    </rPh>
    <rPh sb="140" eb="142">
      <t>カツヨウ</t>
    </rPh>
    <rPh sb="147" eb="150">
      <t>キンキュウセイ</t>
    </rPh>
    <rPh sb="151" eb="152">
      <t>タカ</t>
    </rPh>
    <rPh sb="153" eb="155">
      <t>カショ</t>
    </rPh>
    <rPh sb="157" eb="159">
      <t>カンロ</t>
    </rPh>
    <rPh sb="160" eb="162">
      <t>セツビ</t>
    </rPh>
    <rPh sb="162" eb="164">
      <t>コウシン</t>
    </rPh>
    <rPh sb="165" eb="166">
      <t>オコナ</t>
    </rPh>
    <rPh sb="170" eb="172">
      <t>ヒツヨウ</t>
    </rPh>
    <phoneticPr fontId="4"/>
  </si>
  <si>
    <t>　人口減少や高齢化に伴い料金収入の減少や施設の老朽化による更新費用が増えてくると考えられる。一般会計からの繰入金や起債残高の増加が懸念される。また、既設管の修繕に追われる状況の中、管路の更新費用をしっかり捻出していくことも本町の課題であり、１０月に水道使用料の値上げを行ったものの、水道事業経営を続けていくことは明らかに困難である。現段階から施設・経営状況を将来的に見定めて適正な料金水準に設定し、計画的な更新を行っていく事業運営は求められる。なお、経営戦略については令和２年度末までに策定予定としている。</t>
    <rPh sb="1" eb="3">
      <t>ジンコウ</t>
    </rPh>
    <rPh sb="3" eb="5">
      <t>ゲンショウ</t>
    </rPh>
    <rPh sb="6" eb="9">
      <t>コウレイカ</t>
    </rPh>
    <rPh sb="10" eb="11">
      <t>トモナ</t>
    </rPh>
    <rPh sb="12" eb="14">
      <t>リョウキン</t>
    </rPh>
    <rPh sb="14" eb="16">
      <t>シュウニュウ</t>
    </rPh>
    <rPh sb="17" eb="19">
      <t>ゲンショウ</t>
    </rPh>
    <rPh sb="20" eb="22">
      <t>シセツ</t>
    </rPh>
    <rPh sb="23" eb="26">
      <t>ロウキュウカ</t>
    </rPh>
    <rPh sb="29" eb="31">
      <t>コウシン</t>
    </rPh>
    <rPh sb="31" eb="33">
      <t>ヒヨウ</t>
    </rPh>
    <rPh sb="34" eb="35">
      <t>フ</t>
    </rPh>
    <rPh sb="40" eb="41">
      <t>カンガ</t>
    </rPh>
    <rPh sb="46" eb="48">
      <t>イッパン</t>
    </rPh>
    <rPh sb="48" eb="50">
      <t>カイケイ</t>
    </rPh>
    <rPh sb="53" eb="55">
      <t>クリイレ</t>
    </rPh>
    <rPh sb="55" eb="56">
      <t>キン</t>
    </rPh>
    <rPh sb="57" eb="59">
      <t>キサイ</t>
    </rPh>
    <rPh sb="59" eb="61">
      <t>ザンダカ</t>
    </rPh>
    <rPh sb="62" eb="64">
      <t>ゾウカ</t>
    </rPh>
    <rPh sb="65" eb="67">
      <t>ケネン</t>
    </rPh>
    <rPh sb="74" eb="76">
      <t>キセツ</t>
    </rPh>
    <rPh sb="76" eb="77">
      <t>カン</t>
    </rPh>
    <rPh sb="78" eb="80">
      <t>シュウゼン</t>
    </rPh>
    <rPh sb="81" eb="82">
      <t>オ</t>
    </rPh>
    <rPh sb="85" eb="87">
      <t>ジョウキョウ</t>
    </rPh>
    <rPh sb="88" eb="89">
      <t>ナカ</t>
    </rPh>
    <rPh sb="90" eb="92">
      <t>カンロ</t>
    </rPh>
    <rPh sb="93" eb="95">
      <t>コウシン</t>
    </rPh>
    <rPh sb="95" eb="97">
      <t>ヒヨウ</t>
    </rPh>
    <rPh sb="102" eb="104">
      <t>ネンシュツ</t>
    </rPh>
    <rPh sb="111" eb="113">
      <t>ホンチョウ</t>
    </rPh>
    <rPh sb="114" eb="116">
      <t>カダイ</t>
    </rPh>
    <rPh sb="122" eb="123">
      <t>ガツ</t>
    </rPh>
    <rPh sb="124" eb="126">
      <t>スイドウ</t>
    </rPh>
    <rPh sb="126" eb="129">
      <t>シヨウリョウ</t>
    </rPh>
    <rPh sb="130" eb="132">
      <t>ネア</t>
    </rPh>
    <rPh sb="134" eb="135">
      <t>オコナ</t>
    </rPh>
    <rPh sb="141" eb="143">
      <t>スイドウ</t>
    </rPh>
    <rPh sb="143" eb="145">
      <t>ジギョウ</t>
    </rPh>
    <rPh sb="145" eb="147">
      <t>ケイエイ</t>
    </rPh>
    <rPh sb="148" eb="149">
      <t>ツヅ</t>
    </rPh>
    <rPh sb="156" eb="157">
      <t>アキ</t>
    </rPh>
    <rPh sb="160" eb="162">
      <t>コンナン</t>
    </rPh>
    <rPh sb="166" eb="169">
      <t>ゲンダンカイ</t>
    </rPh>
    <rPh sb="171" eb="173">
      <t>シセツ</t>
    </rPh>
    <rPh sb="174" eb="176">
      <t>ケイエイ</t>
    </rPh>
    <rPh sb="176" eb="178">
      <t>ジョウキョウ</t>
    </rPh>
    <rPh sb="179" eb="182">
      <t>ショウライテキ</t>
    </rPh>
    <rPh sb="183" eb="185">
      <t>ミサダ</t>
    </rPh>
    <rPh sb="187" eb="189">
      <t>テキセイ</t>
    </rPh>
    <rPh sb="190" eb="192">
      <t>リョウキン</t>
    </rPh>
    <rPh sb="192" eb="194">
      <t>スイジュン</t>
    </rPh>
    <rPh sb="195" eb="197">
      <t>セッテイ</t>
    </rPh>
    <rPh sb="199" eb="202">
      <t>ケイカクテキ</t>
    </rPh>
    <rPh sb="203" eb="205">
      <t>コウシン</t>
    </rPh>
    <rPh sb="206" eb="207">
      <t>オコナ</t>
    </rPh>
    <rPh sb="211" eb="213">
      <t>ジギョウ</t>
    </rPh>
    <rPh sb="213" eb="215">
      <t>ウンエイ</t>
    </rPh>
    <rPh sb="216" eb="217">
      <t>モト</t>
    </rPh>
    <rPh sb="225" eb="227">
      <t>ケイエイ</t>
    </rPh>
    <rPh sb="227" eb="229">
      <t>センリャク</t>
    </rPh>
    <rPh sb="234" eb="236">
      <t>レイワ</t>
    </rPh>
    <rPh sb="237" eb="239">
      <t>ネンド</t>
    </rPh>
    <rPh sb="239" eb="240">
      <t>マツ</t>
    </rPh>
    <rPh sb="243" eb="245">
      <t>サクテイ</t>
    </rPh>
    <rPh sb="245" eb="247">
      <t>ヨテイ</t>
    </rPh>
    <phoneticPr fontId="4"/>
  </si>
  <si>
    <t>　収益的収支比率は、１００％を下回っており、繰入金に頼る経営となっている。今後は、経費削減に努め、より有効な経営改善を目指していく。企業債残高対給水収益比率は、前年度に行った起債発行により、依然高い比率となっている。料金回収率は、前年度と比較すると増加したが、引き続き未収金徴収へ力を入れていく。給水原価については、今後老朽化が進むことで、維持管理費、起債償還金の増加により高額化が見込まれるため、早い段階で施設への効率的な投資計画を組み立てる必要がある。施設の利用率については、小規模水道事業体の上、過疎化による利用率の減少が問題である。令和元年１０月の消費税額改正により水道使用料の値上げを実施した。</t>
    <rPh sb="1" eb="4">
      <t>シュウエキテキ</t>
    </rPh>
    <rPh sb="4" eb="6">
      <t>シュウシ</t>
    </rPh>
    <rPh sb="6" eb="8">
      <t>ヒリツ</t>
    </rPh>
    <rPh sb="15" eb="17">
      <t>シタマワ</t>
    </rPh>
    <rPh sb="22" eb="25">
      <t>クリイレキン</t>
    </rPh>
    <rPh sb="26" eb="27">
      <t>タヨ</t>
    </rPh>
    <rPh sb="28" eb="30">
      <t>ケイエイ</t>
    </rPh>
    <rPh sb="37" eb="39">
      <t>コンゴ</t>
    </rPh>
    <rPh sb="41" eb="43">
      <t>ケイヒ</t>
    </rPh>
    <rPh sb="43" eb="45">
      <t>サクゲン</t>
    </rPh>
    <rPh sb="46" eb="47">
      <t>ツト</t>
    </rPh>
    <rPh sb="51" eb="53">
      <t>ユウコウ</t>
    </rPh>
    <rPh sb="54" eb="56">
      <t>ケイエイ</t>
    </rPh>
    <rPh sb="56" eb="58">
      <t>カイゼン</t>
    </rPh>
    <rPh sb="59" eb="61">
      <t>メザ</t>
    </rPh>
    <rPh sb="66" eb="69">
      <t>キギョウサイ</t>
    </rPh>
    <rPh sb="69" eb="71">
      <t>ザンダカ</t>
    </rPh>
    <rPh sb="71" eb="72">
      <t>タイ</t>
    </rPh>
    <rPh sb="72" eb="74">
      <t>キュウスイ</t>
    </rPh>
    <rPh sb="74" eb="76">
      <t>シュウエキ</t>
    </rPh>
    <rPh sb="76" eb="78">
      <t>ヒリツ</t>
    </rPh>
    <rPh sb="80" eb="83">
      <t>ゼンネンド</t>
    </rPh>
    <rPh sb="84" eb="85">
      <t>オコナ</t>
    </rPh>
    <rPh sb="87" eb="89">
      <t>キサイ</t>
    </rPh>
    <rPh sb="89" eb="91">
      <t>ハッコウ</t>
    </rPh>
    <rPh sb="95" eb="97">
      <t>イゼン</t>
    </rPh>
    <rPh sb="97" eb="98">
      <t>タカ</t>
    </rPh>
    <rPh sb="99" eb="101">
      <t>ヒリツ</t>
    </rPh>
    <rPh sb="108" eb="110">
      <t>リョウキン</t>
    </rPh>
    <rPh sb="110" eb="113">
      <t>カイシュウリツ</t>
    </rPh>
    <rPh sb="115" eb="118">
      <t>ゼンネンド</t>
    </rPh>
    <rPh sb="119" eb="121">
      <t>ヒカク</t>
    </rPh>
    <rPh sb="124" eb="126">
      <t>ゾウカ</t>
    </rPh>
    <rPh sb="130" eb="131">
      <t>ヒ</t>
    </rPh>
    <rPh sb="132" eb="133">
      <t>ツヅ</t>
    </rPh>
    <rPh sb="134" eb="137">
      <t>ミシュウキン</t>
    </rPh>
    <rPh sb="137" eb="139">
      <t>チョウシュウ</t>
    </rPh>
    <rPh sb="140" eb="141">
      <t>チカラ</t>
    </rPh>
    <rPh sb="142" eb="143">
      <t>イ</t>
    </rPh>
    <rPh sb="148" eb="152">
      <t>キュウスイゲンカ</t>
    </rPh>
    <rPh sb="158" eb="160">
      <t>コンゴ</t>
    </rPh>
    <rPh sb="160" eb="163">
      <t>ロウキュウカ</t>
    </rPh>
    <rPh sb="164" eb="165">
      <t>スス</t>
    </rPh>
    <rPh sb="170" eb="172">
      <t>イジ</t>
    </rPh>
    <rPh sb="172" eb="175">
      <t>カンリヒ</t>
    </rPh>
    <rPh sb="176" eb="178">
      <t>キサイ</t>
    </rPh>
    <rPh sb="178" eb="181">
      <t>ショウカンキン</t>
    </rPh>
    <rPh sb="182" eb="184">
      <t>ゾウカ</t>
    </rPh>
    <rPh sb="187" eb="190">
      <t>コウガクカ</t>
    </rPh>
    <rPh sb="191" eb="193">
      <t>ミコ</t>
    </rPh>
    <rPh sb="199" eb="200">
      <t>ハヤ</t>
    </rPh>
    <rPh sb="201" eb="203">
      <t>ダンカイ</t>
    </rPh>
    <rPh sb="204" eb="206">
      <t>シセツ</t>
    </rPh>
    <rPh sb="208" eb="211">
      <t>コウリツテキ</t>
    </rPh>
    <rPh sb="212" eb="214">
      <t>トウシ</t>
    </rPh>
    <rPh sb="214" eb="216">
      <t>ケイカク</t>
    </rPh>
    <rPh sb="217" eb="218">
      <t>ク</t>
    </rPh>
    <rPh sb="219" eb="220">
      <t>タ</t>
    </rPh>
    <rPh sb="222" eb="224">
      <t>ヒツヨウ</t>
    </rPh>
    <rPh sb="228" eb="230">
      <t>シセツ</t>
    </rPh>
    <rPh sb="231" eb="234">
      <t>リヨウリツ</t>
    </rPh>
    <rPh sb="240" eb="243">
      <t>ショウキボ</t>
    </rPh>
    <rPh sb="243" eb="245">
      <t>スイドウ</t>
    </rPh>
    <rPh sb="245" eb="248">
      <t>ジギョウタイ</t>
    </rPh>
    <rPh sb="249" eb="250">
      <t>ウエ</t>
    </rPh>
    <rPh sb="251" eb="254">
      <t>カソカ</t>
    </rPh>
    <rPh sb="257" eb="260">
      <t>リヨウリツ</t>
    </rPh>
    <rPh sb="261" eb="263">
      <t>ゲンショウ</t>
    </rPh>
    <rPh sb="264" eb="266">
      <t>モンダイ</t>
    </rPh>
    <rPh sb="270" eb="272">
      <t>レイワ</t>
    </rPh>
    <rPh sb="272" eb="274">
      <t>ガンネン</t>
    </rPh>
    <rPh sb="276" eb="277">
      <t>ガツ</t>
    </rPh>
    <rPh sb="278" eb="280">
      <t>ショウヒ</t>
    </rPh>
    <rPh sb="280" eb="282">
      <t>ゼイガク</t>
    </rPh>
    <rPh sb="282" eb="284">
      <t>カイセイ</t>
    </rPh>
    <rPh sb="287" eb="289">
      <t>スイドウ</t>
    </rPh>
    <rPh sb="289" eb="292">
      <t>シヨウリョウ</t>
    </rPh>
    <rPh sb="293" eb="295">
      <t>ネア</t>
    </rPh>
    <rPh sb="297" eb="29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</si>
</sst>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0.19</c:v>
                </c:pt>
                <c:pt idx="1">
                  <c:v>0</c:v>
                </c:pt>
                <c:pt idx="2">
                  <c:v>0</c:v>
                </c:pt>
                <c:pt idx="3">
                  <c:v>0</c:v>
                </c:pt>
                <c:pt idx="4">
                  <c:v>0</c:v>
                </c:pt>
              </c:numCache>
            </c:numRef>
          </c:val>
          <c:extLst>
            <c:ext xmlns:c16="http://schemas.microsoft.com/office/drawing/2014/chart" uri="{C3380CC4-5D6E-409C-BE32-E72D297353CC}">
              <c16:uniqueId val="{00000000-39C1-464E-A987-D25826D3BB51}"/>
            </c:ext>
          </c:extLst>
        </c:ser>
        <c:dLbls>
          <c:showLegendKey val="0"/>
          <c:showVal val="0"/>
          <c:showCatName val="0"/>
          <c:showSerName val="0"/>
          <c:showPercent val="0"/>
          <c:showBubbleSize val="0"/>
        </c:dLbls>
        <c:gapWidth val="150"/>
        <c:axId val="95001600"/>
        <c:axId val="9500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39C1-464E-A987-D25826D3BB51}"/>
            </c:ext>
          </c:extLst>
        </c:ser>
        <c:dLbls>
          <c:showLegendKey val="0"/>
          <c:showVal val="0"/>
          <c:showCatName val="0"/>
          <c:showSerName val="0"/>
          <c:showPercent val="0"/>
          <c:showBubbleSize val="0"/>
        </c:dLbls>
        <c:marker val="1"/>
        <c:smooth val="0"/>
        <c:axId val="95001600"/>
        <c:axId val="95003776"/>
      </c:lineChart>
      <c:dateAx>
        <c:axId val="95001600"/>
        <c:scaling>
          <c:orientation val="minMax"/>
        </c:scaling>
        <c:delete val="1"/>
        <c:axPos val="b"/>
        <c:numFmt formatCode="ge" sourceLinked="1"/>
        <c:majorTickMark val="none"/>
        <c:minorTickMark val="none"/>
        <c:tickLblPos val="none"/>
        <c:crossAx val="95003776"/>
        <c:crosses val="autoZero"/>
        <c:auto val="1"/>
        <c:lblOffset val="100"/>
        <c:baseTimeUnit val="years"/>
      </c:dateAx>
      <c:valAx>
        <c:axId val="950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35.659999999999997</c:v>
                </c:pt>
                <c:pt idx="1">
                  <c:v>42.82</c:v>
                </c:pt>
                <c:pt idx="2">
                  <c:v>42.61</c:v>
                </c:pt>
                <c:pt idx="3">
                  <c:v>42.25</c:v>
                </c:pt>
                <c:pt idx="4">
                  <c:v>41.42</c:v>
                </c:pt>
              </c:numCache>
            </c:numRef>
          </c:val>
          <c:extLst>
            <c:ext xmlns:c16="http://schemas.microsoft.com/office/drawing/2014/chart" uri="{C3380CC4-5D6E-409C-BE32-E72D297353CC}">
              <c16:uniqueId val="{00000000-7929-4F3F-9FEA-90B868EC815F}"/>
            </c:ext>
          </c:extLst>
        </c:ser>
        <c:dLbls>
          <c:showLegendKey val="0"/>
          <c:showVal val="0"/>
          <c:showCatName val="0"/>
          <c:showSerName val="0"/>
          <c:showPercent val="0"/>
          <c:showBubbleSize val="0"/>
        </c:dLbls>
        <c:gapWidth val="150"/>
        <c:axId val="97012352"/>
        <c:axId val="9701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7929-4F3F-9FEA-90B868EC815F}"/>
            </c:ext>
          </c:extLst>
        </c:ser>
        <c:dLbls>
          <c:showLegendKey val="0"/>
          <c:showVal val="0"/>
          <c:showCatName val="0"/>
          <c:showSerName val="0"/>
          <c:showPercent val="0"/>
          <c:showBubbleSize val="0"/>
        </c:dLbls>
        <c:marker val="1"/>
        <c:smooth val="0"/>
        <c:axId val="97012352"/>
        <c:axId val="97014528"/>
      </c:lineChart>
      <c:dateAx>
        <c:axId val="97012352"/>
        <c:scaling>
          <c:orientation val="minMax"/>
        </c:scaling>
        <c:delete val="1"/>
        <c:axPos val="b"/>
        <c:numFmt formatCode="ge" sourceLinked="1"/>
        <c:majorTickMark val="none"/>
        <c:minorTickMark val="none"/>
        <c:tickLblPos val="none"/>
        <c:crossAx val="97014528"/>
        <c:crosses val="autoZero"/>
        <c:auto val="1"/>
        <c:lblOffset val="100"/>
        <c:baseTimeUnit val="years"/>
      </c:dateAx>
      <c:valAx>
        <c:axId val="970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c:v>
                </c:pt>
                <c:pt idx="1">
                  <c:v>90</c:v>
                </c:pt>
                <c:pt idx="2">
                  <c:v>90</c:v>
                </c:pt>
                <c:pt idx="3">
                  <c:v>90</c:v>
                </c:pt>
                <c:pt idx="4">
                  <c:v>90</c:v>
                </c:pt>
              </c:numCache>
            </c:numRef>
          </c:val>
          <c:extLst>
            <c:ext xmlns:c16="http://schemas.microsoft.com/office/drawing/2014/chart" uri="{C3380CC4-5D6E-409C-BE32-E72D297353CC}">
              <c16:uniqueId val="{00000000-33CF-4B15-9C9B-1B9E64C8DDBF}"/>
            </c:ext>
          </c:extLst>
        </c:ser>
        <c:dLbls>
          <c:showLegendKey val="0"/>
          <c:showVal val="0"/>
          <c:showCatName val="0"/>
          <c:showSerName val="0"/>
          <c:showPercent val="0"/>
          <c:showBubbleSize val="0"/>
        </c:dLbls>
        <c:gapWidth val="150"/>
        <c:axId val="97045504"/>
        <c:axId val="9705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33CF-4B15-9C9B-1B9E64C8DDBF}"/>
            </c:ext>
          </c:extLst>
        </c:ser>
        <c:dLbls>
          <c:showLegendKey val="0"/>
          <c:showVal val="0"/>
          <c:showCatName val="0"/>
          <c:showSerName val="0"/>
          <c:showPercent val="0"/>
          <c:showBubbleSize val="0"/>
        </c:dLbls>
        <c:marker val="1"/>
        <c:smooth val="0"/>
        <c:axId val="97045504"/>
        <c:axId val="97059968"/>
      </c:lineChart>
      <c:dateAx>
        <c:axId val="97045504"/>
        <c:scaling>
          <c:orientation val="minMax"/>
        </c:scaling>
        <c:delete val="1"/>
        <c:axPos val="b"/>
        <c:numFmt formatCode="ge" sourceLinked="1"/>
        <c:majorTickMark val="none"/>
        <c:minorTickMark val="none"/>
        <c:tickLblPos val="none"/>
        <c:crossAx val="97059968"/>
        <c:crosses val="autoZero"/>
        <c:auto val="1"/>
        <c:lblOffset val="100"/>
        <c:baseTimeUnit val="years"/>
      </c:dateAx>
      <c:valAx>
        <c:axId val="970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90.4</c:v>
                </c:pt>
                <c:pt idx="1">
                  <c:v>108.46</c:v>
                </c:pt>
                <c:pt idx="2">
                  <c:v>83.72</c:v>
                </c:pt>
                <c:pt idx="3">
                  <c:v>90.42</c:v>
                </c:pt>
                <c:pt idx="4">
                  <c:v>86.9</c:v>
                </c:pt>
              </c:numCache>
            </c:numRef>
          </c:val>
          <c:extLst>
            <c:ext xmlns:c16="http://schemas.microsoft.com/office/drawing/2014/chart" uri="{C3380CC4-5D6E-409C-BE32-E72D297353CC}">
              <c16:uniqueId val="{00000000-57C8-4A6B-B109-9550A0C68C9E}"/>
            </c:ext>
          </c:extLst>
        </c:ser>
        <c:dLbls>
          <c:showLegendKey val="0"/>
          <c:showVal val="0"/>
          <c:showCatName val="0"/>
          <c:showSerName val="0"/>
          <c:showPercent val="0"/>
          <c:showBubbleSize val="0"/>
        </c:dLbls>
        <c:gapWidth val="150"/>
        <c:axId val="96743808"/>
        <c:axId val="967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57C8-4A6B-B109-9550A0C68C9E}"/>
            </c:ext>
          </c:extLst>
        </c:ser>
        <c:dLbls>
          <c:showLegendKey val="0"/>
          <c:showVal val="0"/>
          <c:showCatName val="0"/>
          <c:showSerName val="0"/>
          <c:showPercent val="0"/>
          <c:showBubbleSize val="0"/>
        </c:dLbls>
        <c:marker val="1"/>
        <c:smooth val="0"/>
        <c:axId val="96743808"/>
        <c:axId val="96745728"/>
      </c:lineChart>
      <c:dateAx>
        <c:axId val="96743808"/>
        <c:scaling>
          <c:orientation val="minMax"/>
        </c:scaling>
        <c:delete val="1"/>
        <c:axPos val="b"/>
        <c:numFmt formatCode="ge" sourceLinked="1"/>
        <c:majorTickMark val="none"/>
        <c:minorTickMark val="none"/>
        <c:tickLblPos val="none"/>
        <c:crossAx val="96745728"/>
        <c:crosses val="autoZero"/>
        <c:auto val="1"/>
        <c:lblOffset val="100"/>
        <c:baseTimeUnit val="years"/>
      </c:dateAx>
      <c:valAx>
        <c:axId val="967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4F-45CD-8B16-912094EB3A86}"/>
            </c:ext>
          </c:extLst>
        </c:ser>
        <c:dLbls>
          <c:showLegendKey val="0"/>
          <c:showVal val="0"/>
          <c:showCatName val="0"/>
          <c:showSerName val="0"/>
          <c:showPercent val="0"/>
          <c:showBubbleSize val="0"/>
        </c:dLbls>
        <c:gapWidth val="150"/>
        <c:axId val="93323264"/>
        <c:axId val="933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4F-45CD-8B16-912094EB3A86}"/>
            </c:ext>
          </c:extLst>
        </c:ser>
        <c:dLbls>
          <c:showLegendKey val="0"/>
          <c:showVal val="0"/>
          <c:showCatName val="0"/>
          <c:showSerName val="0"/>
          <c:showPercent val="0"/>
          <c:showBubbleSize val="0"/>
        </c:dLbls>
        <c:marker val="1"/>
        <c:smooth val="0"/>
        <c:axId val="93323264"/>
        <c:axId val="93325184"/>
      </c:lineChart>
      <c:dateAx>
        <c:axId val="93323264"/>
        <c:scaling>
          <c:orientation val="minMax"/>
        </c:scaling>
        <c:delete val="1"/>
        <c:axPos val="b"/>
        <c:numFmt formatCode="ge" sourceLinked="1"/>
        <c:majorTickMark val="none"/>
        <c:minorTickMark val="none"/>
        <c:tickLblPos val="none"/>
        <c:crossAx val="93325184"/>
        <c:crosses val="autoZero"/>
        <c:auto val="1"/>
        <c:lblOffset val="100"/>
        <c:baseTimeUnit val="years"/>
      </c:dateAx>
      <c:valAx>
        <c:axId val="933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A8-4C76-B118-CA1740AB6EED}"/>
            </c:ext>
          </c:extLst>
        </c:ser>
        <c:dLbls>
          <c:showLegendKey val="0"/>
          <c:showVal val="0"/>
          <c:showCatName val="0"/>
          <c:showSerName val="0"/>
          <c:showPercent val="0"/>
          <c:showBubbleSize val="0"/>
        </c:dLbls>
        <c:gapWidth val="150"/>
        <c:axId val="93360512"/>
        <c:axId val="933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A8-4C76-B118-CA1740AB6EED}"/>
            </c:ext>
          </c:extLst>
        </c:ser>
        <c:dLbls>
          <c:showLegendKey val="0"/>
          <c:showVal val="0"/>
          <c:showCatName val="0"/>
          <c:showSerName val="0"/>
          <c:showPercent val="0"/>
          <c:showBubbleSize val="0"/>
        </c:dLbls>
        <c:marker val="1"/>
        <c:smooth val="0"/>
        <c:axId val="93360512"/>
        <c:axId val="93362432"/>
      </c:lineChart>
      <c:dateAx>
        <c:axId val="93360512"/>
        <c:scaling>
          <c:orientation val="minMax"/>
        </c:scaling>
        <c:delete val="1"/>
        <c:axPos val="b"/>
        <c:numFmt formatCode="ge" sourceLinked="1"/>
        <c:majorTickMark val="none"/>
        <c:minorTickMark val="none"/>
        <c:tickLblPos val="none"/>
        <c:crossAx val="93362432"/>
        <c:crosses val="autoZero"/>
        <c:auto val="1"/>
        <c:lblOffset val="100"/>
        <c:baseTimeUnit val="years"/>
      </c:dateAx>
      <c:valAx>
        <c:axId val="933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B6-4620-A7A1-338EACD633AD}"/>
            </c:ext>
          </c:extLst>
        </c:ser>
        <c:dLbls>
          <c:showLegendKey val="0"/>
          <c:showVal val="0"/>
          <c:showCatName val="0"/>
          <c:showSerName val="0"/>
          <c:showPercent val="0"/>
          <c:showBubbleSize val="0"/>
        </c:dLbls>
        <c:gapWidth val="150"/>
        <c:axId val="96672768"/>
        <c:axId val="966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B6-4620-A7A1-338EACD633AD}"/>
            </c:ext>
          </c:extLst>
        </c:ser>
        <c:dLbls>
          <c:showLegendKey val="0"/>
          <c:showVal val="0"/>
          <c:showCatName val="0"/>
          <c:showSerName val="0"/>
          <c:showPercent val="0"/>
          <c:showBubbleSize val="0"/>
        </c:dLbls>
        <c:marker val="1"/>
        <c:smooth val="0"/>
        <c:axId val="96672768"/>
        <c:axId val="96687232"/>
      </c:lineChart>
      <c:dateAx>
        <c:axId val="96672768"/>
        <c:scaling>
          <c:orientation val="minMax"/>
        </c:scaling>
        <c:delete val="1"/>
        <c:axPos val="b"/>
        <c:numFmt formatCode="ge" sourceLinked="1"/>
        <c:majorTickMark val="none"/>
        <c:minorTickMark val="none"/>
        <c:tickLblPos val="none"/>
        <c:crossAx val="96687232"/>
        <c:crosses val="autoZero"/>
        <c:auto val="1"/>
        <c:lblOffset val="100"/>
        <c:baseTimeUnit val="years"/>
      </c:dateAx>
      <c:valAx>
        <c:axId val="966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82-4BCE-BCED-5F90532E6A77}"/>
            </c:ext>
          </c:extLst>
        </c:ser>
        <c:dLbls>
          <c:showLegendKey val="0"/>
          <c:showVal val="0"/>
          <c:showCatName val="0"/>
          <c:showSerName val="0"/>
          <c:showPercent val="0"/>
          <c:showBubbleSize val="0"/>
        </c:dLbls>
        <c:gapWidth val="150"/>
        <c:axId val="96718208"/>
        <c:axId val="967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82-4BCE-BCED-5F90532E6A77}"/>
            </c:ext>
          </c:extLst>
        </c:ser>
        <c:dLbls>
          <c:showLegendKey val="0"/>
          <c:showVal val="0"/>
          <c:showCatName val="0"/>
          <c:showSerName val="0"/>
          <c:showPercent val="0"/>
          <c:showBubbleSize val="0"/>
        </c:dLbls>
        <c:marker val="1"/>
        <c:smooth val="0"/>
        <c:axId val="96718208"/>
        <c:axId val="96724480"/>
      </c:lineChart>
      <c:dateAx>
        <c:axId val="96718208"/>
        <c:scaling>
          <c:orientation val="minMax"/>
        </c:scaling>
        <c:delete val="1"/>
        <c:axPos val="b"/>
        <c:numFmt formatCode="ge" sourceLinked="1"/>
        <c:majorTickMark val="none"/>
        <c:minorTickMark val="none"/>
        <c:tickLblPos val="none"/>
        <c:crossAx val="96724480"/>
        <c:crosses val="autoZero"/>
        <c:auto val="1"/>
        <c:lblOffset val="100"/>
        <c:baseTimeUnit val="years"/>
      </c:dateAx>
      <c:valAx>
        <c:axId val="967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267.18</c:v>
                </c:pt>
                <c:pt idx="1">
                  <c:v>684.88</c:v>
                </c:pt>
                <c:pt idx="2">
                  <c:v>646.21</c:v>
                </c:pt>
                <c:pt idx="3">
                  <c:v>515.72</c:v>
                </c:pt>
                <c:pt idx="4">
                  <c:v>449.82</c:v>
                </c:pt>
              </c:numCache>
            </c:numRef>
          </c:val>
          <c:extLst>
            <c:ext xmlns:c16="http://schemas.microsoft.com/office/drawing/2014/chart" uri="{C3380CC4-5D6E-409C-BE32-E72D297353CC}">
              <c16:uniqueId val="{00000000-0FBA-4710-979F-BAC88D9EF4E2}"/>
            </c:ext>
          </c:extLst>
        </c:ser>
        <c:dLbls>
          <c:showLegendKey val="0"/>
          <c:showVal val="0"/>
          <c:showCatName val="0"/>
          <c:showSerName val="0"/>
          <c:showPercent val="0"/>
          <c:showBubbleSize val="0"/>
        </c:dLbls>
        <c:gapWidth val="150"/>
        <c:axId val="96831360"/>
        <c:axId val="968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0FBA-4710-979F-BAC88D9EF4E2}"/>
            </c:ext>
          </c:extLst>
        </c:ser>
        <c:dLbls>
          <c:showLegendKey val="0"/>
          <c:showVal val="0"/>
          <c:showCatName val="0"/>
          <c:showSerName val="0"/>
          <c:showPercent val="0"/>
          <c:showBubbleSize val="0"/>
        </c:dLbls>
        <c:marker val="1"/>
        <c:smooth val="0"/>
        <c:axId val="96831360"/>
        <c:axId val="96837632"/>
      </c:lineChart>
      <c:dateAx>
        <c:axId val="96831360"/>
        <c:scaling>
          <c:orientation val="minMax"/>
        </c:scaling>
        <c:delete val="1"/>
        <c:axPos val="b"/>
        <c:numFmt formatCode="ge" sourceLinked="1"/>
        <c:majorTickMark val="none"/>
        <c:minorTickMark val="none"/>
        <c:tickLblPos val="none"/>
        <c:crossAx val="96837632"/>
        <c:crosses val="autoZero"/>
        <c:auto val="1"/>
        <c:lblOffset val="100"/>
        <c:baseTimeUnit val="years"/>
      </c:dateAx>
      <c:valAx>
        <c:axId val="968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49.95</c:v>
                </c:pt>
                <c:pt idx="1">
                  <c:v>79.53</c:v>
                </c:pt>
                <c:pt idx="2">
                  <c:v>55.99</c:v>
                </c:pt>
                <c:pt idx="3">
                  <c:v>63</c:v>
                </c:pt>
                <c:pt idx="4">
                  <c:v>72.91</c:v>
                </c:pt>
              </c:numCache>
            </c:numRef>
          </c:val>
          <c:extLst>
            <c:ext xmlns:c16="http://schemas.microsoft.com/office/drawing/2014/chart" uri="{C3380CC4-5D6E-409C-BE32-E72D297353CC}">
              <c16:uniqueId val="{00000000-CAE7-464C-902A-2E4B890DE033}"/>
            </c:ext>
          </c:extLst>
        </c:ser>
        <c:dLbls>
          <c:showLegendKey val="0"/>
          <c:showVal val="0"/>
          <c:showCatName val="0"/>
          <c:showSerName val="0"/>
          <c:showPercent val="0"/>
          <c:showBubbleSize val="0"/>
        </c:dLbls>
        <c:gapWidth val="150"/>
        <c:axId val="96938240"/>
        <c:axId val="9695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CAE7-464C-902A-2E4B890DE033}"/>
            </c:ext>
          </c:extLst>
        </c:ser>
        <c:dLbls>
          <c:showLegendKey val="0"/>
          <c:showVal val="0"/>
          <c:showCatName val="0"/>
          <c:showSerName val="0"/>
          <c:showPercent val="0"/>
          <c:showBubbleSize val="0"/>
        </c:dLbls>
        <c:marker val="1"/>
        <c:smooth val="0"/>
        <c:axId val="96938240"/>
        <c:axId val="96952704"/>
      </c:lineChart>
      <c:dateAx>
        <c:axId val="96938240"/>
        <c:scaling>
          <c:orientation val="minMax"/>
        </c:scaling>
        <c:delete val="1"/>
        <c:axPos val="b"/>
        <c:numFmt formatCode="ge" sourceLinked="1"/>
        <c:majorTickMark val="none"/>
        <c:minorTickMark val="none"/>
        <c:tickLblPos val="none"/>
        <c:crossAx val="96952704"/>
        <c:crosses val="autoZero"/>
        <c:auto val="1"/>
        <c:lblOffset val="100"/>
        <c:baseTimeUnit val="years"/>
      </c:dateAx>
      <c:valAx>
        <c:axId val="969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393.6</c:v>
                </c:pt>
                <c:pt idx="1">
                  <c:v>206.19</c:v>
                </c:pt>
                <c:pt idx="2">
                  <c:v>295.98</c:v>
                </c:pt>
                <c:pt idx="3">
                  <c:v>313.45999999999998</c:v>
                </c:pt>
                <c:pt idx="4">
                  <c:v>297.41000000000003</c:v>
                </c:pt>
              </c:numCache>
            </c:numRef>
          </c:val>
          <c:extLst>
            <c:ext xmlns:c16="http://schemas.microsoft.com/office/drawing/2014/chart" uri="{C3380CC4-5D6E-409C-BE32-E72D297353CC}">
              <c16:uniqueId val="{00000000-F805-4AD4-AFDE-487E6408BB34}"/>
            </c:ext>
          </c:extLst>
        </c:ser>
        <c:dLbls>
          <c:showLegendKey val="0"/>
          <c:showVal val="0"/>
          <c:showCatName val="0"/>
          <c:showSerName val="0"/>
          <c:showPercent val="0"/>
          <c:showBubbleSize val="0"/>
        </c:dLbls>
        <c:gapWidth val="150"/>
        <c:axId val="96975104"/>
        <c:axId val="9698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F805-4AD4-AFDE-487E6408BB34}"/>
            </c:ext>
          </c:extLst>
        </c:ser>
        <c:dLbls>
          <c:showLegendKey val="0"/>
          <c:showVal val="0"/>
          <c:showCatName val="0"/>
          <c:showSerName val="0"/>
          <c:showPercent val="0"/>
          <c:showBubbleSize val="0"/>
        </c:dLbls>
        <c:marker val="1"/>
        <c:smooth val="0"/>
        <c:axId val="96975104"/>
        <c:axId val="96985472"/>
      </c:lineChart>
      <c:dateAx>
        <c:axId val="96975104"/>
        <c:scaling>
          <c:orientation val="minMax"/>
        </c:scaling>
        <c:delete val="1"/>
        <c:axPos val="b"/>
        <c:numFmt formatCode="ge" sourceLinked="1"/>
        <c:majorTickMark val="none"/>
        <c:minorTickMark val="none"/>
        <c:tickLblPos val="none"/>
        <c:crossAx val="96985472"/>
        <c:crosses val="autoZero"/>
        <c:auto val="1"/>
        <c:lblOffset val="100"/>
        <c:baseTimeUnit val="years"/>
      </c:dateAx>
      <c:valAx>
        <c:axId val="969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E5" sqref="E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日之影町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4043</v>
      </c>
      <c r="AM8" s="66"/>
      <c r="AN8" s="66"/>
      <c r="AO8" s="66"/>
      <c r="AP8" s="66"/>
      <c r="AQ8" s="66"/>
      <c r="AR8" s="66"/>
      <c r="AS8" s="66"/>
      <c r="AT8" s="65">
        <f>データ!$S$6</f>
        <v>277.67</v>
      </c>
      <c r="AU8" s="65"/>
      <c r="AV8" s="65"/>
      <c r="AW8" s="65"/>
      <c r="AX8" s="65"/>
      <c r="AY8" s="65"/>
      <c r="AZ8" s="65"/>
      <c r="BA8" s="65"/>
      <c r="BB8" s="65">
        <f>データ!$T$6</f>
        <v>14.56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74.02</v>
      </c>
      <c r="Q10" s="65"/>
      <c r="R10" s="65"/>
      <c r="S10" s="65"/>
      <c r="T10" s="65"/>
      <c r="U10" s="65"/>
      <c r="V10" s="65"/>
      <c r="W10" s="66">
        <f>データ!$Q$6</f>
        <v>3088</v>
      </c>
      <c r="X10" s="66"/>
      <c r="Y10" s="66"/>
      <c r="Z10" s="66"/>
      <c r="AA10" s="66"/>
      <c r="AB10" s="66"/>
      <c r="AC10" s="66"/>
      <c r="AD10" s="2"/>
      <c r="AE10" s="2"/>
      <c r="AF10" s="2"/>
      <c r="AG10" s="2"/>
      <c r="AH10" s="2"/>
      <c r="AI10" s="2"/>
      <c r="AJ10" s="2"/>
      <c r="AK10" s="2"/>
      <c r="AL10" s="66">
        <f>データ!$U$6</f>
        <v>2954</v>
      </c>
      <c r="AM10" s="66"/>
      <c r="AN10" s="66"/>
      <c r="AO10" s="66"/>
      <c r="AP10" s="66"/>
      <c r="AQ10" s="66"/>
      <c r="AR10" s="66"/>
      <c r="AS10" s="66"/>
      <c r="AT10" s="65">
        <f>データ!$V$6</f>
        <v>0.48</v>
      </c>
      <c r="AU10" s="65"/>
      <c r="AV10" s="65"/>
      <c r="AW10" s="65"/>
      <c r="AX10" s="65"/>
      <c r="AY10" s="65"/>
      <c r="AZ10" s="65"/>
      <c r="BA10" s="65"/>
      <c r="BB10" s="65">
        <f>データ!$W$6</f>
        <v>6154.17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108</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HgY6G2KqU2iBgrXpdita8sAHECe4Vboti6N/NPbu48+pQpcgwy7ZoAx7zqDGb7xWZevYvTNwHhER3/uBfcaWBA==" saltValue="YtUIbWwXLfAG+BfIEkbqf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2018</v>
      </c>
      <c r="C6" s="34">
        <f t="shared" ref="C6:W6" si="3">C7</f>
        <v>454427</v>
      </c>
      <c r="D6" s="34">
        <f t="shared" si="3"/>
        <v>47</v>
      </c>
      <c r="E6" s="34">
        <f t="shared" si="3"/>
        <v>1</v>
      </c>
      <c r="F6" s="34">
        <f t="shared" si="3"/>
        <v>0</v>
      </c>
      <c r="G6" s="34">
        <f t="shared" si="3"/>
        <v>0</v>
      </c>
      <c r="H6" s="34" t="str">
        <f t="shared" si="3"/>
        <v>宮崎県　日之影町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74.02</v>
      </c>
      <c r="Q6" s="35">
        <f t="shared" si="3"/>
        <v>3088</v>
      </c>
      <c r="R6" s="35">
        <f t="shared" si="3"/>
        <v>4043</v>
      </c>
      <c r="S6" s="35">
        <f t="shared" si="3"/>
        <v>277.67</v>
      </c>
      <c r="T6" s="35">
        <f t="shared" si="3"/>
        <v>14.56</v>
      </c>
      <c r="U6" s="35">
        <f t="shared" si="3"/>
        <v>2954</v>
      </c>
      <c r="V6" s="35">
        <f t="shared" si="3"/>
        <v>0.48</v>
      </c>
      <c r="W6" s="35">
        <f t="shared" si="3"/>
        <v>6154.17</v>
      </c>
      <c r="X6" s="36">
        <f>IF(X7="",NA(),X7)</f>
        <v>90.4</v>
      </c>
      <c r="Y6" s="36">
        <f t="shared" ref="Y6:AG6" si="4">IF(Y7="",NA(),Y7)</f>
        <v>108.46</v>
      </c>
      <c r="Z6" s="36">
        <f t="shared" si="4"/>
        <v>83.72</v>
      </c>
      <c r="AA6" s="36">
        <f t="shared" si="4"/>
        <v>90.42</v>
      </c>
      <c r="AB6" s="36">
        <f t="shared" si="4"/>
        <v>86.9</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267.18</v>
      </c>
      <c r="BF6" s="36">
        <f t="shared" ref="BF6:BN6" si="7">IF(BF7="",NA(),BF7)</f>
        <v>684.88</v>
      </c>
      <c r="BG6" s="36">
        <f t="shared" si="7"/>
        <v>646.21</v>
      </c>
      <c r="BH6" s="36">
        <f t="shared" si="7"/>
        <v>515.72</v>
      </c>
      <c r="BI6" s="36">
        <f t="shared" si="7"/>
        <v>449.82</v>
      </c>
      <c r="BJ6" s="36">
        <f t="shared" si="7"/>
        <v>1125.69</v>
      </c>
      <c r="BK6" s="36">
        <f t="shared" si="7"/>
        <v>1134.67</v>
      </c>
      <c r="BL6" s="36">
        <f t="shared" si="7"/>
        <v>1144.79</v>
      </c>
      <c r="BM6" s="36">
        <f t="shared" si="7"/>
        <v>1061.58</v>
      </c>
      <c r="BN6" s="36">
        <f t="shared" si="7"/>
        <v>1007.7</v>
      </c>
      <c r="BO6" s="35" t="str">
        <f>IF(BO7="","",IF(BO7="-","【-】","【"&amp;SUBSTITUTE(TEXT(BO7,"#,##0.00"),"-","△")&amp;"】"))</f>
        <v>【1,074.14】</v>
      </c>
      <c r="BP6" s="36">
        <f>IF(BP7="",NA(),BP7)</f>
        <v>49.95</v>
      </c>
      <c r="BQ6" s="36">
        <f t="shared" ref="BQ6:BY6" si="8">IF(BQ7="",NA(),BQ7)</f>
        <v>79.53</v>
      </c>
      <c r="BR6" s="36">
        <f t="shared" si="8"/>
        <v>55.99</v>
      </c>
      <c r="BS6" s="36">
        <f t="shared" si="8"/>
        <v>63</v>
      </c>
      <c r="BT6" s="36">
        <f t="shared" si="8"/>
        <v>72.91</v>
      </c>
      <c r="BU6" s="36">
        <f t="shared" si="8"/>
        <v>46.48</v>
      </c>
      <c r="BV6" s="36">
        <f t="shared" si="8"/>
        <v>40.6</v>
      </c>
      <c r="BW6" s="36">
        <f t="shared" si="8"/>
        <v>56.04</v>
      </c>
      <c r="BX6" s="36">
        <f t="shared" si="8"/>
        <v>58.52</v>
      </c>
      <c r="BY6" s="36">
        <f t="shared" si="8"/>
        <v>59.22</v>
      </c>
      <c r="BZ6" s="35" t="str">
        <f>IF(BZ7="","",IF(BZ7="-","【-】","【"&amp;SUBSTITUTE(TEXT(BZ7,"#,##0.00"),"-","△")&amp;"】"))</f>
        <v>【54.36】</v>
      </c>
      <c r="CA6" s="36">
        <f>IF(CA7="",NA(),CA7)</f>
        <v>393.6</v>
      </c>
      <c r="CB6" s="36">
        <f t="shared" ref="CB6:CJ6" si="9">IF(CB7="",NA(),CB7)</f>
        <v>206.19</v>
      </c>
      <c r="CC6" s="36">
        <f t="shared" si="9"/>
        <v>295.98</v>
      </c>
      <c r="CD6" s="36">
        <f t="shared" si="9"/>
        <v>313.45999999999998</v>
      </c>
      <c r="CE6" s="36">
        <f t="shared" si="9"/>
        <v>297.41000000000003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35.659999999999997</v>
      </c>
      <c r="CM6" s="36">
        <f t="shared" ref="CM6:CU6" si="10">IF(CM7="",NA(),CM7)</f>
        <v>42.82</v>
      </c>
      <c r="CN6" s="36">
        <f t="shared" si="10"/>
        <v>42.61</v>
      </c>
      <c r="CO6" s="36">
        <f t="shared" si="10"/>
        <v>42.25</v>
      </c>
      <c r="CP6" s="36">
        <f t="shared" si="10"/>
        <v>41.42</v>
      </c>
      <c r="CQ6" s="36">
        <f t="shared" si="10"/>
        <v>57.43</v>
      </c>
      <c r="CR6" s="36">
        <f t="shared" si="10"/>
        <v>57.29</v>
      </c>
      <c r="CS6" s="36">
        <f t="shared" si="10"/>
        <v>55.9</v>
      </c>
      <c r="CT6" s="36">
        <f t="shared" si="10"/>
        <v>57.3</v>
      </c>
      <c r="CU6" s="36">
        <f t="shared" si="10"/>
        <v>56.76</v>
      </c>
      <c r="CV6" s="35" t="str">
        <f>IF(CV7="","",IF(CV7="-","【-】","【"&amp;SUBSTITUTE(TEXT(CV7,"#,##0.00"),"-","△")&amp;"】"))</f>
        <v>【55.95】</v>
      </c>
      <c r="CW6" s="36">
        <f>IF(CW7="",NA(),CW7)</f>
        <v>90</v>
      </c>
      <c r="CX6" s="36">
        <f t="shared" ref="CX6:DF6" si="11">IF(CX7="",NA(),CX7)</f>
        <v>90</v>
      </c>
      <c r="CY6" s="36">
        <f t="shared" si="11"/>
        <v>90</v>
      </c>
      <c r="CZ6" s="36">
        <f t="shared" si="11"/>
        <v>90</v>
      </c>
      <c r="DA6" s="36">
        <f t="shared" si="11"/>
        <v>90</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0.19</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2">
      <c r="A7" s="29"/>
      <c r="B7" s="38">
        <v>2018</v>
      </c>
      <c r="C7" s="38">
        <v>454427</v>
      </c>
      <c r="D7" s="38">
        <v>47</v>
      </c>
      <c r="E7" s="38">
        <v>1</v>
      </c>
      <c r="F7" s="38">
        <v>0</v>
      </c>
      <c r="G7" s="38">
        <v>0</v>
      </c>
      <c r="H7" s="38" t="s">
        <v>95</v>
      </c>
      <c r="I7" s="38" t="s">
        <v>96</v>
      </c>
      <c r="J7" s="38" t="s">
        <v>97</v>
      </c>
      <c r="K7" s="38" t="s">
        <v>98</v>
      </c>
      <c r="L7" s="38" t="s">
        <v>99</v>
      </c>
      <c r="M7" s="38" t="s">
        <v>100</v>
      </c>
      <c r="N7" s="39" t="s">
        <v>101</v>
      </c>
      <c r="O7" s="39" t="s">
        <v>102</v>
      </c>
      <c r="P7" s="39">
        <v>74.02</v>
      </c>
      <c r="Q7" s="39">
        <v>3088</v>
      </c>
      <c r="R7" s="39">
        <v>4043</v>
      </c>
      <c r="S7" s="39">
        <v>277.67</v>
      </c>
      <c r="T7" s="39">
        <v>14.56</v>
      </c>
      <c r="U7" s="39">
        <v>2954</v>
      </c>
      <c r="V7" s="39">
        <v>0.48</v>
      </c>
      <c r="W7" s="39">
        <v>6154.17</v>
      </c>
      <c r="X7" s="39">
        <v>90.4</v>
      </c>
      <c r="Y7" s="39">
        <v>108.46</v>
      </c>
      <c r="Z7" s="39">
        <v>83.72</v>
      </c>
      <c r="AA7" s="39">
        <v>90.42</v>
      </c>
      <c r="AB7" s="39">
        <v>86.9</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267.18</v>
      </c>
      <c r="BF7" s="39">
        <v>684.88</v>
      </c>
      <c r="BG7" s="39">
        <v>646.21</v>
      </c>
      <c r="BH7" s="39">
        <v>515.72</v>
      </c>
      <c r="BI7" s="39">
        <v>449.82</v>
      </c>
      <c r="BJ7" s="39">
        <v>1125.69</v>
      </c>
      <c r="BK7" s="39">
        <v>1134.67</v>
      </c>
      <c r="BL7" s="39">
        <v>1144.79</v>
      </c>
      <c r="BM7" s="39">
        <v>1061.58</v>
      </c>
      <c r="BN7" s="39">
        <v>1007.7</v>
      </c>
      <c r="BO7" s="39">
        <v>1074.1400000000001</v>
      </c>
      <c r="BP7" s="39">
        <v>49.95</v>
      </c>
      <c r="BQ7" s="39">
        <v>79.53</v>
      </c>
      <c r="BR7" s="39">
        <v>55.99</v>
      </c>
      <c r="BS7" s="39">
        <v>63</v>
      </c>
      <c r="BT7" s="39">
        <v>72.91</v>
      </c>
      <c r="BU7" s="39">
        <v>46.48</v>
      </c>
      <c r="BV7" s="39">
        <v>40.6</v>
      </c>
      <c r="BW7" s="39">
        <v>56.04</v>
      </c>
      <c r="BX7" s="39">
        <v>58.52</v>
      </c>
      <c r="BY7" s="39">
        <v>59.22</v>
      </c>
      <c r="BZ7" s="39">
        <v>54.36</v>
      </c>
      <c r="CA7" s="39">
        <v>393.6</v>
      </c>
      <c r="CB7" s="39">
        <v>206.19</v>
      </c>
      <c r="CC7" s="39">
        <v>295.98</v>
      </c>
      <c r="CD7" s="39">
        <v>313.45999999999998</v>
      </c>
      <c r="CE7" s="39">
        <v>297.41000000000003</v>
      </c>
      <c r="CF7" s="39">
        <v>376.61</v>
      </c>
      <c r="CG7" s="39">
        <v>440.03</v>
      </c>
      <c r="CH7" s="39">
        <v>304.35000000000002</v>
      </c>
      <c r="CI7" s="39">
        <v>296.3</v>
      </c>
      <c r="CJ7" s="39">
        <v>292.89999999999998</v>
      </c>
      <c r="CK7" s="39">
        <v>296.39999999999998</v>
      </c>
      <c r="CL7" s="39">
        <v>35.659999999999997</v>
      </c>
      <c r="CM7" s="39">
        <v>42.82</v>
      </c>
      <c r="CN7" s="39">
        <v>42.61</v>
      </c>
      <c r="CO7" s="39">
        <v>42.25</v>
      </c>
      <c r="CP7" s="39">
        <v>41.42</v>
      </c>
      <c r="CQ7" s="39">
        <v>57.43</v>
      </c>
      <c r="CR7" s="39">
        <v>57.29</v>
      </c>
      <c r="CS7" s="39">
        <v>55.9</v>
      </c>
      <c r="CT7" s="39">
        <v>57.3</v>
      </c>
      <c r="CU7" s="39">
        <v>56.76</v>
      </c>
      <c r="CV7" s="39">
        <v>55.95</v>
      </c>
      <c r="CW7" s="39">
        <v>90</v>
      </c>
      <c r="CX7" s="39">
        <v>90</v>
      </c>
      <c r="CY7" s="39">
        <v>90</v>
      </c>
      <c r="CZ7" s="39">
        <v>90</v>
      </c>
      <c r="DA7" s="39">
        <v>90</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0.19</v>
      </c>
      <c r="EE7" s="39">
        <v>0</v>
      </c>
      <c r="EF7" s="39">
        <v>0</v>
      </c>
      <c r="EG7" s="39">
        <v>0</v>
      </c>
      <c r="EH7" s="39">
        <v>0</v>
      </c>
      <c r="EI7" s="39">
        <v>0.69</v>
      </c>
      <c r="EJ7" s="39">
        <v>0.65</v>
      </c>
      <c r="EK7" s="39">
        <v>0.53</v>
      </c>
      <c r="EL7" s="39">
        <v>0.72</v>
      </c>
      <c r="EM7" s="39">
        <v>0.53</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2020-02-05T08:02:34Z</cp:lastPrinted>
  <dcterms:created xsi:type="dcterms:W3CDTF">2019-12-05T04:40:30Z</dcterms:created>
  <dcterms:modified xsi:type="dcterms:W3CDTF">2020-03-04T02:13:29Z</dcterms:modified>
  <cp:category/>
</cp:coreProperties>
</file>