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6【法非適用】電気事業\"/>
    </mc:Choice>
  </mc:AlternateContent>
  <xr:revisionPtr revIDLastSave="0" documentId="13_ncr:1_{3FF521E9-4202-4A7F-AC3C-D8C0DCB0E2D6}" xr6:coauthVersionLast="45" xr6:coauthVersionMax="45" xr10:uidLastSave="{00000000-0000-0000-0000-000000000000}"/>
  <workbookProtection workbookAlgorithmName="SHA-512" workbookHashValue="KOdbnMAqL80eFvT/TN3jSxmf9WMBv8znRz2ahK5N3uMfRBl4Z0ALhdJoUpMpuEgVQ2DE0GzXjZm8lSYu2k2hEw==" workbookSaltValue="AbB0ljWa6e0o0vwe8GI1Eg=="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K18" i="5" s="1"/>
  <c r="LF8" i="5"/>
  <c r="KW8" i="5"/>
  <c r="KX18" i="5" s="1"/>
  <c r="KV8" i="5"/>
  <c r="KU8" i="5"/>
  <c r="KL8" i="5"/>
  <c r="KN18" i="5" s="1"/>
  <c r="KK8" i="5"/>
  <c r="KA8" i="5"/>
  <c r="JR8" i="5"/>
  <c r="JR18" i="5" s="1"/>
  <c r="JQ8" i="5"/>
  <c r="JH8" i="5"/>
  <c r="JI18" i="5" s="1"/>
  <c r="JG8" i="5"/>
  <c r="IX8" i="5"/>
  <c r="JB12" i="5" s="1"/>
  <c r="IW8" i="5"/>
  <c r="IV8" i="5"/>
  <c r="IM8" i="5"/>
  <c r="IL8" i="5"/>
  <c r="IB8" i="5"/>
  <c r="HS8" i="5"/>
  <c r="HV12" i="5" s="1"/>
  <c r="HR8" i="5"/>
  <c r="HI8" i="5"/>
  <c r="HK18" i="5" s="1"/>
  <c r="HH8" i="5"/>
  <c r="GY8" i="5"/>
  <c r="GX8" i="5"/>
  <c r="GW8" i="5"/>
  <c r="GM8" i="5"/>
  <c r="GC8" i="5"/>
  <c r="FS8" i="5"/>
  <c r="FI8" i="5"/>
  <c r="EY8" i="5"/>
  <c r="EX8" i="5"/>
  <c r="EN8" i="5"/>
  <c r="ED8" i="5"/>
  <c r="DT8" i="5"/>
  <c r="DJ8" i="5"/>
  <c r="CZ8" i="5"/>
  <c r="CY8" i="5"/>
  <c r="CO8" i="5"/>
  <c r="CE8" i="5"/>
  <c r="BT8" i="5"/>
  <c r="BI8" i="5"/>
  <c r="AX8" i="5"/>
  <c r="AX6" i="5"/>
  <c r="L19" i="4" s="1"/>
  <c r="AW6" i="5"/>
  <c r="AV6" i="5"/>
  <c r="AU6" i="5"/>
  <c r="AT6" i="5"/>
  <c r="L16" i="4" s="1"/>
  <c r="AS6" i="5"/>
  <c r="AR6" i="5"/>
  <c r="AQ6" i="5"/>
  <c r="F16" i="4" s="1"/>
  <c r="AP6" i="5"/>
  <c r="N15" i="4" s="1"/>
  <c r="AO6" i="5"/>
  <c r="L15" i="4" s="1"/>
  <c r="AN6" i="5"/>
  <c r="AM6" i="5"/>
  <c r="AL6" i="5"/>
  <c r="F15" i="4" s="1"/>
  <c r="AK6" i="5"/>
  <c r="N14" i="4" s="1"/>
  <c r="AJ6" i="5"/>
  <c r="AI6" i="5"/>
  <c r="AH6" i="5"/>
  <c r="H14" i="4" s="1"/>
  <c r="AG6" i="5"/>
  <c r="AF6" i="5"/>
  <c r="AE6" i="5"/>
  <c r="AD6" i="5"/>
  <c r="J13" i="4" s="1"/>
  <c r="AC6" i="5"/>
  <c r="AB6" i="5"/>
  <c r="AA6" i="5"/>
  <c r="N12" i="4" s="1"/>
  <c r="Z6" i="5"/>
  <c r="L12" i="4" s="1"/>
  <c r="Y6" i="5"/>
  <c r="J12" i="4" s="1"/>
  <c r="X6" i="5"/>
  <c r="W6" i="5"/>
  <c r="V6" i="5"/>
  <c r="F9" i="4" s="1"/>
  <c r="U6" i="5"/>
  <c r="T6" i="5"/>
  <c r="S6" i="5"/>
  <c r="R6" i="5"/>
  <c r="Q6" i="5"/>
  <c r="B7" i="4" s="1"/>
  <c r="P6" i="5"/>
  <c r="O6" i="5"/>
  <c r="N6" i="5"/>
  <c r="F5" i="4" s="1"/>
  <c r="M6" i="5"/>
  <c r="FT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J15" i="4"/>
  <c r="H15" i="4"/>
  <c r="L14" i="4"/>
  <c r="J14" i="4"/>
  <c r="F14" i="4"/>
  <c r="N13" i="4"/>
  <c r="L13" i="4"/>
  <c r="H13" i="4"/>
  <c r="F13" i="4"/>
  <c r="H12" i="4"/>
  <c r="F12" i="4"/>
  <c r="N7" i="4"/>
  <c r="N5" i="4"/>
  <c r="J5" i="4"/>
  <c r="N3" i="4"/>
  <c r="J3" i="4"/>
  <c r="B3" i="4"/>
  <c r="B1" i="4"/>
  <c r="IX12" i="5" l="1"/>
  <c r="B5" i="4"/>
  <c r="FJ8" i="5"/>
  <c r="FJ18" i="5" s="1"/>
  <c r="HM12" i="5"/>
  <c r="LI12" i="5"/>
  <c r="FX18" i="5"/>
  <c r="FT18" i="5"/>
  <c r="FV12" i="5"/>
  <c r="FW18" i="5"/>
  <c r="FU12" i="5"/>
  <c r="FU18" i="5"/>
  <c r="FW12" i="5"/>
  <c r="FV18" i="5"/>
  <c r="FT12" i="5"/>
  <c r="FX12" i="5"/>
  <c r="LH16" i="5"/>
  <c r="JS16" i="5"/>
  <c r="ID16" i="5"/>
  <c r="GO16" i="5"/>
  <c r="FA16" i="5"/>
  <c r="DL16" i="5"/>
  <c r="BV16" i="5"/>
  <c r="ML16" i="5"/>
  <c r="KX16" i="5"/>
  <c r="JI16" i="5"/>
  <c r="HT16" i="5"/>
  <c r="GE16" i="5"/>
  <c r="EP16" i="5"/>
  <c r="DB16" i="5"/>
  <c r="BK16" i="5"/>
  <c r="LR16" i="5"/>
  <c r="KC16" i="5"/>
  <c r="IN16" i="5"/>
  <c r="GZ16" i="5"/>
  <c r="FK16" i="5"/>
  <c r="DV16" i="5"/>
  <c r="CG16" i="5"/>
  <c r="IY16" i="5"/>
  <c r="CQ16" i="5"/>
  <c r="KC10" i="5"/>
  <c r="IN10" i="5"/>
  <c r="GZ10" i="5"/>
  <c r="FK10" i="5"/>
  <c r="DV10" i="5"/>
  <c r="CG10" i="5"/>
  <c r="HJ16" i="5"/>
  <c r="AZ16" i="5"/>
  <c r="ML10" i="5"/>
  <c r="MB10" i="5"/>
  <c r="LR10" i="5"/>
  <c r="LH10" i="5"/>
  <c r="JS10" i="5"/>
  <c r="ID10" i="5"/>
  <c r="GO10" i="5"/>
  <c r="FA10" i="5"/>
  <c r="DL10" i="5"/>
  <c r="BV10" i="5"/>
  <c r="MB16" i="5"/>
  <c r="FU16" i="5"/>
  <c r="KX10" i="5"/>
  <c r="JI10" i="5"/>
  <c r="HT10" i="5"/>
  <c r="GE10" i="5"/>
  <c r="EP10" i="5"/>
  <c r="DB10" i="5"/>
  <c r="BK10" i="5"/>
  <c r="KM16" i="5"/>
  <c r="EF16" i="5"/>
  <c r="KM10" i="5"/>
  <c r="IY10" i="5"/>
  <c r="HJ10" i="5"/>
  <c r="FU10" i="5"/>
  <c r="EF10" i="5"/>
  <c r="CQ10" i="5"/>
  <c r="AZ10" i="5"/>
  <c r="H11" i="4"/>
  <c r="GZ18" i="5"/>
  <c r="HB12" i="5"/>
  <c r="HC18" i="5"/>
  <c r="GY18" i="5"/>
  <c r="HA12" i="5"/>
  <c r="HA18" i="5"/>
  <c r="HC12" i="5"/>
  <c r="GY12" i="5"/>
  <c r="LR18" i="5"/>
  <c r="LT12" i="5"/>
  <c r="LU18" i="5"/>
  <c r="LQ18" i="5"/>
  <c r="LS12" i="5"/>
  <c r="LS18" i="5"/>
  <c r="LU12" i="5"/>
  <c r="LQ12" i="5"/>
  <c r="IN18" i="5"/>
  <c r="IP12" i="5"/>
  <c r="IQ18" i="5"/>
  <c r="IM18" i="5"/>
  <c r="IO12" i="5"/>
  <c r="IO18" i="5"/>
  <c r="IQ12" i="5"/>
  <c r="IM12" i="5"/>
  <c r="MN18" i="5"/>
  <c r="ML12" i="5"/>
  <c r="MM18" i="5"/>
  <c r="MO12" i="5"/>
  <c r="MK12" i="5"/>
  <c r="MO18" i="5"/>
  <c r="MK18" i="5"/>
  <c r="MM12" i="5"/>
  <c r="D10" i="5"/>
  <c r="HI12" i="5"/>
  <c r="IN12" i="5"/>
  <c r="JT12" i="5"/>
  <c r="KZ12" i="5"/>
  <c r="MN12" i="5"/>
  <c r="IZ18" i="5"/>
  <c r="E10" i="5"/>
  <c r="HT18" i="5"/>
  <c r="LT18" i="5"/>
  <c r="FK18" i="5"/>
  <c r="FM12" i="5"/>
  <c r="FN18" i="5"/>
  <c r="FL12" i="5"/>
  <c r="FL18" i="5"/>
  <c r="FN12" i="5"/>
  <c r="GN8" i="5"/>
  <c r="KP18" i="5"/>
  <c r="KL18" i="5"/>
  <c r="KN12" i="5"/>
  <c r="KO18" i="5"/>
  <c r="KM12" i="5"/>
  <c r="KM18" i="5"/>
  <c r="KO12" i="5"/>
  <c r="B10" i="5"/>
  <c r="F10" i="5"/>
  <c r="FK12" i="5"/>
  <c r="KL12" i="5"/>
  <c r="LR12" i="5"/>
  <c r="FM18" i="5"/>
  <c r="HV18" i="5"/>
  <c r="HT12" i="5"/>
  <c r="HU18" i="5"/>
  <c r="HW12" i="5"/>
  <c r="HS12" i="5"/>
  <c r="HW18" i="5"/>
  <c r="HS18" i="5"/>
  <c r="HU12" i="5"/>
  <c r="JK18" i="5"/>
  <c r="JI12" i="5"/>
  <c r="JJ18" i="5"/>
  <c r="JL12" i="5"/>
  <c r="JH12" i="5"/>
  <c r="JL18" i="5"/>
  <c r="JH18" i="5"/>
  <c r="JJ12" i="5"/>
  <c r="KZ18" i="5"/>
  <c r="KX12" i="5"/>
  <c r="KY18" i="5"/>
  <c r="LA12" i="5"/>
  <c r="KW12" i="5"/>
  <c r="LA18" i="5"/>
  <c r="KW18" i="5"/>
  <c r="KY12" i="5"/>
  <c r="EZ8" i="5"/>
  <c r="HM18" i="5"/>
  <c r="HI18" i="5"/>
  <c r="HK12" i="5"/>
  <c r="HL18" i="5"/>
  <c r="HJ12" i="5"/>
  <c r="HJ18" i="5"/>
  <c r="HL12" i="5"/>
  <c r="JB18" i="5"/>
  <c r="IX18" i="5"/>
  <c r="IZ12" i="5"/>
  <c r="JA18" i="5"/>
  <c r="IY12" i="5"/>
  <c r="IY18" i="5"/>
  <c r="JA12" i="5"/>
  <c r="JT18" i="5"/>
  <c r="JV12" i="5"/>
  <c r="JR12" i="5"/>
  <c r="JS18" i="5"/>
  <c r="JU12" i="5"/>
  <c r="JU18" i="5"/>
  <c r="JS12" i="5"/>
  <c r="LI18" i="5"/>
  <c r="LK12" i="5"/>
  <c r="LG12" i="5"/>
  <c r="LH18" i="5"/>
  <c r="LJ12" i="5"/>
  <c r="LJ18" i="5"/>
  <c r="LH12" i="5"/>
  <c r="GZ12" i="5"/>
  <c r="JK12" i="5"/>
  <c r="KP12" i="5"/>
  <c r="HB18" i="5"/>
  <c r="IP18" i="5"/>
  <c r="JV18" i="5"/>
  <c r="LG18" i="5"/>
  <c r="ML18" i="5"/>
  <c r="FJ12" i="5" l="1"/>
  <c r="FB18" i="5"/>
  <c r="FD12" i="5"/>
  <c r="EZ12" i="5"/>
  <c r="FA18" i="5"/>
  <c r="FC12" i="5"/>
  <c r="FC18" i="5"/>
  <c r="FA12" i="5"/>
  <c r="FD18" i="5"/>
  <c r="FB12" i="5"/>
  <c r="EZ18" i="5"/>
  <c r="MM16" i="5"/>
  <c r="KY16" i="5"/>
  <c r="JJ16" i="5"/>
  <c r="HU16" i="5"/>
  <c r="GF16" i="5"/>
  <c r="EQ16" i="5"/>
  <c r="DC16" i="5"/>
  <c r="BL16" i="5"/>
  <c r="MC16" i="5"/>
  <c r="KN16" i="5"/>
  <c r="IZ16" i="5"/>
  <c r="HK16" i="5"/>
  <c r="FV16" i="5"/>
  <c r="EG16" i="5"/>
  <c r="CR16" i="5"/>
  <c r="BA16" i="5"/>
  <c r="LI16" i="5"/>
  <c r="JT16" i="5"/>
  <c r="IE16" i="5"/>
  <c r="GP16" i="5"/>
  <c r="FB16" i="5"/>
  <c r="DM16" i="5"/>
  <c r="BW16" i="5"/>
  <c r="MM10" i="5"/>
  <c r="KD16" i="5"/>
  <c r="DW16" i="5"/>
  <c r="MC10" i="5"/>
  <c r="LS10" i="5"/>
  <c r="LI10" i="5"/>
  <c r="JT10" i="5"/>
  <c r="IE10" i="5"/>
  <c r="GP10" i="5"/>
  <c r="FB10" i="5"/>
  <c r="DM10" i="5"/>
  <c r="BW10" i="5"/>
  <c r="IO16" i="5"/>
  <c r="CH16" i="5"/>
  <c r="KY10" i="5"/>
  <c r="JJ10" i="5"/>
  <c r="HU10" i="5"/>
  <c r="GF10" i="5"/>
  <c r="EQ10" i="5"/>
  <c r="DC10" i="5"/>
  <c r="BL10" i="5"/>
  <c r="J11" i="4"/>
  <c r="HA16" i="5"/>
  <c r="KN10" i="5"/>
  <c r="IZ10" i="5"/>
  <c r="HK10" i="5"/>
  <c r="FV10" i="5"/>
  <c r="EG10" i="5"/>
  <c r="CR10" i="5"/>
  <c r="BA10" i="5"/>
  <c r="LS16" i="5"/>
  <c r="FL16" i="5"/>
  <c r="KD10" i="5"/>
  <c r="IO10" i="5"/>
  <c r="HA10" i="5"/>
  <c r="FL10" i="5"/>
  <c r="DW10" i="5"/>
  <c r="CH10" i="5"/>
  <c r="MD16" i="5"/>
  <c r="KO16" i="5"/>
  <c r="JA16" i="5"/>
  <c r="HL16" i="5"/>
  <c r="FW16" i="5"/>
  <c r="EH16" i="5"/>
  <c r="CS16" i="5"/>
  <c r="BB16" i="5"/>
  <c r="LT16" i="5"/>
  <c r="KE16" i="5"/>
  <c r="IP16" i="5"/>
  <c r="HB16" i="5"/>
  <c r="FM16" i="5"/>
  <c r="DX16" i="5"/>
  <c r="CI16" i="5"/>
  <c r="MN16" i="5"/>
  <c r="KZ16" i="5"/>
  <c r="JK16" i="5"/>
  <c r="HV16" i="5"/>
  <c r="GG16" i="5"/>
  <c r="ER16" i="5"/>
  <c r="DD16" i="5"/>
  <c r="BM16" i="5"/>
  <c r="MD10" i="5"/>
  <c r="LJ16" i="5"/>
  <c r="FC16" i="5"/>
  <c r="MN10" i="5"/>
  <c r="KZ10" i="5"/>
  <c r="JK10" i="5"/>
  <c r="HV10" i="5"/>
  <c r="GG10" i="5"/>
  <c r="ER10" i="5"/>
  <c r="DD10" i="5"/>
  <c r="BM10" i="5"/>
  <c r="JU16" i="5"/>
  <c r="DN16" i="5"/>
  <c r="KO10" i="5"/>
  <c r="JA10" i="5"/>
  <c r="HL10" i="5"/>
  <c r="FW10" i="5"/>
  <c r="EH10" i="5"/>
  <c r="CS10" i="5"/>
  <c r="BB10" i="5"/>
  <c r="L11" i="4"/>
  <c r="IF16" i="5"/>
  <c r="BX16" i="5"/>
  <c r="KE10" i="5"/>
  <c r="IP10" i="5"/>
  <c r="HB10" i="5"/>
  <c r="FM10" i="5"/>
  <c r="DX10" i="5"/>
  <c r="CI10" i="5"/>
  <c r="GQ16" i="5"/>
  <c r="LT10" i="5"/>
  <c r="LJ10" i="5"/>
  <c r="JU10" i="5"/>
  <c r="IF10" i="5"/>
  <c r="GQ10" i="5"/>
  <c r="FC10" i="5"/>
  <c r="DN10" i="5"/>
  <c r="BX10" i="5"/>
  <c r="LU16" i="5"/>
  <c r="KF16" i="5"/>
  <c r="IQ16" i="5"/>
  <c r="HC16" i="5"/>
  <c r="FN16" i="5"/>
  <c r="DY16" i="5"/>
  <c r="CJ16" i="5"/>
  <c r="LK16" i="5"/>
  <c r="JV16" i="5"/>
  <c r="IG16" i="5"/>
  <c r="GR16" i="5"/>
  <c r="FD16" i="5"/>
  <c r="DO16" i="5"/>
  <c r="BY16" i="5"/>
  <c r="ME16" i="5"/>
  <c r="KP16" i="5"/>
  <c r="JB16" i="5"/>
  <c r="HM16" i="5"/>
  <c r="FX16" i="5"/>
  <c r="EI16" i="5"/>
  <c r="CT16" i="5"/>
  <c r="BC16" i="5"/>
  <c r="LU10" i="5"/>
  <c r="MO16" i="5"/>
  <c r="GH16" i="5"/>
  <c r="KP10" i="5"/>
  <c r="JB10" i="5"/>
  <c r="HM10" i="5"/>
  <c r="FX10" i="5"/>
  <c r="EI10" i="5"/>
  <c r="CT10" i="5"/>
  <c r="BC10" i="5"/>
  <c r="LA16" i="5"/>
  <c r="ES16" i="5"/>
  <c r="KF10" i="5"/>
  <c r="IQ10" i="5"/>
  <c r="HC10" i="5"/>
  <c r="FN10" i="5"/>
  <c r="DY10" i="5"/>
  <c r="CJ10" i="5"/>
  <c r="JL16" i="5"/>
  <c r="DE16" i="5"/>
  <c r="LK10" i="5"/>
  <c r="JV10" i="5"/>
  <c r="IG10" i="5"/>
  <c r="GR10" i="5"/>
  <c r="FD10" i="5"/>
  <c r="DO10" i="5"/>
  <c r="BY10" i="5"/>
  <c r="HW16" i="5"/>
  <c r="BN16" i="5"/>
  <c r="MO10" i="5"/>
  <c r="ME10" i="5"/>
  <c r="LA10" i="5"/>
  <c r="JL10" i="5"/>
  <c r="HW10" i="5"/>
  <c r="GH10" i="5"/>
  <c r="ES10" i="5"/>
  <c r="DE10" i="5"/>
  <c r="BN10" i="5"/>
  <c r="N11" i="4"/>
  <c r="LQ16" i="5"/>
  <c r="KB16" i="5"/>
  <c r="IM16" i="5"/>
  <c r="GY16" i="5"/>
  <c r="FJ16" i="5"/>
  <c r="DU16" i="5"/>
  <c r="CF16" i="5"/>
  <c r="LG16" i="5"/>
  <c r="JR16" i="5"/>
  <c r="IC16" i="5"/>
  <c r="GN16" i="5"/>
  <c r="EZ16" i="5"/>
  <c r="DK16" i="5"/>
  <c r="BU16" i="5"/>
  <c r="MA16" i="5"/>
  <c r="KL16" i="5"/>
  <c r="IX16" i="5"/>
  <c r="HI16" i="5"/>
  <c r="FT16" i="5"/>
  <c r="EE16" i="5"/>
  <c r="CP16" i="5"/>
  <c r="AY16" i="5"/>
  <c r="LQ10" i="5"/>
  <c r="HS16" i="5"/>
  <c r="BJ16" i="5"/>
  <c r="KL10" i="5"/>
  <c r="IX10" i="5"/>
  <c r="HI10" i="5"/>
  <c r="FT10" i="5"/>
  <c r="EE10" i="5"/>
  <c r="CP10" i="5"/>
  <c r="AY10" i="5"/>
  <c r="MK16" i="5"/>
  <c r="GD16" i="5"/>
  <c r="KB10" i="5"/>
  <c r="IM10" i="5"/>
  <c r="GY10" i="5"/>
  <c r="FJ10" i="5"/>
  <c r="DU10" i="5"/>
  <c r="CF10" i="5"/>
  <c r="KW16" i="5"/>
  <c r="EO16" i="5"/>
  <c r="MK10" i="5"/>
  <c r="MA10" i="5"/>
  <c r="LG10" i="5"/>
  <c r="JR10" i="5"/>
  <c r="IC10" i="5"/>
  <c r="GN10" i="5"/>
  <c r="EZ10" i="5"/>
  <c r="DK10" i="5"/>
  <c r="BU10" i="5"/>
  <c r="JH16" i="5"/>
  <c r="DA16" i="5"/>
  <c r="KW10" i="5"/>
  <c r="JH10" i="5"/>
  <c r="HS10" i="5"/>
  <c r="GD10" i="5"/>
  <c r="EO10" i="5"/>
  <c r="DA10" i="5"/>
  <c r="BJ10" i="5"/>
  <c r="F11" i="4"/>
  <c r="GP18" i="5"/>
  <c r="GR12" i="5"/>
  <c r="GN12" i="5"/>
  <c r="GO18" i="5"/>
  <c r="GQ12" i="5"/>
  <c r="GQ18" i="5"/>
  <c r="GO12" i="5"/>
  <c r="GR18" i="5"/>
  <c r="GP12" i="5"/>
  <c r="GN18" i="5"/>
</calcChain>
</file>

<file path=xl/sharedStrings.xml><?xml version="1.0" encoding="utf-8"?>
<sst xmlns="http://schemas.openxmlformats.org/spreadsheetml/2006/main" count="989" uniqueCount="268">
  <si>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</si>
  <si>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</si>
  <si>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</si>
  <si>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</si>
  <si>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</si>
  <si>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</si>
  <si>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</si>
  <si>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</si>
  <si>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</si>
  <si>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</si>
  <si>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</si>
  <si>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</si>
  <si>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</si>
  <si>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</si>
  <si>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</si>
  <si>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</si>
  <si>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</si>
  <si>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</si>
  <si>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</si>
  <si>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</si>
  <si>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</si>
  <si>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</si>
  <si>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</si>
  <si>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</si>
  <si>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</si>
  <si>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</si>
  <si>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</si>
  <si>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</si>
  <si>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</si>
  <si>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</si>
  <si>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</si>
  <si>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</si>
  <si>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</si>
  <si>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</si>
  <si>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</si>
  <si>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</si>
  <si>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</si>
  <si>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</si>
  <si>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</si>
  <si>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</si>
  <si>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</si>
  <si>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</si>
  <si>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</si>
  <si>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</si>
  <si>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</si>
  <si>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</si>
  <si>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</si>
  <si>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</si>
  <si>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</si>
  <si>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</si>
  <si>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</si>
  <si>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</si>
  <si>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</si>
  <si>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</si>
  <si>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</si>
  <si>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</si>
  <si>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</si>
  <si>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</si>
  <si>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</si>
  <si>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</si>
  <si>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</si>
  <si>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</si>
  <si>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</si>
  <si>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</si>
  <si>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</si>
  <si>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</si>
  <si>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</si>
  <si>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</si>
  <si>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</si>
  <si>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</si>
  <si>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</si>
  <si>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</si>
  <si>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</si>
  <si>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</si>
  <si>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</si>
  <si>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</si>
  <si>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</si>
  <si>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</si>
  <si>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</si>
  <si>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</si>
  <si>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</si>
  <si>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</si>
  <si>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</si>
  <si>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</si>
  <si>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</si>
  <si>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</si>
  <si>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</si>
  <si>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</si>
  <si>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</si>
  <si>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</si>
  <si>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</si>
  <si>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</si>
  <si>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</si>
  <si>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</si>
  <si>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</si>
  <si>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</si>
  <si>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</si>
  <si>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</si>
  <si>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</si>
  <si>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</si>
  <si>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</si>
  <si>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</si>
  <si>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</si>
  <si>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</si>
  <si>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</si>
  <si>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</si>
  <si>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</si>
  <si>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</si>
  <si>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</si>
  <si>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</si>
  <si>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</si>
  <si>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</si>
  <si>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</si>
  <si>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</si>
  <si>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</si>
  <si>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</si>
  <si>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452025</t>
  </si>
  <si>
    <t>47</t>
  </si>
  <si>
    <t>04</t>
  </si>
  <si>
    <t>0</t>
  </si>
  <si>
    <t>000</t>
  </si>
  <si>
    <t>宮崎県　都城市</t>
  </si>
  <si>
    <t>法非適用</t>
  </si>
  <si>
    <t>電気事業</t>
  </si>
  <si>
    <t>非設置</t>
  </si>
  <si>
    <t>該当数値なし</t>
  </si>
  <si>
    <t>-</t>
  </si>
  <si>
    <t>令和19年8月31日　都城市営駒発電所</t>
  </si>
  <si>
    <t>無</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</si>
  <si>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</si>
  <si>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</si>
  <si>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</si>
  <si>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</si>
  <si>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</si>
  <si>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</si>
  <si>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</si>
  <si>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</si>
  <si>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</si>
  <si>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</si>
  <si>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</si>
  <si>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</si>
  <si>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</si>
  <si>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</si>
  <si>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</si>
  <si>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</si>
  <si>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</si>
  <si>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</si>
  <si>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</si>
  <si>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</si>
  <si>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</si>
  <si>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</si>
  <si>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</si>
  <si>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</si>
  <si>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</si>
  <si>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</si>
  <si>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</si>
  <si>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</si>
  <si>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</si>
  <si>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</si>
  <si>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</si>
  <si>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</si>
  <si>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</si>
  <si>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</si>
  <si>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</si>
  <si>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</si>
  <si>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</si>
  <si>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</si>
  <si>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</si>
  <si>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</si>
  <si>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</si>
  <si>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</si>
  <si>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</si>
  <si>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</si>
  <si>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</si>
  <si>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</si>
  <si>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</si>
  <si>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</si>
  <si>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</si>
  <si>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</si>
  <si>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</si>
  <si>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</si>
  <si>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</si>
  <si>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</si>
  <si>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</si>
  <si>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</si>
  <si>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</si>
  <si>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</si>
  <si>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</si>
  <si>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</si>
  <si>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</si>
  <si>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</si>
  <si>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</si>
  <si>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</si>
  <si>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</si>
  <si>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</si>
  <si>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</si>
  <si>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</si>
  <si>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</si>
  <si>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</si>
  <si>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</si>
  <si>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</si>
  <si>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</si>
  <si>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</si>
  <si>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</si>
  <si>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</si>
  <si>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</si>
  <si>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</si>
  <si>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</si>
  <si>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</si>
  <si>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</si>
  <si>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</si>
  <si>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</si>
  <si>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</si>
  <si>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</si>
  <si>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</si>
  <si>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</si>
  <si>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</si>
  <si>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</si>
  <si>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</si>
  <si>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</si>
  <si>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</si>
  <si>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</si>
  <si>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</si>
  <si>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</si>
  <si>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</si>
  <si>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</si>
  <si>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</si>
  <si>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</si>
  <si>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</si>
  <si>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</si>
  <si>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</si>
  <si>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</si>
  <si>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</si>
  <si>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</si>
  <si>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</si>
  <si>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</si>
  <si>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</si>
  <si>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</si>
  <si>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</si>
  <si>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</si>
  <si>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</si>
  <si>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</si>
  <si>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</si>
  <si>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</si>
  <si>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</si>
  <si>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</si>
  <si>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</si>
  <si>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</si>
  <si>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</si>
  <si>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</si>
  <si>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</si>
  <si>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</si>
  <si>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</si>
  <si>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</si>
  <si>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</si>
  <si>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</si>
  <si>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</si>
  <si>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</si>
  <si>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</si>
  <si>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</si>
  <si>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</si>
  <si>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</si>
  <si>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</si>
  <si>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</si>
  <si>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○「設備利用率」
　設備としては更新を終えて年度当初からフル稼働できる状態にはありましたが、頻発した落雷や台風24号での倒木による長期間の停電のために発電電力量が伸び悩んだものの、増加傾向にあり効率的な運用が図られています。
○「修繕費比率」
　昭和31年1月の運用開始から60年以上が経過し老朽化していた発電設備（水車・発電機）と発電所建屋について、平成27年6月から平成29年7月の期間で更新を行い、平成29年8月から安定して運転を行っています。
　今後は、屋外施設である堰堤、排砂門、導水路、上水槽についてクラックや漏水等の経年劣化や風水害に伴う損傷に対する維持補修を適切に行うとともに、更新した発電設備についても計画的に年次点検等を実施するなど長寿命化を図ります。
○「企業債残高対料金収入比率」
　平成29年7月からの操業再開及びＦＩＴ適用価格による売電開始によって、黒字経営を今後も保ちつつ令和19年度までに返済を完了する見込です。
○ＦＩＴ割合収入
  料金収入は、すべてＦＩＴを適用した九州電力への売電によるものです。そのため、固定価格買取制度の調達期間終了後における減収リスクを考慮しつつ経営を行います。
</t>
    <rPh sb="10" eb="12">
      <t>セツビ</t>
    </rPh>
    <rPh sb="16" eb="18">
      <t>コウシン</t>
    </rPh>
    <rPh sb="19" eb="20">
      <t>オ</t>
    </rPh>
    <rPh sb="22" eb="24">
      <t>ネンド</t>
    </rPh>
    <rPh sb="24" eb="26">
      <t>トウショ</t>
    </rPh>
    <rPh sb="30" eb="32">
      <t>カドウ</t>
    </rPh>
    <rPh sb="35" eb="37">
      <t>ジョウタイ</t>
    </rPh>
    <rPh sb="46" eb="48">
      <t>ヒンパツ</t>
    </rPh>
    <rPh sb="50" eb="52">
      <t>ラクライ</t>
    </rPh>
    <rPh sb="53" eb="55">
      <t>タイフウ</t>
    </rPh>
    <rPh sb="57" eb="58">
      <t>ゴウ</t>
    </rPh>
    <rPh sb="60" eb="62">
      <t>トウボク</t>
    </rPh>
    <rPh sb="65" eb="68">
      <t>チョウキカン</t>
    </rPh>
    <rPh sb="69" eb="71">
      <t>テイデン</t>
    </rPh>
    <rPh sb="75" eb="77">
      <t>ハツデン</t>
    </rPh>
    <rPh sb="77" eb="79">
      <t>デンリョク</t>
    </rPh>
    <rPh sb="79" eb="80">
      <t>リョウ</t>
    </rPh>
    <rPh sb="81" eb="82">
      <t>ノ</t>
    </rPh>
    <rPh sb="83" eb="84">
      <t>ナヤ</t>
    </rPh>
    <rPh sb="90" eb="92">
      <t>ゾウカ</t>
    </rPh>
    <rPh sb="92" eb="94">
      <t>ケイコウ</t>
    </rPh>
    <rPh sb="212" eb="214">
      <t>アンテイ</t>
    </rPh>
    <rPh sb="219" eb="220">
      <t>オコナ</t>
    </rPh>
    <rPh sb="311" eb="314">
      <t>ケイカクテキ</t>
    </rPh>
    <rPh sb="403" eb="405">
      <t>レイワ</t>
    </rPh>
    <rPh sb="437" eb="439">
      <t>リョウキン</t>
    </rPh>
    <rPh sb="439" eb="441">
      <t>シュウニュウ</t>
    </rPh>
    <rPh sb="450" eb="452">
      <t>テキヨウ</t>
    </rPh>
    <rPh sb="454" eb="458">
      <t>キュウシュウデンリョク</t>
    </rPh>
    <rPh sb="460" eb="462">
      <t>バイデン</t>
    </rPh>
    <phoneticPr fontId="5"/>
  </si>
  <si>
    <t>　昭和31年に操業開始した駒発電所ですが、平成29年度に発電設備（水車・発電機）と発電所建屋の更新工事を完了し、併せてＦＩＴによる売電を再開させたことで安定的に健全な経営を行うことができています。
　ＦＩＴ適用期間は、平成29年７月適用開始で令和19年度までの20年間です。
　今後も継続して健全かつ適正な経営管理に努めます。
　なお、経営戦略に関しては、新施設での経営実績をもとに平成30年度から策定に着手しており令和元年12月に完了しています。近日中に公開する予定です。</t>
    <rPh sb="21" eb="23">
      <t>ヘイセイ</t>
    </rPh>
    <rPh sb="25" eb="27">
      <t>ネンド</t>
    </rPh>
    <rPh sb="47" eb="49">
      <t>コウシン</t>
    </rPh>
    <rPh sb="49" eb="51">
      <t>コウジ</t>
    </rPh>
    <rPh sb="52" eb="54">
      <t>カンリョウ</t>
    </rPh>
    <rPh sb="56" eb="57">
      <t>アワ</t>
    </rPh>
    <rPh sb="65" eb="67">
      <t>バイデン</t>
    </rPh>
    <rPh sb="68" eb="70">
      <t>サイカイ</t>
    </rPh>
    <rPh sb="76" eb="79">
      <t>アンテイテキ</t>
    </rPh>
    <rPh sb="80" eb="82">
      <t>ケンゼン</t>
    </rPh>
    <rPh sb="83" eb="85">
      <t>ケイエイ</t>
    </rPh>
    <rPh sb="86" eb="87">
      <t>オコナ</t>
    </rPh>
    <rPh sb="121" eb="123">
      <t>レイワ</t>
    </rPh>
    <rPh sb="125" eb="127">
      <t>ネンド</t>
    </rPh>
    <rPh sb="215" eb="216">
      <t>ガツ</t>
    </rPh>
    <rPh sb="217" eb="219">
      <t>カンリョウ</t>
    </rPh>
    <rPh sb="225" eb="228">
      <t>キンジツチュウ</t>
    </rPh>
    <phoneticPr fontId="5"/>
  </si>
  <si>
    <t>　電気事業により生じた利益は、都城市電気事業特別会計準備基金条例に基づき、災害復旧、大規模な施設の更新その他電気事業会計の適正な管理運営に必要な財源の不足が生じたときに備えて、都城市電気事業特別会計準備基金に積み立てています。
　今後も事業運営に必要な財源を確保し、本市電気事業の健全経営、適正管理に努める方針としています。
○「基金積立」
　名称：都城市電気事業特別会計準備基金　平成30年度積立額　17,961千円　（平成30年度末基金残高　83,106千円）
　目的：災害復旧、大規模な施設の補修その他電気事業会計の適正な管理運営に必要な財源の不足時に対応するため。
○「一般会計への繰出し」
　無し</t>
    <rPh sb="49" eb="51">
      <t>コウシン</t>
    </rPh>
    <rPh sb="192" eb="194">
      <t>ヘイセイ</t>
    </rPh>
    <rPh sb="196" eb="198">
      <t>ネンド</t>
    </rPh>
    <rPh sb="198" eb="200">
      <t>ツミタテ</t>
    </rPh>
    <rPh sb="200" eb="201">
      <t>ガク</t>
    </rPh>
    <rPh sb="212" eb="214">
      <t>ヘイセイ</t>
    </rPh>
    <rPh sb="216" eb="218">
      <t>ネンド</t>
    </rPh>
    <rPh sb="218" eb="219">
      <t>マツ</t>
    </rPh>
    <rPh sb="219" eb="221">
      <t>キキン</t>
    </rPh>
    <rPh sb="221" eb="223">
      <t>ザンダカ</t>
    </rPh>
    <rPh sb="230" eb="232">
      <t>センエン</t>
    </rPh>
    <phoneticPr fontId="5"/>
  </si>
  <si>
    <t>○「収益的収支比率」及び「営業収支比率」
　収益的収支比率及び営業収支比率とも単年度の収支は黒字を示しています。
ＦＩＴの適用により今後も安定した売電収入が見込まれるとともに、余剰金を将来に備えて基金として積み立てており健全な経営を行っています。
○「供給原価」
　更新工事に係る地方債償還金の年割額が前年度に比べて増えたことにより供給原価が増加しています。
○「EBITDA」
　収入は売電収入のみであることから天候等の環境的要因に左右されやすいですが、本年度は倒木等による停電に伴う発電停止があったにも関わらずEBITDAは増加しており、収益性は向上しているといえます。</t>
    <rPh sb="39" eb="42">
      <t>タンネンド</t>
    </rPh>
    <rPh sb="43" eb="45">
      <t>シュウシ</t>
    </rPh>
    <rPh sb="46" eb="48">
      <t>クロジ</t>
    </rPh>
    <rPh sb="49" eb="50">
      <t>シメ</t>
    </rPh>
    <rPh sb="61" eb="63">
      <t>テキヨウ</t>
    </rPh>
    <rPh sb="66" eb="68">
      <t>コンゴ</t>
    </rPh>
    <rPh sb="69" eb="71">
      <t>アンテイ</t>
    </rPh>
    <rPh sb="73" eb="75">
      <t>バイデン</t>
    </rPh>
    <rPh sb="75" eb="77">
      <t>シュウニュウ</t>
    </rPh>
    <rPh sb="78" eb="80">
      <t>ミコ</t>
    </rPh>
    <rPh sb="88" eb="91">
      <t>ヨジョウキン</t>
    </rPh>
    <rPh sb="92" eb="94">
      <t>ショウライ</t>
    </rPh>
    <rPh sb="95" eb="96">
      <t>ソナ</t>
    </rPh>
    <rPh sb="98" eb="100">
      <t>キキン</t>
    </rPh>
    <rPh sb="103" eb="104">
      <t>ツ</t>
    </rPh>
    <rPh sb="105" eb="106">
      <t>タ</t>
    </rPh>
    <rPh sb="110" eb="112">
      <t>ケンゼン</t>
    </rPh>
    <rPh sb="113" eb="115">
      <t>ケイエイ</t>
    </rPh>
    <rPh sb="116" eb="117">
      <t>オコナ</t>
    </rPh>
    <rPh sb="193" eb="195">
      <t>シュウニュウ</t>
    </rPh>
    <rPh sb="196" eb="198">
      <t>バイデン</t>
    </rPh>
    <rPh sb="198" eb="200">
      <t>シュウニュウ</t>
    </rPh>
    <rPh sb="209" eb="212">
      <t>テンコウトウ</t>
    </rPh>
    <rPh sb="213" eb="216">
      <t>カンキョウテキ</t>
    </rPh>
    <rPh sb="216" eb="218">
      <t>ヨウイン</t>
    </rPh>
    <rPh sb="219" eb="221">
      <t>サユウ</t>
    </rPh>
    <rPh sb="230" eb="233">
      <t>ホンネンド</t>
    </rPh>
    <rPh sb="234" eb="236">
      <t>トウボク</t>
    </rPh>
    <rPh sb="236" eb="237">
      <t>トウ</t>
    </rPh>
    <rPh sb="240" eb="242">
      <t>テイデン</t>
    </rPh>
    <rPh sb="243" eb="244">
      <t>トモナ</t>
    </rPh>
    <rPh sb="245" eb="247">
      <t>ハツデン</t>
    </rPh>
    <rPh sb="247" eb="249">
      <t>テイシ</t>
    </rPh>
    <rPh sb="255" eb="256">
      <t>カカ</t>
    </rPh>
    <rPh sb="266" eb="268">
      <t>ゾウカ</t>
    </rPh>
    <rPh sb="277" eb="279">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</si>
</sst>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0"/>
      <color theme="1"/>
      <name val="ＭＳ ゴシック"/>
      <family val="3"/>
      <charset val="128"/>
    </font>
    <font>
      <sz val="19"/>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6" fillId="0" borderId="16" xfId="2" applyFont="1" applyBorder="1" applyAlignment="1" applyProtection="1">
      <alignment horizontal="left" vertical="top" wrapText="1"/>
      <protection locked="0"/>
    </xf>
    <xf numFmtId="0" fontId="36" fillId="0" borderId="0" xfId="2" applyFont="1" applyBorder="1" applyAlignment="1" applyProtection="1">
      <alignment horizontal="left" vertical="top" wrapText="1"/>
      <protection locked="0"/>
    </xf>
    <xf numFmtId="0" fontId="36" fillId="0" borderId="17" xfId="2" applyFont="1" applyBorder="1" applyAlignment="1" applyProtection="1">
      <alignment horizontal="left" vertical="top" wrapText="1"/>
      <protection locked="0"/>
    </xf>
    <xf numFmtId="0" fontId="36" fillId="0" borderId="36" xfId="2" applyFont="1" applyBorder="1" applyAlignment="1" applyProtection="1">
      <alignment horizontal="left" vertical="top" wrapText="1"/>
      <protection locked="0"/>
    </xf>
    <xf numFmtId="0" fontId="36" fillId="0" borderId="37" xfId="2" applyFont="1" applyBorder="1" applyAlignment="1" applyProtection="1">
      <alignment horizontal="left" vertical="top" wrapText="1"/>
      <protection locked="0"/>
    </xf>
    <xf numFmtId="0" fontId="36"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133</c:v>
                </c:pt>
                <c:pt idx="1">
                  <c:v>209</c:v>
                </c:pt>
                <c:pt idx="2">
                  <c:v>85.5</c:v>
                </c:pt>
                <c:pt idx="3">
                  <c:v>145</c:v>
                </c:pt>
                <c:pt idx="4">
                  <c:v>128</c:v>
                </c:pt>
              </c:numCache>
            </c:numRef>
          </c:val>
          <c:extLst>
            <c:ext xmlns:c16="http://schemas.microsoft.com/office/drawing/2014/chart" uri="{C3380CC4-5D6E-409C-BE32-E72D297353CC}">
              <c16:uniqueId val="{00000000-51D7-4D76-AAA1-DB43EBA408D7}"/>
            </c:ext>
          </c:extLst>
        </c:ser>
        <c:dLbls>
          <c:showLegendKey val="0"/>
          <c:showVal val="0"/>
          <c:showCatName val="0"/>
          <c:showSerName val="0"/>
          <c:showPercent val="0"/>
          <c:showBubbleSize val="0"/>
        </c:dLbls>
        <c:gapWidth val="180"/>
        <c:overlap val="-90"/>
        <c:axId val="-1618233360"/>
        <c:axId val="-16182360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51D7-4D76-AAA1-DB43EBA408D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1D7-4D76-AAA1-DB43EBA408D7}"/>
            </c:ext>
          </c:extLst>
        </c:ser>
        <c:dLbls>
          <c:showLegendKey val="0"/>
          <c:showVal val="0"/>
          <c:showCatName val="0"/>
          <c:showSerName val="0"/>
          <c:showPercent val="0"/>
          <c:showBubbleSize val="0"/>
        </c:dLbls>
        <c:marker val="1"/>
        <c:smooth val="0"/>
        <c:axId val="-1618233360"/>
        <c:axId val="-1618236080"/>
      </c:lineChart>
      <c:catAx>
        <c:axId val="-1618233360"/>
        <c:scaling>
          <c:orientation val="minMax"/>
        </c:scaling>
        <c:delete val="0"/>
        <c:axPos val="b"/>
        <c:numFmt formatCode="ge" sourceLinked="1"/>
        <c:majorTickMark val="none"/>
        <c:minorTickMark val="none"/>
        <c:tickLblPos val="none"/>
        <c:crossAx val="-1618236080"/>
        <c:crosses val="autoZero"/>
        <c:auto val="0"/>
        <c:lblAlgn val="ctr"/>
        <c:lblOffset val="100"/>
        <c:noMultiLvlLbl val="1"/>
      </c:catAx>
      <c:valAx>
        <c:axId val="-161823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33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0</c:v>
                </c:pt>
                <c:pt idx="2">
                  <c:v>0</c:v>
                </c:pt>
                <c:pt idx="3">
                  <c:v>100</c:v>
                </c:pt>
                <c:pt idx="4">
                  <c:v>100</c:v>
                </c:pt>
              </c:numCache>
            </c:numRef>
          </c:val>
          <c:extLst>
            <c:ext xmlns:c16="http://schemas.microsoft.com/office/drawing/2014/chart" uri="{C3380CC4-5D6E-409C-BE32-E72D297353CC}">
              <c16:uniqueId val="{00000000-50F1-4662-BB96-C97746E618E8}"/>
            </c:ext>
          </c:extLst>
        </c:ser>
        <c:dLbls>
          <c:showLegendKey val="0"/>
          <c:showVal val="0"/>
          <c:showCatName val="0"/>
          <c:showSerName val="0"/>
          <c:showPercent val="0"/>
          <c:showBubbleSize val="0"/>
        </c:dLbls>
        <c:gapWidth val="180"/>
        <c:overlap val="-90"/>
        <c:axId val="-1618236624"/>
        <c:axId val="-16182317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50F1-4662-BB96-C97746E618E8}"/>
            </c:ext>
          </c:extLst>
        </c:ser>
        <c:dLbls>
          <c:showLegendKey val="0"/>
          <c:showVal val="0"/>
          <c:showCatName val="0"/>
          <c:showSerName val="0"/>
          <c:showPercent val="0"/>
          <c:showBubbleSize val="0"/>
        </c:dLbls>
        <c:marker val="1"/>
        <c:smooth val="0"/>
        <c:axId val="-1618236624"/>
        <c:axId val="-1618231728"/>
      </c:lineChart>
      <c:catAx>
        <c:axId val="-1618236624"/>
        <c:scaling>
          <c:orientation val="minMax"/>
        </c:scaling>
        <c:delete val="0"/>
        <c:axPos val="b"/>
        <c:numFmt formatCode="ge" sourceLinked="1"/>
        <c:majorTickMark val="none"/>
        <c:minorTickMark val="none"/>
        <c:tickLblPos val="none"/>
        <c:crossAx val="-1618231728"/>
        <c:crosses val="autoZero"/>
        <c:auto val="0"/>
        <c:lblAlgn val="ctr"/>
        <c:lblOffset val="100"/>
        <c:noMultiLvlLbl val="1"/>
      </c:catAx>
      <c:valAx>
        <c:axId val="-1618231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3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76.900000000000006</c:v>
                </c:pt>
                <c:pt idx="1">
                  <c:v>82.1</c:v>
                </c:pt>
                <c:pt idx="2">
                  <c:v>36.4</c:v>
                </c:pt>
                <c:pt idx="3">
                  <c:v>53.5</c:v>
                </c:pt>
                <c:pt idx="4">
                  <c:v>64.8</c:v>
                </c:pt>
              </c:numCache>
            </c:numRef>
          </c:val>
          <c:extLst>
            <c:ext xmlns:c16="http://schemas.microsoft.com/office/drawing/2014/chart" uri="{C3380CC4-5D6E-409C-BE32-E72D297353CC}">
              <c16:uniqueId val="{00000000-1AEF-4E47-8677-1D328C5ABF19}"/>
            </c:ext>
          </c:extLst>
        </c:ser>
        <c:dLbls>
          <c:showLegendKey val="0"/>
          <c:showVal val="0"/>
          <c:showCatName val="0"/>
          <c:showSerName val="0"/>
          <c:showPercent val="0"/>
          <c:showBubbleSize val="0"/>
        </c:dLbls>
        <c:gapWidth val="180"/>
        <c:overlap val="-90"/>
        <c:axId val="-1618231184"/>
        <c:axId val="-16182344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56.1</c:v>
                </c:pt>
                <c:pt idx="1">
                  <c:v>61.8</c:v>
                </c:pt>
                <c:pt idx="2">
                  <c:v>61.6</c:v>
                </c:pt>
                <c:pt idx="3">
                  <c:v>57.7</c:v>
                </c:pt>
                <c:pt idx="4">
                  <c:v>57.6</c:v>
                </c:pt>
              </c:numCache>
            </c:numRef>
          </c:val>
          <c:smooth val="0"/>
          <c:extLst>
            <c:ext xmlns:c16="http://schemas.microsoft.com/office/drawing/2014/chart" uri="{C3380CC4-5D6E-409C-BE32-E72D297353CC}">
              <c16:uniqueId val="{00000001-1AEF-4E47-8677-1D328C5ABF19}"/>
            </c:ext>
          </c:extLst>
        </c:ser>
        <c:dLbls>
          <c:showLegendKey val="0"/>
          <c:showVal val="0"/>
          <c:showCatName val="0"/>
          <c:showSerName val="0"/>
          <c:showPercent val="0"/>
          <c:showBubbleSize val="0"/>
        </c:dLbls>
        <c:marker val="1"/>
        <c:smooth val="0"/>
        <c:axId val="-1618231184"/>
        <c:axId val="-1618234448"/>
      </c:lineChart>
      <c:catAx>
        <c:axId val="-1618231184"/>
        <c:scaling>
          <c:orientation val="minMax"/>
        </c:scaling>
        <c:delete val="0"/>
        <c:axPos val="b"/>
        <c:numFmt formatCode="ge" sourceLinked="1"/>
        <c:majorTickMark val="none"/>
        <c:minorTickMark val="none"/>
        <c:tickLblPos val="none"/>
        <c:crossAx val="-1618234448"/>
        <c:crosses val="autoZero"/>
        <c:auto val="0"/>
        <c:lblAlgn val="ctr"/>
        <c:lblOffset val="100"/>
        <c:noMultiLvlLbl val="1"/>
      </c:catAx>
      <c:valAx>
        <c:axId val="-161823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3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36.799999999999997</c:v>
                </c:pt>
                <c:pt idx="1">
                  <c:v>22.1</c:v>
                </c:pt>
                <c:pt idx="2">
                  <c:v>36.5</c:v>
                </c:pt>
                <c:pt idx="3">
                  <c:v>38.9</c:v>
                </c:pt>
                <c:pt idx="4">
                  <c:v>19.100000000000001</c:v>
                </c:pt>
              </c:numCache>
            </c:numRef>
          </c:val>
          <c:extLst>
            <c:ext xmlns:c16="http://schemas.microsoft.com/office/drawing/2014/chart" uri="{C3380CC4-5D6E-409C-BE32-E72D297353CC}">
              <c16:uniqueId val="{00000000-2F8D-4EBC-A57A-E10E925C81FC}"/>
            </c:ext>
          </c:extLst>
        </c:ser>
        <c:dLbls>
          <c:showLegendKey val="0"/>
          <c:showVal val="0"/>
          <c:showCatName val="0"/>
          <c:showSerName val="0"/>
          <c:showPercent val="0"/>
          <c:showBubbleSize val="0"/>
        </c:dLbls>
        <c:gapWidth val="180"/>
        <c:overlap val="-90"/>
        <c:axId val="-1614974960"/>
        <c:axId val="-16149831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16.7</c:v>
                </c:pt>
                <c:pt idx="1">
                  <c:v>8.6999999999999993</c:v>
                </c:pt>
                <c:pt idx="2">
                  <c:v>6.4</c:v>
                </c:pt>
                <c:pt idx="3">
                  <c:v>5.4</c:v>
                </c:pt>
                <c:pt idx="4">
                  <c:v>8.6999999999999993</c:v>
                </c:pt>
              </c:numCache>
            </c:numRef>
          </c:val>
          <c:smooth val="0"/>
          <c:extLst>
            <c:ext xmlns:c16="http://schemas.microsoft.com/office/drawing/2014/chart" uri="{C3380CC4-5D6E-409C-BE32-E72D297353CC}">
              <c16:uniqueId val="{00000001-2F8D-4EBC-A57A-E10E925C81FC}"/>
            </c:ext>
          </c:extLst>
        </c:ser>
        <c:dLbls>
          <c:showLegendKey val="0"/>
          <c:showVal val="0"/>
          <c:showCatName val="0"/>
          <c:showSerName val="0"/>
          <c:showPercent val="0"/>
          <c:showBubbleSize val="0"/>
        </c:dLbls>
        <c:marker val="1"/>
        <c:smooth val="0"/>
        <c:axId val="-1614974960"/>
        <c:axId val="-1614983120"/>
      </c:lineChart>
      <c:catAx>
        <c:axId val="-1614974960"/>
        <c:scaling>
          <c:orientation val="minMax"/>
        </c:scaling>
        <c:delete val="0"/>
        <c:axPos val="b"/>
        <c:numFmt formatCode="ge" sourceLinked="1"/>
        <c:majorTickMark val="none"/>
        <c:minorTickMark val="none"/>
        <c:tickLblPos val="none"/>
        <c:crossAx val="-1614983120"/>
        <c:crosses val="autoZero"/>
        <c:auto val="0"/>
        <c:lblAlgn val="ctr"/>
        <c:lblOffset val="100"/>
        <c:noMultiLvlLbl val="1"/>
      </c:catAx>
      <c:valAx>
        <c:axId val="-161498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7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61.7</c:v>
                </c:pt>
                <c:pt idx="1">
                  <c:v>57.6</c:v>
                </c:pt>
                <c:pt idx="2">
                  <c:v>2170.6</c:v>
                </c:pt>
                <c:pt idx="3">
                  <c:v>1062.5999999999999</c:v>
                </c:pt>
                <c:pt idx="4">
                  <c:v>819.3</c:v>
                </c:pt>
              </c:numCache>
            </c:numRef>
          </c:val>
          <c:extLst>
            <c:ext xmlns:c16="http://schemas.microsoft.com/office/drawing/2014/chart" uri="{C3380CC4-5D6E-409C-BE32-E72D297353CC}">
              <c16:uniqueId val="{00000000-C0CE-4454-9B7B-C4219D657145}"/>
            </c:ext>
          </c:extLst>
        </c:ser>
        <c:dLbls>
          <c:showLegendKey val="0"/>
          <c:showVal val="0"/>
          <c:showCatName val="0"/>
          <c:showSerName val="0"/>
          <c:showPercent val="0"/>
          <c:showBubbleSize val="0"/>
        </c:dLbls>
        <c:gapWidth val="180"/>
        <c:overlap val="-90"/>
        <c:axId val="-1614986928"/>
        <c:axId val="-16149738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333.7</c:v>
                </c:pt>
                <c:pt idx="1">
                  <c:v>351.4</c:v>
                </c:pt>
                <c:pt idx="2">
                  <c:v>390.3</c:v>
                </c:pt>
                <c:pt idx="3">
                  <c:v>394.9</c:v>
                </c:pt>
                <c:pt idx="4">
                  <c:v>375</c:v>
                </c:pt>
              </c:numCache>
            </c:numRef>
          </c:val>
          <c:smooth val="0"/>
          <c:extLst>
            <c:ext xmlns:c16="http://schemas.microsoft.com/office/drawing/2014/chart" uri="{C3380CC4-5D6E-409C-BE32-E72D297353CC}">
              <c16:uniqueId val="{00000001-C0CE-4454-9B7B-C4219D657145}"/>
            </c:ext>
          </c:extLst>
        </c:ser>
        <c:dLbls>
          <c:showLegendKey val="0"/>
          <c:showVal val="0"/>
          <c:showCatName val="0"/>
          <c:showSerName val="0"/>
          <c:showPercent val="0"/>
          <c:showBubbleSize val="0"/>
        </c:dLbls>
        <c:marker val="1"/>
        <c:smooth val="0"/>
        <c:axId val="-1614986928"/>
        <c:axId val="-1614973872"/>
      </c:lineChart>
      <c:catAx>
        <c:axId val="-1614986928"/>
        <c:scaling>
          <c:orientation val="minMax"/>
        </c:scaling>
        <c:delete val="0"/>
        <c:axPos val="b"/>
        <c:numFmt formatCode="ge" sourceLinked="1"/>
        <c:majorTickMark val="none"/>
        <c:minorTickMark val="none"/>
        <c:tickLblPos val="none"/>
        <c:crossAx val="-1614973872"/>
        <c:crosses val="autoZero"/>
        <c:auto val="0"/>
        <c:lblAlgn val="ctr"/>
        <c:lblOffset val="100"/>
        <c:noMultiLvlLbl val="1"/>
      </c:catAx>
      <c:valAx>
        <c:axId val="-1614973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149869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B-4B8C-B957-0FEB5919A56A}"/>
            </c:ext>
          </c:extLst>
        </c:ser>
        <c:dLbls>
          <c:showLegendKey val="0"/>
          <c:showVal val="0"/>
          <c:showCatName val="0"/>
          <c:showSerName val="0"/>
          <c:showPercent val="0"/>
          <c:showBubbleSize val="0"/>
        </c:dLbls>
        <c:gapWidth val="180"/>
        <c:overlap val="-90"/>
        <c:axId val="-1614974416"/>
        <c:axId val="-16149787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B-4B8C-B957-0FEB5919A56A}"/>
            </c:ext>
          </c:extLst>
        </c:ser>
        <c:dLbls>
          <c:showLegendKey val="0"/>
          <c:showVal val="0"/>
          <c:showCatName val="0"/>
          <c:showSerName val="0"/>
          <c:showPercent val="0"/>
          <c:showBubbleSize val="0"/>
        </c:dLbls>
        <c:marker val="1"/>
        <c:smooth val="0"/>
        <c:axId val="-1614974416"/>
        <c:axId val="-1614978768"/>
      </c:lineChart>
      <c:catAx>
        <c:axId val="-1614974416"/>
        <c:scaling>
          <c:orientation val="minMax"/>
        </c:scaling>
        <c:delete val="0"/>
        <c:axPos val="b"/>
        <c:numFmt formatCode="ge" sourceLinked="1"/>
        <c:majorTickMark val="none"/>
        <c:minorTickMark val="none"/>
        <c:tickLblPos val="none"/>
        <c:crossAx val="-1614978768"/>
        <c:crosses val="autoZero"/>
        <c:auto val="0"/>
        <c:lblAlgn val="ctr"/>
        <c:lblOffset val="100"/>
        <c:noMultiLvlLbl val="1"/>
      </c:catAx>
      <c:valAx>
        <c:axId val="-161497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7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100</c:v>
                </c:pt>
                <c:pt idx="4">
                  <c:v>100</c:v>
                </c:pt>
              </c:numCache>
            </c:numRef>
          </c:val>
          <c:extLst>
            <c:ext xmlns:c16="http://schemas.microsoft.com/office/drawing/2014/chart" uri="{C3380CC4-5D6E-409C-BE32-E72D297353CC}">
              <c16:uniqueId val="{00000000-43C2-4390-9CA6-EE6E0DE045F3}"/>
            </c:ext>
          </c:extLst>
        </c:ser>
        <c:dLbls>
          <c:showLegendKey val="0"/>
          <c:showVal val="0"/>
          <c:showCatName val="0"/>
          <c:showSerName val="0"/>
          <c:showPercent val="0"/>
          <c:showBubbleSize val="0"/>
        </c:dLbls>
        <c:gapWidth val="180"/>
        <c:overlap val="-90"/>
        <c:axId val="-1614988016"/>
        <c:axId val="-161498257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58.4</c:v>
                </c:pt>
                <c:pt idx="1">
                  <c:v>80.599999999999994</c:v>
                </c:pt>
                <c:pt idx="2">
                  <c:v>85.6</c:v>
                </c:pt>
                <c:pt idx="3">
                  <c:v>92</c:v>
                </c:pt>
                <c:pt idx="4">
                  <c:v>94.7</c:v>
                </c:pt>
              </c:numCache>
            </c:numRef>
          </c:val>
          <c:smooth val="0"/>
          <c:extLst>
            <c:ext xmlns:c16="http://schemas.microsoft.com/office/drawing/2014/chart" uri="{C3380CC4-5D6E-409C-BE32-E72D297353CC}">
              <c16:uniqueId val="{00000001-43C2-4390-9CA6-EE6E0DE045F3}"/>
            </c:ext>
          </c:extLst>
        </c:ser>
        <c:dLbls>
          <c:showLegendKey val="0"/>
          <c:showVal val="0"/>
          <c:showCatName val="0"/>
          <c:showSerName val="0"/>
          <c:showPercent val="0"/>
          <c:showBubbleSize val="0"/>
        </c:dLbls>
        <c:marker val="1"/>
        <c:smooth val="0"/>
        <c:axId val="-1614988016"/>
        <c:axId val="-1614982576"/>
      </c:lineChart>
      <c:catAx>
        <c:axId val="-1614988016"/>
        <c:scaling>
          <c:orientation val="minMax"/>
        </c:scaling>
        <c:delete val="0"/>
        <c:axPos val="b"/>
        <c:numFmt formatCode="ge" sourceLinked="1"/>
        <c:majorTickMark val="none"/>
        <c:minorTickMark val="none"/>
        <c:tickLblPos val="none"/>
        <c:crossAx val="-1614982576"/>
        <c:crosses val="autoZero"/>
        <c:auto val="0"/>
        <c:lblAlgn val="ctr"/>
        <c:lblOffset val="100"/>
        <c:noMultiLvlLbl val="1"/>
      </c:catAx>
      <c:valAx>
        <c:axId val="-161498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35-49AF-AFDF-BE8F3CF3F680}"/>
            </c:ext>
          </c:extLst>
        </c:ser>
        <c:dLbls>
          <c:showLegendKey val="0"/>
          <c:showVal val="0"/>
          <c:showCatName val="0"/>
          <c:showSerName val="0"/>
          <c:showPercent val="0"/>
          <c:showBubbleSize val="0"/>
        </c:dLbls>
        <c:gapWidth val="180"/>
        <c:overlap val="-90"/>
        <c:axId val="-1614982032"/>
        <c:axId val="-16149814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35-49AF-AFDF-BE8F3CF3F680}"/>
            </c:ext>
          </c:extLst>
        </c:ser>
        <c:dLbls>
          <c:showLegendKey val="0"/>
          <c:showVal val="0"/>
          <c:showCatName val="0"/>
          <c:showSerName val="0"/>
          <c:showPercent val="0"/>
          <c:showBubbleSize val="0"/>
        </c:dLbls>
        <c:marker val="1"/>
        <c:smooth val="0"/>
        <c:axId val="-1614982032"/>
        <c:axId val="-1614981488"/>
      </c:lineChart>
      <c:catAx>
        <c:axId val="-1614982032"/>
        <c:scaling>
          <c:orientation val="minMax"/>
        </c:scaling>
        <c:delete val="0"/>
        <c:axPos val="b"/>
        <c:numFmt formatCode="ge" sourceLinked="1"/>
        <c:majorTickMark val="none"/>
        <c:minorTickMark val="none"/>
        <c:tickLblPos val="none"/>
        <c:crossAx val="-1614981488"/>
        <c:crosses val="autoZero"/>
        <c:auto val="0"/>
        <c:lblAlgn val="ctr"/>
        <c:lblOffset val="100"/>
        <c:noMultiLvlLbl val="1"/>
      </c:catAx>
      <c:valAx>
        <c:axId val="-161498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D-4290-B089-E207661C2129}"/>
            </c:ext>
          </c:extLst>
        </c:ser>
        <c:dLbls>
          <c:showLegendKey val="0"/>
          <c:showVal val="0"/>
          <c:showCatName val="0"/>
          <c:showSerName val="0"/>
          <c:showPercent val="0"/>
          <c:showBubbleSize val="0"/>
        </c:dLbls>
        <c:gapWidth val="180"/>
        <c:overlap val="-90"/>
        <c:axId val="-1614977680"/>
        <c:axId val="-161498040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D-4290-B089-E207661C2129}"/>
            </c:ext>
          </c:extLst>
        </c:ser>
        <c:dLbls>
          <c:showLegendKey val="0"/>
          <c:showVal val="0"/>
          <c:showCatName val="0"/>
          <c:showSerName val="0"/>
          <c:showPercent val="0"/>
          <c:showBubbleSize val="0"/>
        </c:dLbls>
        <c:marker val="1"/>
        <c:smooth val="0"/>
        <c:axId val="-1614977680"/>
        <c:axId val="-1614980400"/>
      </c:lineChart>
      <c:catAx>
        <c:axId val="-1614977680"/>
        <c:scaling>
          <c:orientation val="minMax"/>
        </c:scaling>
        <c:delete val="0"/>
        <c:axPos val="b"/>
        <c:numFmt formatCode="ge" sourceLinked="1"/>
        <c:majorTickMark val="none"/>
        <c:minorTickMark val="none"/>
        <c:tickLblPos val="none"/>
        <c:crossAx val="-1614980400"/>
        <c:crosses val="autoZero"/>
        <c:auto val="0"/>
        <c:lblAlgn val="ctr"/>
        <c:lblOffset val="100"/>
        <c:noMultiLvlLbl val="1"/>
      </c:catAx>
      <c:valAx>
        <c:axId val="-1614980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7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C-4696-BBC2-1F90B69B41D9}"/>
            </c:ext>
          </c:extLst>
        </c:ser>
        <c:dLbls>
          <c:showLegendKey val="0"/>
          <c:showVal val="0"/>
          <c:showCatName val="0"/>
          <c:showSerName val="0"/>
          <c:showPercent val="0"/>
          <c:showBubbleSize val="0"/>
        </c:dLbls>
        <c:gapWidth val="180"/>
        <c:overlap val="-90"/>
        <c:axId val="-1614987472"/>
        <c:axId val="-161498910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C-4696-BBC2-1F90B69B41D9}"/>
            </c:ext>
          </c:extLst>
        </c:ser>
        <c:dLbls>
          <c:showLegendKey val="0"/>
          <c:showVal val="0"/>
          <c:showCatName val="0"/>
          <c:showSerName val="0"/>
          <c:showPercent val="0"/>
          <c:showBubbleSize val="0"/>
        </c:dLbls>
        <c:marker val="1"/>
        <c:smooth val="0"/>
        <c:axId val="-1614987472"/>
        <c:axId val="-1614989104"/>
      </c:lineChart>
      <c:catAx>
        <c:axId val="-1614987472"/>
        <c:scaling>
          <c:orientation val="minMax"/>
        </c:scaling>
        <c:delete val="0"/>
        <c:axPos val="b"/>
        <c:numFmt formatCode="ge" sourceLinked="1"/>
        <c:majorTickMark val="none"/>
        <c:minorTickMark val="none"/>
        <c:tickLblPos val="none"/>
        <c:crossAx val="-1614989104"/>
        <c:crosses val="autoZero"/>
        <c:auto val="0"/>
        <c:lblAlgn val="ctr"/>
        <c:lblOffset val="100"/>
        <c:noMultiLvlLbl val="1"/>
      </c:catAx>
      <c:valAx>
        <c:axId val="-161498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86-4BF9-B173-791DBC191BAD}"/>
            </c:ext>
          </c:extLst>
        </c:ser>
        <c:dLbls>
          <c:showLegendKey val="0"/>
          <c:showVal val="0"/>
          <c:showCatName val="0"/>
          <c:showSerName val="0"/>
          <c:showPercent val="0"/>
          <c:showBubbleSize val="0"/>
        </c:dLbls>
        <c:gapWidth val="180"/>
        <c:overlap val="-90"/>
        <c:axId val="-1614988560"/>
        <c:axId val="-161498094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86-4BF9-B173-791DBC191BAD}"/>
            </c:ext>
          </c:extLst>
        </c:ser>
        <c:dLbls>
          <c:showLegendKey val="0"/>
          <c:showVal val="0"/>
          <c:showCatName val="0"/>
          <c:showSerName val="0"/>
          <c:showPercent val="0"/>
          <c:showBubbleSize val="0"/>
        </c:dLbls>
        <c:marker val="1"/>
        <c:smooth val="0"/>
        <c:axId val="-1614988560"/>
        <c:axId val="-1614980944"/>
      </c:lineChart>
      <c:catAx>
        <c:axId val="-1614988560"/>
        <c:scaling>
          <c:orientation val="minMax"/>
        </c:scaling>
        <c:delete val="0"/>
        <c:axPos val="b"/>
        <c:numFmt formatCode="ge" sourceLinked="1"/>
        <c:majorTickMark val="none"/>
        <c:minorTickMark val="none"/>
        <c:tickLblPos val="none"/>
        <c:crossAx val="-1614980944"/>
        <c:crosses val="autoZero"/>
        <c:auto val="0"/>
        <c:lblAlgn val="ctr"/>
        <c:lblOffset val="100"/>
        <c:noMultiLvlLbl val="1"/>
      </c:catAx>
      <c:valAx>
        <c:axId val="-161498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8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134.9</c:v>
                </c:pt>
                <c:pt idx="1">
                  <c:v>222.5</c:v>
                </c:pt>
                <c:pt idx="2">
                  <c:v>89.1</c:v>
                </c:pt>
                <c:pt idx="3">
                  <c:v>290.2</c:v>
                </c:pt>
                <c:pt idx="4">
                  <c:v>305.3</c:v>
                </c:pt>
              </c:numCache>
            </c:numRef>
          </c:val>
          <c:extLst>
            <c:ext xmlns:c16="http://schemas.microsoft.com/office/drawing/2014/chart" uri="{C3380CC4-5D6E-409C-BE32-E72D297353CC}">
              <c16:uniqueId val="{00000000-EB44-44CC-8D5A-D485E4474D63}"/>
            </c:ext>
          </c:extLst>
        </c:ser>
        <c:dLbls>
          <c:showLegendKey val="0"/>
          <c:showVal val="0"/>
          <c:showCatName val="0"/>
          <c:showSerName val="0"/>
          <c:showPercent val="0"/>
          <c:showBubbleSize val="0"/>
        </c:dLbls>
        <c:gapWidth val="180"/>
        <c:overlap val="-90"/>
        <c:axId val="-1618241520"/>
        <c:axId val="-16182306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EB44-44CC-8D5A-D485E4474D6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B44-44CC-8D5A-D485E4474D63}"/>
            </c:ext>
          </c:extLst>
        </c:ser>
        <c:dLbls>
          <c:showLegendKey val="0"/>
          <c:showVal val="0"/>
          <c:showCatName val="0"/>
          <c:showSerName val="0"/>
          <c:showPercent val="0"/>
          <c:showBubbleSize val="0"/>
        </c:dLbls>
        <c:marker val="1"/>
        <c:smooth val="0"/>
        <c:axId val="-1618241520"/>
        <c:axId val="-1618230640"/>
      </c:lineChart>
      <c:catAx>
        <c:axId val="-1618241520"/>
        <c:scaling>
          <c:orientation val="minMax"/>
        </c:scaling>
        <c:delete val="0"/>
        <c:axPos val="b"/>
        <c:numFmt formatCode="ge" sourceLinked="1"/>
        <c:majorTickMark val="none"/>
        <c:minorTickMark val="none"/>
        <c:tickLblPos val="none"/>
        <c:crossAx val="-1618230640"/>
        <c:crosses val="autoZero"/>
        <c:auto val="0"/>
        <c:lblAlgn val="ctr"/>
        <c:lblOffset val="100"/>
        <c:noMultiLvlLbl val="1"/>
      </c:catAx>
      <c:valAx>
        <c:axId val="-161823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4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1-4600-BB11-83148FEBDC32}"/>
            </c:ext>
          </c:extLst>
        </c:ser>
        <c:dLbls>
          <c:showLegendKey val="0"/>
          <c:showVal val="0"/>
          <c:showCatName val="0"/>
          <c:showSerName val="0"/>
          <c:showPercent val="0"/>
          <c:showBubbleSize val="0"/>
        </c:dLbls>
        <c:gapWidth val="180"/>
        <c:overlap val="-90"/>
        <c:axId val="-1614984208"/>
        <c:axId val="-161497985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1-4600-BB11-83148FEBDC32}"/>
            </c:ext>
          </c:extLst>
        </c:ser>
        <c:dLbls>
          <c:showLegendKey val="0"/>
          <c:showVal val="0"/>
          <c:showCatName val="0"/>
          <c:showSerName val="0"/>
          <c:showPercent val="0"/>
          <c:showBubbleSize val="0"/>
        </c:dLbls>
        <c:marker val="1"/>
        <c:smooth val="0"/>
        <c:axId val="-1614984208"/>
        <c:axId val="-1614979856"/>
      </c:lineChart>
      <c:catAx>
        <c:axId val="-1614984208"/>
        <c:scaling>
          <c:orientation val="minMax"/>
        </c:scaling>
        <c:delete val="0"/>
        <c:axPos val="b"/>
        <c:numFmt formatCode="ge" sourceLinked="1"/>
        <c:majorTickMark val="none"/>
        <c:minorTickMark val="none"/>
        <c:tickLblPos val="none"/>
        <c:crossAx val="-1614979856"/>
        <c:crosses val="autoZero"/>
        <c:auto val="0"/>
        <c:lblAlgn val="ctr"/>
        <c:lblOffset val="100"/>
        <c:noMultiLvlLbl val="1"/>
      </c:catAx>
      <c:valAx>
        <c:axId val="-161497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4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20-4DD6-A737-5FBBB659B5D4}"/>
            </c:ext>
          </c:extLst>
        </c:ser>
        <c:dLbls>
          <c:showLegendKey val="0"/>
          <c:showVal val="0"/>
          <c:showCatName val="0"/>
          <c:showSerName val="0"/>
          <c:showPercent val="0"/>
          <c:showBubbleSize val="0"/>
        </c:dLbls>
        <c:gapWidth val="180"/>
        <c:overlap val="-90"/>
        <c:axId val="-1614986384"/>
        <c:axId val="-16149793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0-4DD6-A737-5FBBB659B5D4}"/>
            </c:ext>
          </c:extLst>
        </c:ser>
        <c:dLbls>
          <c:showLegendKey val="0"/>
          <c:showVal val="0"/>
          <c:showCatName val="0"/>
          <c:showSerName val="0"/>
          <c:showPercent val="0"/>
          <c:showBubbleSize val="0"/>
        </c:dLbls>
        <c:marker val="1"/>
        <c:smooth val="0"/>
        <c:axId val="-1614986384"/>
        <c:axId val="-1614979312"/>
      </c:lineChart>
      <c:catAx>
        <c:axId val="-1614986384"/>
        <c:scaling>
          <c:orientation val="minMax"/>
        </c:scaling>
        <c:delete val="0"/>
        <c:axPos val="b"/>
        <c:numFmt formatCode="ge" sourceLinked="1"/>
        <c:majorTickMark val="none"/>
        <c:minorTickMark val="none"/>
        <c:tickLblPos val="none"/>
        <c:crossAx val="-1614979312"/>
        <c:crosses val="autoZero"/>
        <c:auto val="0"/>
        <c:lblAlgn val="ctr"/>
        <c:lblOffset val="100"/>
        <c:noMultiLvlLbl val="1"/>
      </c:catAx>
      <c:valAx>
        <c:axId val="-161497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5-46DD-83A1-8F0420DB4C28}"/>
            </c:ext>
          </c:extLst>
        </c:ser>
        <c:dLbls>
          <c:showLegendKey val="0"/>
          <c:showVal val="0"/>
          <c:showCatName val="0"/>
          <c:showSerName val="0"/>
          <c:showPercent val="0"/>
          <c:showBubbleSize val="0"/>
        </c:dLbls>
        <c:gapWidth val="180"/>
        <c:overlap val="-90"/>
        <c:axId val="-1614978224"/>
        <c:axId val="-161498366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5-46DD-83A1-8F0420DB4C28}"/>
            </c:ext>
          </c:extLst>
        </c:ser>
        <c:dLbls>
          <c:showLegendKey val="0"/>
          <c:showVal val="0"/>
          <c:showCatName val="0"/>
          <c:showSerName val="0"/>
          <c:showPercent val="0"/>
          <c:showBubbleSize val="0"/>
        </c:dLbls>
        <c:marker val="1"/>
        <c:smooth val="0"/>
        <c:axId val="-1614978224"/>
        <c:axId val="-1614983664"/>
      </c:lineChart>
      <c:catAx>
        <c:axId val="-1614978224"/>
        <c:scaling>
          <c:orientation val="minMax"/>
        </c:scaling>
        <c:delete val="0"/>
        <c:axPos val="b"/>
        <c:numFmt formatCode="ge" sourceLinked="1"/>
        <c:majorTickMark val="none"/>
        <c:minorTickMark val="none"/>
        <c:tickLblPos val="none"/>
        <c:crossAx val="-1614983664"/>
        <c:crosses val="autoZero"/>
        <c:auto val="0"/>
        <c:lblAlgn val="ctr"/>
        <c:lblOffset val="100"/>
        <c:noMultiLvlLbl val="1"/>
      </c:catAx>
      <c:valAx>
        <c:axId val="-161498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7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C-4415-B6FA-6096EDA46AEE}"/>
            </c:ext>
          </c:extLst>
        </c:ser>
        <c:dLbls>
          <c:showLegendKey val="0"/>
          <c:showVal val="0"/>
          <c:showCatName val="0"/>
          <c:showSerName val="0"/>
          <c:showPercent val="0"/>
          <c:showBubbleSize val="0"/>
        </c:dLbls>
        <c:gapWidth val="180"/>
        <c:overlap val="-90"/>
        <c:axId val="-1614985840"/>
        <c:axId val="-16149852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C-4415-B6FA-6096EDA46AEE}"/>
            </c:ext>
          </c:extLst>
        </c:ser>
        <c:dLbls>
          <c:showLegendKey val="0"/>
          <c:showVal val="0"/>
          <c:showCatName val="0"/>
          <c:showSerName val="0"/>
          <c:showPercent val="0"/>
          <c:showBubbleSize val="0"/>
        </c:dLbls>
        <c:marker val="1"/>
        <c:smooth val="0"/>
        <c:axId val="-1614985840"/>
        <c:axId val="-1614985296"/>
      </c:lineChart>
      <c:catAx>
        <c:axId val="-1614985840"/>
        <c:scaling>
          <c:orientation val="minMax"/>
        </c:scaling>
        <c:delete val="0"/>
        <c:axPos val="b"/>
        <c:numFmt formatCode="ge" sourceLinked="1"/>
        <c:majorTickMark val="none"/>
        <c:minorTickMark val="none"/>
        <c:tickLblPos val="none"/>
        <c:crossAx val="-1614985296"/>
        <c:crosses val="autoZero"/>
        <c:auto val="0"/>
        <c:lblAlgn val="ctr"/>
        <c:lblOffset val="100"/>
        <c:noMultiLvlLbl val="1"/>
      </c:catAx>
      <c:valAx>
        <c:axId val="-161498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5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22-4F80-970F-777C4585DED5}"/>
            </c:ext>
          </c:extLst>
        </c:ser>
        <c:dLbls>
          <c:showLegendKey val="0"/>
          <c:showVal val="0"/>
          <c:showCatName val="0"/>
          <c:showSerName val="0"/>
          <c:showPercent val="0"/>
          <c:showBubbleSize val="0"/>
        </c:dLbls>
        <c:gapWidth val="180"/>
        <c:overlap val="-90"/>
        <c:axId val="-1614977136"/>
        <c:axId val="-161497604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2-4F80-970F-777C4585DED5}"/>
            </c:ext>
          </c:extLst>
        </c:ser>
        <c:dLbls>
          <c:showLegendKey val="0"/>
          <c:showVal val="0"/>
          <c:showCatName val="0"/>
          <c:showSerName val="0"/>
          <c:showPercent val="0"/>
          <c:showBubbleSize val="0"/>
        </c:dLbls>
        <c:marker val="1"/>
        <c:smooth val="0"/>
        <c:axId val="-1614977136"/>
        <c:axId val="-1614976048"/>
      </c:lineChart>
      <c:catAx>
        <c:axId val="-1614977136"/>
        <c:scaling>
          <c:orientation val="minMax"/>
        </c:scaling>
        <c:delete val="0"/>
        <c:axPos val="b"/>
        <c:numFmt formatCode="ge" sourceLinked="1"/>
        <c:majorTickMark val="none"/>
        <c:minorTickMark val="none"/>
        <c:tickLblPos val="none"/>
        <c:crossAx val="-1614976048"/>
        <c:crosses val="autoZero"/>
        <c:auto val="0"/>
        <c:lblAlgn val="ctr"/>
        <c:lblOffset val="100"/>
        <c:noMultiLvlLbl val="1"/>
      </c:catAx>
      <c:valAx>
        <c:axId val="-161497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771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F-44BB-A3D7-8A0053477C2C}"/>
            </c:ext>
          </c:extLst>
        </c:ser>
        <c:dLbls>
          <c:showLegendKey val="0"/>
          <c:showVal val="0"/>
          <c:showCatName val="0"/>
          <c:showSerName val="0"/>
          <c:showPercent val="0"/>
          <c:showBubbleSize val="0"/>
        </c:dLbls>
        <c:gapWidth val="180"/>
        <c:overlap val="-90"/>
        <c:axId val="-1614976592"/>
        <c:axId val="-16149755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F-44BB-A3D7-8A0053477C2C}"/>
            </c:ext>
          </c:extLst>
        </c:ser>
        <c:dLbls>
          <c:showLegendKey val="0"/>
          <c:showVal val="0"/>
          <c:showCatName val="0"/>
          <c:showSerName val="0"/>
          <c:showPercent val="0"/>
          <c:showBubbleSize val="0"/>
        </c:dLbls>
        <c:marker val="1"/>
        <c:smooth val="0"/>
        <c:axId val="-1614976592"/>
        <c:axId val="-1614975504"/>
      </c:lineChart>
      <c:catAx>
        <c:axId val="-1614976592"/>
        <c:scaling>
          <c:orientation val="minMax"/>
        </c:scaling>
        <c:delete val="0"/>
        <c:axPos val="b"/>
        <c:numFmt formatCode="ge" sourceLinked="1"/>
        <c:majorTickMark val="none"/>
        <c:minorTickMark val="none"/>
        <c:tickLblPos val="none"/>
        <c:crossAx val="-1614975504"/>
        <c:crosses val="autoZero"/>
        <c:auto val="0"/>
        <c:lblAlgn val="ctr"/>
        <c:lblOffset val="100"/>
        <c:noMultiLvlLbl val="1"/>
      </c:catAx>
      <c:valAx>
        <c:axId val="-161497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7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E4-45AB-BDDE-E58285379DFB}"/>
            </c:ext>
          </c:extLst>
        </c:ser>
        <c:dLbls>
          <c:showLegendKey val="0"/>
          <c:showVal val="0"/>
          <c:showCatName val="0"/>
          <c:showSerName val="0"/>
          <c:showPercent val="0"/>
          <c:showBubbleSize val="0"/>
        </c:dLbls>
        <c:gapWidth val="180"/>
        <c:overlap val="-90"/>
        <c:axId val="-1614984752"/>
        <c:axId val="-16140534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4-45AB-BDDE-E58285379DFB}"/>
            </c:ext>
          </c:extLst>
        </c:ser>
        <c:dLbls>
          <c:showLegendKey val="0"/>
          <c:showVal val="0"/>
          <c:showCatName val="0"/>
          <c:showSerName val="0"/>
          <c:showPercent val="0"/>
          <c:showBubbleSize val="0"/>
        </c:dLbls>
        <c:marker val="1"/>
        <c:smooth val="0"/>
        <c:axId val="-1614984752"/>
        <c:axId val="-1614053488"/>
      </c:lineChart>
      <c:catAx>
        <c:axId val="-1614984752"/>
        <c:scaling>
          <c:orientation val="minMax"/>
        </c:scaling>
        <c:delete val="0"/>
        <c:axPos val="b"/>
        <c:numFmt formatCode="ge" sourceLinked="1"/>
        <c:majorTickMark val="none"/>
        <c:minorTickMark val="none"/>
        <c:tickLblPos val="none"/>
        <c:crossAx val="-1614053488"/>
        <c:crosses val="autoZero"/>
        <c:auto val="0"/>
        <c:lblAlgn val="ctr"/>
        <c:lblOffset val="100"/>
        <c:noMultiLvlLbl val="1"/>
      </c:catAx>
      <c:valAx>
        <c:axId val="-161405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98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6-4E4C-84D7-180BC8734EF8}"/>
            </c:ext>
          </c:extLst>
        </c:ser>
        <c:dLbls>
          <c:showLegendKey val="0"/>
          <c:showVal val="0"/>
          <c:showCatName val="0"/>
          <c:showSerName val="0"/>
          <c:showPercent val="0"/>
          <c:showBubbleSize val="0"/>
        </c:dLbls>
        <c:gapWidth val="180"/>
        <c:overlap val="-90"/>
        <c:axId val="-1614054576"/>
        <c:axId val="-161405620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6-4E4C-84D7-180BC8734EF8}"/>
            </c:ext>
          </c:extLst>
        </c:ser>
        <c:dLbls>
          <c:showLegendKey val="0"/>
          <c:showVal val="0"/>
          <c:showCatName val="0"/>
          <c:showSerName val="0"/>
          <c:showPercent val="0"/>
          <c:showBubbleSize val="0"/>
        </c:dLbls>
        <c:marker val="1"/>
        <c:smooth val="0"/>
        <c:axId val="-1614054576"/>
        <c:axId val="-1614056208"/>
      </c:lineChart>
      <c:catAx>
        <c:axId val="-1614054576"/>
        <c:scaling>
          <c:orientation val="minMax"/>
        </c:scaling>
        <c:delete val="0"/>
        <c:axPos val="b"/>
        <c:numFmt formatCode="ge" sourceLinked="1"/>
        <c:majorTickMark val="none"/>
        <c:minorTickMark val="none"/>
        <c:tickLblPos val="none"/>
        <c:crossAx val="-1614056208"/>
        <c:crosses val="autoZero"/>
        <c:auto val="0"/>
        <c:lblAlgn val="ctr"/>
        <c:lblOffset val="100"/>
        <c:noMultiLvlLbl val="1"/>
      </c:catAx>
      <c:valAx>
        <c:axId val="-161405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05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BB-4971-B6D2-01D4C74572E5}"/>
            </c:ext>
          </c:extLst>
        </c:ser>
        <c:dLbls>
          <c:showLegendKey val="0"/>
          <c:showVal val="0"/>
          <c:showCatName val="0"/>
          <c:showSerName val="0"/>
          <c:showPercent val="0"/>
          <c:showBubbleSize val="0"/>
        </c:dLbls>
        <c:gapWidth val="180"/>
        <c:overlap val="-90"/>
        <c:axId val="-1614052400"/>
        <c:axId val="-16140496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BB-4971-B6D2-01D4C74572E5}"/>
            </c:ext>
          </c:extLst>
        </c:ser>
        <c:dLbls>
          <c:showLegendKey val="0"/>
          <c:showVal val="0"/>
          <c:showCatName val="0"/>
          <c:showSerName val="0"/>
          <c:showPercent val="0"/>
          <c:showBubbleSize val="0"/>
        </c:dLbls>
        <c:marker val="1"/>
        <c:smooth val="0"/>
        <c:axId val="-1614052400"/>
        <c:axId val="-1614049680"/>
      </c:lineChart>
      <c:catAx>
        <c:axId val="-1614052400"/>
        <c:scaling>
          <c:orientation val="minMax"/>
        </c:scaling>
        <c:delete val="0"/>
        <c:axPos val="b"/>
        <c:numFmt formatCode="ge" sourceLinked="1"/>
        <c:majorTickMark val="none"/>
        <c:minorTickMark val="none"/>
        <c:tickLblPos val="none"/>
        <c:crossAx val="-1614049680"/>
        <c:crosses val="autoZero"/>
        <c:auto val="0"/>
        <c:lblAlgn val="ctr"/>
        <c:lblOffset val="100"/>
        <c:noMultiLvlLbl val="1"/>
      </c:catAx>
      <c:valAx>
        <c:axId val="-161404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052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B6-48B6-AE7D-1097F42C2D65}"/>
            </c:ext>
          </c:extLst>
        </c:ser>
        <c:dLbls>
          <c:showLegendKey val="0"/>
          <c:showVal val="0"/>
          <c:showCatName val="0"/>
          <c:showSerName val="0"/>
          <c:showPercent val="0"/>
          <c:showBubbleSize val="0"/>
        </c:dLbls>
        <c:gapWidth val="180"/>
        <c:overlap val="-90"/>
        <c:axId val="-1614052944"/>
        <c:axId val="-161405512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B6-48B6-AE7D-1097F42C2D65}"/>
            </c:ext>
          </c:extLst>
        </c:ser>
        <c:dLbls>
          <c:showLegendKey val="0"/>
          <c:showVal val="0"/>
          <c:showCatName val="0"/>
          <c:showSerName val="0"/>
          <c:showPercent val="0"/>
          <c:showBubbleSize val="0"/>
        </c:dLbls>
        <c:marker val="1"/>
        <c:smooth val="0"/>
        <c:axId val="-1614052944"/>
        <c:axId val="-1614055120"/>
      </c:lineChart>
      <c:catAx>
        <c:axId val="-1614052944"/>
        <c:scaling>
          <c:orientation val="minMax"/>
        </c:scaling>
        <c:delete val="0"/>
        <c:axPos val="b"/>
        <c:numFmt formatCode="ge" sourceLinked="1"/>
        <c:majorTickMark val="none"/>
        <c:minorTickMark val="none"/>
        <c:tickLblPos val="none"/>
        <c:crossAx val="-1614055120"/>
        <c:crosses val="autoZero"/>
        <c:auto val="0"/>
        <c:lblAlgn val="ctr"/>
        <c:lblOffset val="100"/>
        <c:noMultiLvlLbl val="1"/>
      </c:catAx>
      <c:valAx>
        <c:axId val="-1614055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05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A-4E89-9624-53AFBFD80785}"/>
            </c:ext>
          </c:extLst>
        </c:ser>
        <c:dLbls>
          <c:showLegendKey val="0"/>
          <c:showVal val="0"/>
          <c:showCatName val="0"/>
          <c:showSerName val="0"/>
          <c:showPercent val="0"/>
          <c:showBubbleSize val="0"/>
        </c:dLbls>
        <c:gapWidth val="180"/>
        <c:overlap val="-90"/>
        <c:axId val="-1618240432"/>
        <c:axId val="-161823281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A-4E89-9624-53AFBFD8078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83A-4E89-9624-53AFBFD80785}"/>
            </c:ext>
          </c:extLst>
        </c:ser>
        <c:dLbls>
          <c:showLegendKey val="0"/>
          <c:showVal val="0"/>
          <c:showCatName val="0"/>
          <c:showSerName val="0"/>
          <c:showPercent val="0"/>
          <c:showBubbleSize val="0"/>
        </c:dLbls>
        <c:marker val="1"/>
        <c:smooth val="0"/>
        <c:axId val="-1618240432"/>
        <c:axId val="-1618232816"/>
      </c:lineChart>
      <c:catAx>
        <c:axId val="-1618240432"/>
        <c:scaling>
          <c:orientation val="minMax"/>
        </c:scaling>
        <c:delete val="0"/>
        <c:axPos val="b"/>
        <c:numFmt formatCode="ge" sourceLinked="1"/>
        <c:majorTickMark val="none"/>
        <c:minorTickMark val="none"/>
        <c:tickLblPos val="none"/>
        <c:crossAx val="-1618232816"/>
        <c:crosses val="autoZero"/>
        <c:auto val="0"/>
        <c:lblAlgn val="ctr"/>
        <c:lblOffset val="100"/>
        <c:noMultiLvlLbl val="1"/>
      </c:catAx>
      <c:valAx>
        <c:axId val="-161823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4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67-448F-81BF-95232013E4F9}"/>
            </c:ext>
          </c:extLst>
        </c:ser>
        <c:dLbls>
          <c:showLegendKey val="0"/>
          <c:showVal val="0"/>
          <c:showCatName val="0"/>
          <c:showSerName val="0"/>
          <c:showPercent val="0"/>
          <c:showBubbleSize val="0"/>
        </c:dLbls>
        <c:gapWidth val="180"/>
        <c:overlap val="-90"/>
        <c:axId val="-1614051856"/>
        <c:axId val="-16140600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67-448F-81BF-95232013E4F9}"/>
            </c:ext>
          </c:extLst>
        </c:ser>
        <c:dLbls>
          <c:showLegendKey val="0"/>
          <c:showVal val="0"/>
          <c:showCatName val="0"/>
          <c:showSerName val="0"/>
          <c:showPercent val="0"/>
          <c:showBubbleSize val="0"/>
        </c:dLbls>
        <c:marker val="1"/>
        <c:smooth val="0"/>
        <c:axId val="-1614051856"/>
        <c:axId val="-1614060016"/>
      </c:lineChart>
      <c:catAx>
        <c:axId val="-1614051856"/>
        <c:scaling>
          <c:orientation val="minMax"/>
        </c:scaling>
        <c:delete val="0"/>
        <c:axPos val="b"/>
        <c:numFmt formatCode="ge" sourceLinked="1"/>
        <c:majorTickMark val="none"/>
        <c:minorTickMark val="none"/>
        <c:tickLblPos val="none"/>
        <c:crossAx val="-1614060016"/>
        <c:crosses val="autoZero"/>
        <c:auto val="0"/>
        <c:lblAlgn val="ctr"/>
        <c:lblOffset val="100"/>
        <c:noMultiLvlLbl val="1"/>
      </c:catAx>
      <c:valAx>
        <c:axId val="-161406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405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7816.2</c:v>
                </c:pt>
                <c:pt idx="1">
                  <c:v>4989.3999999999996</c:v>
                </c:pt>
                <c:pt idx="2">
                  <c:v>12207.5</c:v>
                </c:pt>
                <c:pt idx="3">
                  <c:v>15490.4</c:v>
                </c:pt>
                <c:pt idx="4">
                  <c:v>17724.5</c:v>
                </c:pt>
              </c:numCache>
            </c:numRef>
          </c:val>
          <c:extLst>
            <c:ext xmlns:c16="http://schemas.microsoft.com/office/drawing/2014/chart" uri="{C3380CC4-5D6E-409C-BE32-E72D297353CC}">
              <c16:uniqueId val="{00000000-3182-4055-A869-9E95CE9EE75D}"/>
            </c:ext>
          </c:extLst>
        </c:ser>
        <c:dLbls>
          <c:showLegendKey val="0"/>
          <c:showVal val="0"/>
          <c:showCatName val="0"/>
          <c:showSerName val="0"/>
          <c:showPercent val="0"/>
          <c:showBubbleSize val="0"/>
        </c:dLbls>
        <c:gapWidth val="180"/>
        <c:overlap val="-90"/>
        <c:axId val="-1618229552"/>
        <c:axId val="-16182409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3182-4055-A869-9E95CE9EE75D}"/>
            </c:ext>
          </c:extLst>
        </c:ser>
        <c:dLbls>
          <c:showLegendKey val="0"/>
          <c:showVal val="0"/>
          <c:showCatName val="0"/>
          <c:showSerName val="0"/>
          <c:showPercent val="0"/>
          <c:showBubbleSize val="0"/>
        </c:dLbls>
        <c:marker val="1"/>
        <c:smooth val="0"/>
        <c:axId val="-1618229552"/>
        <c:axId val="-1618240976"/>
      </c:lineChart>
      <c:catAx>
        <c:axId val="-1618229552"/>
        <c:scaling>
          <c:orientation val="minMax"/>
        </c:scaling>
        <c:delete val="0"/>
        <c:axPos val="b"/>
        <c:numFmt formatCode="ge" sourceLinked="1"/>
        <c:majorTickMark val="none"/>
        <c:minorTickMark val="none"/>
        <c:tickLblPos val="none"/>
        <c:crossAx val="-1618240976"/>
        <c:crosses val="autoZero"/>
        <c:auto val="0"/>
        <c:lblAlgn val="ctr"/>
        <c:lblOffset val="100"/>
        <c:noMultiLvlLbl val="1"/>
      </c:catAx>
      <c:valAx>
        <c:axId val="-161824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2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7291</c:v>
                </c:pt>
                <c:pt idx="1">
                  <c:v>16499</c:v>
                </c:pt>
                <c:pt idx="2">
                  <c:v>-2340</c:v>
                </c:pt>
                <c:pt idx="3">
                  <c:v>29090</c:v>
                </c:pt>
                <c:pt idx="4">
                  <c:v>36417</c:v>
                </c:pt>
              </c:numCache>
            </c:numRef>
          </c:val>
          <c:extLst>
            <c:ext xmlns:c16="http://schemas.microsoft.com/office/drawing/2014/chart" uri="{C3380CC4-5D6E-409C-BE32-E72D297353CC}">
              <c16:uniqueId val="{00000000-C26E-4781-AA2A-D26092C2B746}"/>
            </c:ext>
          </c:extLst>
        </c:ser>
        <c:dLbls>
          <c:showLegendKey val="0"/>
          <c:showVal val="0"/>
          <c:showCatName val="0"/>
          <c:showSerName val="0"/>
          <c:showPercent val="0"/>
          <c:showBubbleSize val="0"/>
        </c:dLbls>
        <c:gapWidth val="180"/>
        <c:overlap val="-90"/>
        <c:axId val="-1618238256"/>
        <c:axId val="-161822900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C26E-4781-AA2A-D26092C2B746}"/>
            </c:ext>
          </c:extLst>
        </c:ser>
        <c:dLbls>
          <c:showLegendKey val="0"/>
          <c:showVal val="0"/>
          <c:showCatName val="0"/>
          <c:showSerName val="0"/>
          <c:showPercent val="0"/>
          <c:showBubbleSize val="0"/>
        </c:dLbls>
        <c:marker val="1"/>
        <c:smooth val="0"/>
        <c:axId val="-1618238256"/>
        <c:axId val="-1618229008"/>
      </c:lineChart>
      <c:catAx>
        <c:axId val="-1618238256"/>
        <c:scaling>
          <c:orientation val="minMax"/>
        </c:scaling>
        <c:delete val="0"/>
        <c:axPos val="b"/>
        <c:numFmt formatCode="ge" sourceLinked="1"/>
        <c:majorTickMark val="none"/>
        <c:minorTickMark val="none"/>
        <c:tickLblPos val="none"/>
        <c:crossAx val="-1618229008"/>
        <c:crosses val="autoZero"/>
        <c:auto val="0"/>
        <c:lblAlgn val="ctr"/>
        <c:lblOffset val="100"/>
        <c:noMultiLvlLbl val="1"/>
      </c:catAx>
      <c:valAx>
        <c:axId val="-16182290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3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76.900000000000006</c:v>
                </c:pt>
                <c:pt idx="1">
                  <c:v>82.1</c:v>
                </c:pt>
                <c:pt idx="2">
                  <c:v>36.4</c:v>
                </c:pt>
                <c:pt idx="3">
                  <c:v>53.5</c:v>
                </c:pt>
                <c:pt idx="4">
                  <c:v>64.8</c:v>
                </c:pt>
              </c:numCache>
            </c:numRef>
          </c:val>
          <c:extLst>
            <c:ext xmlns:c16="http://schemas.microsoft.com/office/drawing/2014/chart" uri="{C3380CC4-5D6E-409C-BE32-E72D297353CC}">
              <c16:uniqueId val="{00000000-626F-4B90-A2AB-C2012D91D736}"/>
            </c:ext>
          </c:extLst>
        </c:ser>
        <c:dLbls>
          <c:showLegendKey val="0"/>
          <c:showVal val="0"/>
          <c:showCatName val="0"/>
          <c:showSerName val="0"/>
          <c:showPercent val="0"/>
          <c:showBubbleSize val="0"/>
        </c:dLbls>
        <c:gapWidth val="180"/>
        <c:overlap val="-90"/>
        <c:axId val="-1618242064"/>
        <c:axId val="-1618237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626F-4B90-A2AB-C2012D91D736}"/>
            </c:ext>
          </c:extLst>
        </c:ser>
        <c:dLbls>
          <c:showLegendKey val="0"/>
          <c:showVal val="0"/>
          <c:showCatName val="0"/>
          <c:showSerName val="0"/>
          <c:showPercent val="0"/>
          <c:showBubbleSize val="0"/>
        </c:dLbls>
        <c:marker val="1"/>
        <c:smooth val="0"/>
        <c:axId val="-1618242064"/>
        <c:axId val="-1618237712"/>
      </c:lineChart>
      <c:catAx>
        <c:axId val="-1618242064"/>
        <c:scaling>
          <c:orientation val="minMax"/>
        </c:scaling>
        <c:delete val="0"/>
        <c:axPos val="b"/>
        <c:numFmt formatCode="ge" sourceLinked="1"/>
        <c:majorTickMark val="none"/>
        <c:minorTickMark val="none"/>
        <c:tickLblPos val="none"/>
        <c:crossAx val="-1618237712"/>
        <c:crosses val="autoZero"/>
        <c:auto val="0"/>
        <c:lblAlgn val="ctr"/>
        <c:lblOffset val="100"/>
        <c:noMultiLvlLbl val="1"/>
      </c:catAx>
      <c:valAx>
        <c:axId val="-161823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4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36.799999999999997</c:v>
                </c:pt>
                <c:pt idx="1">
                  <c:v>22.1</c:v>
                </c:pt>
                <c:pt idx="2">
                  <c:v>36.5</c:v>
                </c:pt>
                <c:pt idx="3">
                  <c:v>38.9</c:v>
                </c:pt>
                <c:pt idx="4">
                  <c:v>19.100000000000001</c:v>
                </c:pt>
              </c:numCache>
            </c:numRef>
          </c:val>
          <c:extLst>
            <c:ext xmlns:c16="http://schemas.microsoft.com/office/drawing/2014/chart" uri="{C3380CC4-5D6E-409C-BE32-E72D297353CC}">
              <c16:uniqueId val="{00000000-B7CF-436A-BC9F-C5457360CEA0}"/>
            </c:ext>
          </c:extLst>
        </c:ser>
        <c:dLbls>
          <c:showLegendKey val="0"/>
          <c:showVal val="0"/>
          <c:showCatName val="0"/>
          <c:showSerName val="0"/>
          <c:showPercent val="0"/>
          <c:showBubbleSize val="0"/>
        </c:dLbls>
        <c:gapWidth val="180"/>
        <c:overlap val="-90"/>
        <c:axId val="-1618239344"/>
        <c:axId val="-161823716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B7CF-436A-BC9F-C5457360CEA0}"/>
            </c:ext>
          </c:extLst>
        </c:ser>
        <c:dLbls>
          <c:showLegendKey val="0"/>
          <c:showVal val="0"/>
          <c:showCatName val="0"/>
          <c:showSerName val="0"/>
          <c:showPercent val="0"/>
          <c:showBubbleSize val="0"/>
        </c:dLbls>
        <c:marker val="1"/>
        <c:smooth val="0"/>
        <c:axId val="-1618239344"/>
        <c:axId val="-1618237168"/>
      </c:lineChart>
      <c:catAx>
        <c:axId val="-1618239344"/>
        <c:scaling>
          <c:orientation val="minMax"/>
        </c:scaling>
        <c:delete val="0"/>
        <c:axPos val="b"/>
        <c:numFmt formatCode="ge" sourceLinked="1"/>
        <c:majorTickMark val="none"/>
        <c:minorTickMark val="none"/>
        <c:tickLblPos val="none"/>
        <c:crossAx val="-1618237168"/>
        <c:crosses val="autoZero"/>
        <c:auto val="0"/>
        <c:lblAlgn val="ctr"/>
        <c:lblOffset val="100"/>
        <c:noMultiLvlLbl val="1"/>
      </c:catAx>
      <c:valAx>
        <c:axId val="-1618237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3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61.7</c:v>
                </c:pt>
                <c:pt idx="1">
                  <c:v>57.6</c:v>
                </c:pt>
                <c:pt idx="2">
                  <c:v>2170.6</c:v>
                </c:pt>
                <c:pt idx="3">
                  <c:v>1062.5999999999999</c:v>
                </c:pt>
                <c:pt idx="4">
                  <c:v>819.3</c:v>
                </c:pt>
              </c:numCache>
            </c:numRef>
          </c:val>
          <c:extLst>
            <c:ext xmlns:c16="http://schemas.microsoft.com/office/drawing/2014/chart" uri="{C3380CC4-5D6E-409C-BE32-E72D297353CC}">
              <c16:uniqueId val="{00000000-9233-4B47-84B3-A26DA36AB9B5}"/>
            </c:ext>
          </c:extLst>
        </c:ser>
        <c:dLbls>
          <c:showLegendKey val="0"/>
          <c:showVal val="0"/>
          <c:showCatName val="0"/>
          <c:showSerName val="0"/>
          <c:showPercent val="0"/>
          <c:showBubbleSize val="0"/>
        </c:dLbls>
        <c:gapWidth val="180"/>
        <c:overlap val="-90"/>
        <c:axId val="-1618228464"/>
        <c:axId val="-16182436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9233-4B47-84B3-A26DA36AB9B5}"/>
            </c:ext>
          </c:extLst>
        </c:ser>
        <c:dLbls>
          <c:showLegendKey val="0"/>
          <c:showVal val="0"/>
          <c:showCatName val="0"/>
          <c:showSerName val="0"/>
          <c:showPercent val="0"/>
          <c:showBubbleSize val="0"/>
        </c:dLbls>
        <c:marker val="1"/>
        <c:smooth val="0"/>
        <c:axId val="-1618228464"/>
        <c:axId val="-1618243696"/>
      </c:lineChart>
      <c:catAx>
        <c:axId val="-1618228464"/>
        <c:scaling>
          <c:orientation val="minMax"/>
        </c:scaling>
        <c:delete val="0"/>
        <c:axPos val="b"/>
        <c:numFmt formatCode="ge" sourceLinked="1"/>
        <c:majorTickMark val="none"/>
        <c:minorTickMark val="none"/>
        <c:tickLblPos val="none"/>
        <c:crossAx val="-1618243696"/>
        <c:crosses val="autoZero"/>
        <c:auto val="0"/>
        <c:lblAlgn val="ctr"/>
        <c:lblOffset val="100"/>
        <c:noMultiLvlLbl val="1"/>
      </c:catAx>
      <c:valAx>
        <c:axId val="-161824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822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0-4109-A3E1-CC018DBDEC13}"/>
            </c:ext>
          </c:extLst>
        </c:ser>
        <c:dLbls>
          <c:showLegendKey val="0"/>
          <c:showVal val="0"/>
          <c:showCatName val="0"/>
          <c:showSerName val="0"/>
          <c:showPercent val="0"/>
          <c:showBubbleSize val="0"/>
        </c:dLbls>
        <c:gapWidth val="180"/>
        <c:overlap val="-90"/>
        <c:axId val="-1618234992"/>
        <c:axId val="-16182322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0-4109-A3E1-CC018DBDEC13}"/>
            </c:ext>
          </c:extLst>
        </c:ser>
        <c:dLbls>
          <c:showLegendKey val="0"/>
          <c:showVal val="0"/>
          <c:showCatName val="0"/>
          <c:showSerName val="0"/>
          <c:showPercent val="0"/>
          <c:showBubbleSize val="0"/>
        </c:dLbls>
        <c:marker val="1"/>
        <c:smooth val="0"/>
        <c:axId val="-1618234992"/>
        <c:axId val="-1618232272"/>
      </c:lineChart>
      <c:catAx>
        <c:axId val="-1618234992"/>
        <c:scaling>
          <c:orientation val="minMax"/>
        </c:scaling>
        <c:delete val="0"/>
        <c:axPos val="b"/>
        <c:numFmt formatCode="ge" sourceLinked="1"/>
        <c:majorTickMark val="none"/>
        <c:minorTickMark val="none"/>
        <c:tickLblPos val="none"/>
        <c:crossAx val="-1618232272"/>
        <c:crosses val="autoZero"/>
        <c:auto val="0"/>
        <c:lblAlgn val="ctr"/>
        <c:lblOffset val="100"/>
        <c:noMultiLvlLbl val="1"/>
      </c:catAx>
      <c:valAx>
        <c:axId val="-161823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182349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352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404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490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403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952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56773" y="122352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56773" y="153404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56773" y="184490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56773" y="215403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56773" y="245952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18233" y="122352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18233" y="153404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18233" y="184490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18233" y="215403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18233" y="245952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72319" y="122352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72319" y="153404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72319" y="184490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72319" y="215403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72319" y="245952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69652" y="122352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69652" y="153404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69652" y="184490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69652" y="215403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69652" y="245952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5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5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5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5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5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54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54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54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54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54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54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54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54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55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55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55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55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55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55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55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55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55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55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56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56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56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56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56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56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56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567"/>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568"/>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569"/>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570"/>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571"/>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572"/>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573"/>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574"/>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575"/>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576"/>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577"/>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578"/>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579"/>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580"/>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581"/>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582"/>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583"/>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584"/>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40" zoomScaleNormal="40" workbookViewId="0">
      <selection activeCell="C1" sqref="C1"/>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都城市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266</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20</v>
      </c>
      <c r="C12" s="125"/>
      <c r="D12" s="125"/>
      <c r="E12" s="125"/>
      <c r="F12" s="161">
        <f>データ!W6</f>
        <v>2829</v>
      </c>
      <c r="G12" s="162"/>
      <c r="H12" s="161">
        <f>データ!X6</f>
        <v>3029</v>
      </c>
      <c r="I12" s="162"/>
      <c r="J12" s="161">
        <f>データ!Y6</f>
        <v>1340</v>
      </c>
      <c r="K12" s="162"/>
      <c r="L12" s="161">
        <f>データ!Z6</f>
        <v>1970</v>
      </c>
      <c r="M12" s="162"/>
      <c r="N12" s="150">
        <f>データ!AA6</f>
        <v>2385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24</v>
      </c>
      <c r="C16" s="175"/>
      <c r="D16" s="175"/>
      <c r="E16" s="176"/>
      <c r="F16" s="177">
        <f>データ!AQ6</f>
        <v>2829</v>
      </c>
      <c r="G16" s="177"/>
      <c r="H16" s="177">
        <f>データ!AR6</f>
        <v>3029</v>
      </c>
      <c r="I16" s="177"/>
      <c r="J16" s="177">
        <f>データ!AS6</f>
        <v>1340</v>
      </c>
      <c r="K16" s="177"/>
      <c r="L16" s="177">
        <f>データ!AT6</f>
        <v>1970</v>
      </c>
      <c r="M16" s="177"/>
      <c r="N16" s="166">
        <f>データ!AU6</f>
        <v>2385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27</v>
      </c>
      <c r="C19" s="175"/>
      <c r="D19" s="175"/>
      <c r="E19" s="176"/>
      <c r="F19" s="180" t="str">
        <f>データ!AV6</f>
        <v>-</v>
      </c>
      <c r="G19" s="180"/>
      <c r="H19" s="180"/>
      <c r="I19" s="180">
        <f>データ!AW6</f>
        <v>54084</v>
      </c>
      <c r="J19" s="180"/>
      <c r="K19" s="180"/>
      <c r="L19" s="180">
        <f>データ!AX6</f>
        <v>54084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264</v>
      </c>
      <c r="AL40" s="119"/>
      <c r="AM40" s="119"/>
      <c r="AN40" s="119"/>
      <c r="AO40" s="119"/>
      <c r="AP40" s="119"/>
      <c r="AQ40" s="120"/>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265</v>
      </c>
      <c r="AL99" s="202"/>
      <c r="AM99" s="202"/>
      <c r="AN99" s="202"/>
      <c r="AO99" s="202"/>
      <c r="AP99" s="202"/>
      <c r="AQ99" s="203"/>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24.6"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pmGKouoiC2DoRfs36Klh5G6nuO9l4mGfymjhQHF6UF4yICUGcuGfz5tb0j9ZzPp439srJP+C17kEIwhPlxpMgQ==" saltValue="ZaXd5YF8Mnlr4sg2NzmzG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x14ac:dyDescent="0.2">
      <c r="A6" s="49" t="s">
        <v>114</v>
      </c>
      <c r="B6" s="67" t="str">
        <f>B7</f>
        <v>2018</v>
      </c>
      <c r="C6" s="67" t="str">
        <f t="shared" ref="C6:AX6" si="6">C7</f>
        <v>452025</v>
      </c>
      <c r="D6" s="67" t="str">
        <f t="shared" si="6"/>
        <v>47</v>
      </c>
      <c r="E6" s="67" t="str">
        <f t="shared" si="6"/>
        <v>04</v>
      </c>
      <c r="F6" s="67" t="str">
        <f t="shared" si="6"/>
        <v>0</v>
      </c>
      <c r="G6" s="67" t="str">
        <f t="shared" si="6"/>
        <v>000</v>
      </c>
      <c r="H6" s="67" t="str">
        <f t="shared" si="6"/>
        <v>宮崎県　都城市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令和19年8月31日　都城市営駒発電所</v>
      </c>
      <c r="T6" s="67" t="str">
        <f t="shared" si="6"/>
        <v>無</v>
      </c>
      <c r="U6" s="71" t="str">
        <f t="shared" si="6"/>
        <v>九州電力株式会社</v>
      </c>
      <c r="V6" s="68" t="str">
        <f t="shared" si="6"/>
        <v>-</v>
      </c>
      <c r="W6" s="69">
        <f>W7</f>
        <v>2829</v>
      </c>
      <c r="X6" s="69">
        <f t="shared" si="6"/>
        <v>3029</v>
      </c>
      <c r="Y6" s="69">
        <f t="shared" si="6"/>
        <v>1340</v>
      </c>
      <c r="Z6" s="69">
        <f t="shared" si="6"/>
        <v>1970</v>
      </c>
      <c r="AA6" s="69">
        <f t="shared" si="6"/>
        <v>2385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2829</v>
      </c>
      <c r="AR6" s="69">
        <f t="shared" si="6"/>
        <v>3029</v>
      </c>
      <c r="AS6" s="69">
        <f t="shared" si="6"/>
        <v>1340</v>
      </c>
      <c r="AT6" s="69">
        <f t="shared" si="6"/>
        <v>1970</v>
      </c>
      <c r="AU6" s="69">
        <f t="shared" si="6"/>
        <v>2385</v>
      </c>
      <c r="AV6" s="69" t="str">
        <f t="shared" si="6"/>
        <v>-</v>
      </c>
      <c r="AW6" s="69">
        <f t="shared" si="6"/>
        <v>54084</v>
      </c>
      <c r="AX6" s="69">
        <f t="shared" si="6"/>
        <v>54084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126</v>
      </c>
      <c r="S7" s="81" t="s">
        <v>127</v>
      </c>
      <c r="T7" s="82" t="s">
        <v>128</v>
      </c>
      <c r="U7" s="81" t="s">
        <v>129</v>
      </c>
      <c r="V7" s="78" t="s">
        <v>126</v>
      </c>
      <c r="W7" s="80">
        <v>2829</v>
      </c>
      <c r="X7" s="80">
        <v>3029</v>
      </c>
      <c r="Y7" s="80">
        <v>1340</v>
      </c>
      <c r="Z7" s="80">
        <v>1970</v>
      </c>
      <c r="AA7" s="80">
        <v>2385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2829</v>
      </c>
      <c r="AR7" s="80">
        <v>3029</v>
      </c>
      <c r="AS7" s="80">
        <v>1340</v>
      </c>
      <c r="AT7" s="80">
        <v>1970</v>
      </c>
      <c r="AU7" s="80">
        <v>2385</v>
      </c>
      <c r="AV7" s="80" t="s">
        <v>126</v>
      </c>
      <c r="AW7" s="80">
        <v>54084</v>
      </c>
      <c r="AX7" s="80">
        <v>54084</v>
      </c>
      <c r="AY7" s="83">
        <v>133</v>
      </c>
      <c r="AZ7" s="83">
        <v>209</v>
      </c>
      <c r="BA7" s="83">
        <v>85.5</v>
      </c>
      <c r="BB7" s="83">
        <v>145</v>
      </c>
      <c r="BC7" s="83">
        <v>128</v>
      </c>
      <c r="BD7" s="83">
        <v>124.4</v>
      </c>
      <c r="BE7" s="83">
        <v>118.8</v>
      </c>
      <c r="BF7" s="83">
        <v>88.8</v>
      </c>
      <c r="BG7" s="83">
        <v>121.3</v>
      </c>
      <c r="BH7" s="83">
        <v>123.2</v>
      </c>
      <c r="BI7" s="83">
        <v>100</v>
      </c>
      <c r="BJ7" s="83">
        <v>134.9</v>
      </c>
      <c r="BK7" s="83">
        <v>222.5</v>
      </c>
      <c r="BL7" s="83">
        <v>89.1</v>
      </c>
      <c r="BM7" s="83">
        <v>290.2</v>
      </c>
      <c r="BN7" s="83">
        <v>305.3</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7816.2</v>
      </c>
      <c r="CG7" s="83">
        <v>4989.3999999999996</v>
      </c>
      <c r="CH7" s="83">
        <v>12207.5</v>
      </c>
      <c r="CI7" s="83">
        <v>15490.4</v>
      </c>
      <c r="CJ7" s="83">
        <v>17724.5</v>
      </c>
      <c r="CK7" s="83">
        <v>17642.5</v>
      </c>
      <c r="CL7" s="83">
        <v>18815.8</v>
      </c>
      <c r="CM7" s="83">
        <v>22847.9</v>
      </c>
      <c r="CN7" s="83">
        <v>19199</v>
      </c>
      <c r="CO7" s="83">
        <v>19830.400000000001</v>
      </c>
      <c r="CP7" s="80">
        <v>7291</v>
      </c>
      <c r="CQ7" s="80">
        <v>16499</v>
      </c>
      <c r="CR7" s="80">
        <v>-2340</v>
      </c>
      <c r="CS7" s="80">
        <v>29090</v>
      </c>
      <c r="CT7" s="80">
        <v>36417</v>
      </c>
      <c r="CU7" s="80">
        <v>58539</v>
      </c>
      <c r="CV7" s="80">
        <v>37685</v>
      </c>
      <c r="CW7" s="80">
        <v>2390</v>
      </c>
      <c r="CX7" s="80">
        <v>32739</v>
      </c>
      <c r="CY7" s="80">
        <v>34140</v>
      </c>
      <c r="CZ7" s="80">
        <v>420</v>
      </c>
      <c r="DA7" s="83">
        <v>76.900000000000006</v>
      </c>
      <c r="DB7" s="83">
        <v>82.1</v>
      </c>
      <c r="DC7" s="83">
        <v>36.4</v>
      </c>
      <c r="DD7" s="83">
        <v>53.5</v>
      </c>
      <c r="DE7" s="83">
        <v>64.8</v>
      </c>
      <c r="DF7" s="83">
        <v>33.9</v>
      </c>
      <c r="DG7" s="83">
        <v>31</v>
      </c>
      <c r="DH7" s="83">
        <v>34.700000000000003</v>
      </c>
      <c r="DI7" s="83">
        <v>30</v>
      </c>
      <c r="DJ7" s="83">
        <v>30.2</v>
      </c>
      <c r="DK7" s="83">
        <v>36.799999999999997</v>
      </c>
      <c r="DL7" s="83">
        <v>22.1</v>
      </c>
      <c r="DM7" s="83">
        <v>36.5</v>
      </c>
      <c r="DN7" s="83">
        <v>38.9</v>
      </c>
      <c r="DO7" s="83">
        <v>19.100000000000001</v>
      </c>
      <c r="DP7" s="83">
        <v>14.6</v>
      </c>
      <c r="DQ7" s="83">
        <v>17.5</v>
      </c>
      <c r="DR7" s="83">
        <v>14.4</v>
      </c>
      <c r="DS7" s="83">
        <v>11.8</v>
      </c>
      <c r="DT7" s="83">
        <v>14.2</v>
      </c>
      <c r="DU7" s="83">
        <v>61.7</v>
      </c>
      <c r="DV7" s="83">
        <v>57.6</v>
      </c>
      <c r="DW7" s="83">
        <v>2170.6</v>
      </c>
      <c r="DX7" s="83">
        <v>1062.5999999999999</v>
      </c>
      <c r="DY7" s="83">
        <v>819.3</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0</v>
      </c>
      <c r="EP7" s="83">
        <v>0</v>
      </c>
      <c r="EQ7" s="83">
        <v>0</v>
      </c>
      <c r="ER7" s="83">
        <v>100</v>
      </c>
      <c r="ES7" s="83">
        <v>100</v>
      </c>
      <c r="ET7" s="83">
        <v>72.5</v>
      </c>
      <c r="EU7" s="83">
        <v>75.599999999999994</v>
      </c>
      <c r="EV7" s="83">
        <v>78.8</v>
      </c>
      <c r="EW7" s="83">
        <v>87.3</v>
      </c>
      <c r="EX7" s="83">
        <v>82.1</v>
      </c>
      <c r="EY7" s="80">
        <v>420</v>
      </c>
      <c r="EZ7" s="83">
        <v>76.900000000000006</v>
      </c>
      <c r="FA7" s="83">
        <v>82.1</v>
      </c>
      <c r="FB7" s="83">
        <v>36.4</v>
      </c>
      <c r="FC7" s="83">
        <v>53.5</v>
      </c>
      <c r="FD7" s="83">
        <v>64.8</v>
      </c>
      <c r="FE7" s="83">
        <v>56.1</v>
      </c>
      <c r="FF7" s="83">
        <v>61.8</v>
      </c>
      <c r="FG7" s="83">
        <v>61.6</v>
      </c>
      <c r="FH7" s="83">
        <v>57.7</v>
      </c>
      <c r="FI7" s="83">
        <v>57.6</v>
      </c>
      <c r="FJ7" s="83">
        <v>36.799999999999997</v>
      </c>
      <c r="FK7" s="83">
        <v>22.1</v>
      </c>
      <c r="FL7" s="83">
        <v>36.5</v>
      </c>
      <c r="FM7" s="83">
        <v>38.9</v>
      </c>
      <c r="FN7" s="83">
        <v>19.100000000000001</v>
      </c>
      <c r="FO7" s="83">
        <v>16.7</v>
      </c>
      <c r="FP7" s="83">
        <v>8.6999999999999993</v>
      </c>
      <c r="FQ7" s="83">
        <v>6.4</v>
      </c>
      <c r="FR7" s="83">
        <v>5.4</v>
      </c>
      <c r="FS7" s="83">
        <v>8.6999999999999993</v>
      </c>
      <c r="FT7" s="83">
        <v>61.7</v>
      </c>
      <c r="FU7" s="83">
        <v>57.6</v>
      </c>
      <c r="FV7" s="83">
        <v>2170.6</v>
      </c>
      <c r="FW7" s="83">
        <v>1062.5999999999999</v>
      </c>
      <c r="FX7" s="83">
        <v>819.3</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v>0</v>
      </c>
      <c r="GO7" s="83">
        <v>0</v>
      </c>
      <c r="GP7" s="83">
        <v>0</v>
      </c>
      <c r="GQ7" s="83">
        <v>100</v>
      </c>
      <c r="GR7" s="83">
        <v>100</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v>1</v>
      </c>
      <c r="MV7" s="83">
        <v>1</v>
      </c>
      <c r="MW7" s="83">
        <v>1</v>
      </c>
      <c r="MX7" s="83">
        <v>1</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（最大出力合計420kW）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（最大出力合計420kW）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133</v>
      </c>
      <c r="AZ11" s="95">
        <f>AZ7</f>
        <v>209</v>
      </c>
      <c r="BA11" s="95">
        <f>BA7</f>
        <v>85.5</v>
      </c>
      <c r="BB11" s="95">
        <f>BB7</f>
        <v>145</v>
      </c>
      <c r="BC11" s="95">
        <f>BC7</f>
        <v>128</v>
      </c>
      <c r="BD11" s="84"/>
      <c r="BE11" s="84"/>
      <c r="BF11" s="84"/>
      <c r="BG11" s="84"/>
      <c r="BH11" s="84"/>
      <c r="BI11" s="94" t="s">
        <v>140</v>
      </c>
      <c r="BJ11" s="95">
        <f>BJ7</f>
        <v>134.9</v>
      </c>
      <c r="BK11" s="95">
        <f>BK7</f>
        <v>222.5</v>
      </c>
      <c r="BL11" s="95">
        <f>BL7</f>
        <v>89.1</v>
      </c>
      <c r="BM11" s="95">
        <f>BM7</f>
        <v>290.2</v>
      </c>
      <c r="BN11" s="95">
        <f>BN7</f>
        <v>305.3</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7816.2</v>
      </c>
      <c r="CG11" s="95">
        <f>CG7</f>
        <v>4989.3999999999996</v>
      </c>
      <c r="CH11" s="95">
        <f>CH7</f>
        <v>12207.5</v>
      </c>
      <c r="CI11" s="95">
        <f>CI7</f>
        <v>15490.4</v>
      </c>
      <c r="CJ11" s="95">
        <f>CJ7</f>
        <v>17724.5</v>
      </c>
      <c r="CK11" s="84"/>
      <c r="CL11" s="84"/>
      <c r="CM11" s="84"/>
      <c r="CN11" s="84"/>
      <c r="CO11" s="94" t="s">
        <v>142</v>
      </c>
      <c r="CP11" s="96">
        <f>CP7</f>
        <v>7291</v>
      </c>
      <c r="CQ11" s="96">
        <f>CQ7</f>
        <v>16499</v>
      </c>
      <c r="CR11" s="96">
        <f>CR7</f>
        <v>-2340</v>
      </c>
      <c r="CS11" s="96">
        <f>CS7</f>
        <v>29090</v>
      </c>
      <c r="CT11" s="96">
        <f>CT7</f>
        <v>36417</v>
      </c>
      <c r="CU11" s="84"/>
      <c r="CV11" s="84"/>
      <c r="CW11" s="84"/>
      <c r="CX11" s="84"/>
      <c r="CY11" s="84"/>
      <c r="CZ11" s="94" t="s">
        <v>141</v>
      </c>
      <c r="DA11" s="95">
        <f>DA7</f>
        <v>76.900000000000006</v>
      </c>
      <c r="DB11" s="95">
        <f>DB7</f>
        <v>82.1</v>
      </c>
      <c r="DC11" s="95">
        <f>DC7</f>
        <v>36.4</v>
      </c>
      <c r="DD11" s="95">
        <f>DD7</f>
        <v>53.5</v>
      </c>
      <c r="DE11" s="95">
        <f>DE7</f>
        <v>64.8</v>
      </c>
      <c r="DF11" s="84"/>
      <c r="DG11" s="84"/>
      <c r="DH11" s="84"/>
      <c r="DI11" s="84"/>
      <c r="DJ11" s="94" t="s">
        <v>143</v>
      </c>
      <c r="DK11" s="95">
        <f>DK7</f>
        <v>36.799999999999997</v>
      </c>
      <c r="DL11" s="95">
        <f>DL7</f>
        <v>22.1</v>
      </c>
      <c r="DM11" s="95">
        <f>DM7</f>
        <v>36.5</v>
      </c>
      <c r="DN11" s="95">
        <f>DN7</f>
        <v>38.9</v>
      </c>
      <c r="DO11" s="95">
        <f>DO7</f>
        <v>19.100000000000001</v>
      </c>
      <c r="DP11" s="84"/>
      <c r="DQ11" s="84"/>
      <c r="DR11" s="84"/>
      <c r="DS11" s="84"/>
      <c r="DT11" s="94" t="s">
        <v>141</v>
      </c>
      <c r="DU11" s="95">
        <f>DU7</f>
        <v>61.7</v>
      </c>
      <c r="DV11" s="95">
        <f>DV7</f>
        <v>57.6</v>
      </c>
      <c r="DW11" s="95">
        <f>DW7</f>
        <v>2170.6</v>
      </c>
      <c r="DX11" s="95">
        <f>DX7</f>
        <v>1062.5999999999999</v>
      </c>
      <c r="DY11" s="95">
        <f>DY7</f>
        <v>819.3</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0</v>
      </c>
      <c r="EP11" s="95">
        <f>EP7</f>
        <v>0</v>
      </c>
      <c r="EQ11" s="95">
        <f>EQ7</f>
        <v>0</v>
      </c>
      <c r="ER11" s="95">
        <f>ER7</f>
        <v>100</v>
      </c>
      <c r="ES11" s="95">
        <f>ES7</f>
        <v>100</v>
      </c>
      <c r="ET11" s="84"/>
      <c r="EU11" s="84"/>
      <c r="EV11" s="84"/>
      <c r="EW11" s="84"/>
      <c r="EX11" s="84"/>
      <c r="EY11" s="94" t="s">
        <v>141</v>
      </c>
      <c r="EZ11" s="95">
        <f>EZ7</f>
        <v>76.900000000000006</v>
      </c>
      <c r="FA11" s="95">
        <f>FA7</f>
        <v>82.1</v>
      </c>
      <c r="FB11" s="95">
        <f>FB7</f>
        <v>36.4</v>
      </c>
      <c r="FC11" s="95">
        <f>FC7</f>
        <v>53.5</v>
      </c>
      <c r="FD11" s="95">
        <f>FD7</f>
        <v>64.8</v>
      </c>
      <c r="FE11" s="84"/>
      <c r="FF11" s="84"/>
      <c r="FG11" s="84"/>
      <c r="FH11" s="84"/>
      <c r="FI11" s="94" t="s">
        <v>141</v>
      </c>
      <c r="FJ11" s="95">
        <f>FJ7</f>
        <v>36.799999999999997</v>
      </c>
      <c r="FK11" s="95">
        <f>FK7</f>
        <v>22.1</v>
      </c>
      <c r="FL11" s="95">
        <f>FL7</f>
        <v>36.5</v>
      </c>
      <c r="FM11" s="95">
        <f>FM7</f>
        <v>38.9</v>
      </c>
      <c r="FN11" s="95">
        <f>FN7</f>
        <v>19.100000000000001</v>
      </c>
      <c r="FO11" s="84"/>
      <c r="FP11" s="84"/>
      <c r="FQ11" s="84"/>
      <c r="FR11" s="84"/>
      <c r="FS11" s="94" t="s">
        <v>141</v>
      </c>
      <c r="FT11" s="95">
        <f>FT7</f>
        <v>61.7</v>
      </c>
      <c r="FU11" s="95">
        <f>FU7</f>
        <v>57.6</v>
      </c>
      <c r="FV11" s="95">
        <f>FV7</f>
        <v>2170.6</v>
      </c>
      <c r="FW11" s="95">
        <f>FW7</f>
        <v>1062.5999999999999</v>
      </c>
      <c r="FX11" s="95">
        <f>FX7</f>
        <v>819.3</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f>GN7</f>
        <v>0</v>
      </c>
      <c r="GO11" s="95">
        <f>GO7</f>
        <v>0</v>
      </c>
      <c r="GP11" s="95">
        <f>GP7</f>
        <v>0</v>
      </c>
      <c r="GQ11" s="95">
        <f>GQ7</f>
        <v>100</v>
      </c>
      <c r="GR11" s="95">
        <f>GR7</f>
        <v>100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145</v>
      </c>
      <c r="CF12" s="95">
        <f>CK7</f>
        <v>17642.5</v>
      </c>
      <c r="CG12" s="95">
        <f>CL7</f>
        <v>18815.8</v>
      </c>
      <c r="CH12" s="95">
        <f>CM7</f>
        <v>22847.9</v>
      </c>
      <c r="CI12" s="95">
        <f>CN7</f>
        <v>19199</v>
      </c>
      <c r="CJ12" s="95">
        <f>CO7</f>
        <v>19830.400000000001</v>
      </c>
      <c r="CK12" s="84"/>
      <c r="CL12" s="84"/>
      <c r="CM12" s="84"/>
      <c r="CN12" s="84"/>
      <c r="CO12" s="94" t="s">
        <v>146</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146</v>
      </c>
      <c r="EO12" s="95">
        <f>ET7</f>
        <v>72.5</v>
      </c>
      <c r="EP12" s="95">
        <f>EU7</f>
        <v>75.599999999999994</v>
      </c>
      <c r="EQ12" s="95">
        <f>EV7</f>
        <v>78.8</v>
      </c>
      <c r="ER12" s="95">
        <f>EW7</f>
        <v>87.3</v>
      </c>
      <c r="ES12" s="95">
        <f>EX7</f>
        <v>82.1</v>
      </c>
      <c r="ET12" s="84"/>
      <c r="EU12" s="84"/>
      <c r="EV12" s="84"/>
      <c r="EW12" s="84"/>
      <c r="EX12" s="84"/>
      <c r="EY12" s="94" t="s">
        <v>144</v>
      </c>
      <c r="EZ12" s="95">
        <f>IF($EZ$8,FE7,"-")</f>
        <v>56.1</v>
      </c>
      <c r="FA12" s="95">
        <f>IF($EZ$8,FF7,"-")</f>
        <v>61.8</v>
      </c>
      <c r="FB12" s="95">
        <f>IF($EZ$8,FG7,"-")</f>
        <v>61.6</v>
      </c>
      <c r="FC12" s="95">
        <f>IF($EZ$8,FH7,"-")</f>
        <v>57.7</v>
      </c>
      <c r="FD12" s="95">
        <f>IF($EZ$8,FI7,"-")</f>
        <v>57.6</v>
      </c>
      <c r="FE12" s="84"/>
      <c r="FF12" s="84"/>
      <c r="FG12" s="84"/>
      <c r="FH12" s="84"/>
      <c r="FI12" s="94" t="s">
        <v>147</v>
      </c>
      <c r="FJ12" s="95">
        <f>IF($FJ$8,FO7,"-")</f>
        <v>16.7</v>
      </c>
      <c r="FK12" s="95">
        <f>IF($FJ$8,FP7,"-")</f>
        <v>8.6999999999999993</v>
      </c>
      <c r="FL12" s="95">
        <f>IF($FJ$8,FQ7,"-")</f>
        <v>6.4</v>
      </c>
      <c r="FM12" s="95">
        <f>IF($FJ$8,FR7,"-")</f>
        <v>5.4</v>
      </c>
      <c r="FN12" s="95">
        <f>IF($FJ$8,FS7,"-")</f>
        <v>8.6999999999999993</v>
      </c>
      <c r="FO12" s="84"/>
      <c r="FP12" s="84"/>
      <c r="FQ12" s="84"/>
      <c r="FR12" s="84"/>
      <c r="FS12" s="94" t="s">
        <v>147</v>
      </c>
      <c r="FT12" s="95">
        <f>IF($FT$8,FY7,"-")</f>
        <v>333.7</v>
      </c>
      <c r="FU12" s="95">
        <f>IF($FT$8,FZ7,"-")</f>
        <v>351.4</v>
      </c>
      <c r="FV12" s="95">
        <f>IF($FT$8,GA7,"-")</f>
        <v>390.3</v>
      </c>
      <c r="FW12" s="95">
        <f>IF($FT$8,GB7,"-")</f>
        <v>394.9</v>
      </c>
      <c r="FX12" s="95">
        <f>IF($FT$8,GC7,"-")</f>
        <v>375</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f>IF($GN$8,GS7,"-")</f>
        <v>58.4</v>
      </c>
      <c r="GO12" s="95">
        <f>IF($GN$8,GT7,"-")</f>
        <v>80.599999999999994</v>
      </c>
      <c r="GP12" s="95">
        <f>IF($GN$8,GU7,"-")</f>
        <v>85.6</v>
      </c>
      <c r="GQ12" s="95">
        <f>IF($GN$8,GV7,"-")</f>
        <v>92</v>
      </c>
      <c r="GR12" s="95">
        <f>IF($GN$8,GW7,"-")</f>
        <v>94.7</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149</v>
      </c>
      <c r="C14" s="99"/>
      <c r="D14" s="100"/>
      <c r="E14" s="99"/>
      <c r="F14" s="191" t="s">
        <v>150</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0" t="s">
        <v>151</v>
      </c>
      <c r="C15" s="190"/>
      <c r="D15" s="100"/>
      <c r="E15" s="97">
        <v>1</v>
      </c>
      <c r="F15" s="190" t="s">
        <v>152</v>
      </c>
      <c r="G15" s="190"/>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0" t="s">
        <v>155</v>
      </c>
      <c r="C16" s="190"/>
      <c r="D16" s="100"/>
      <c r="E16" s="97">
        <f>E15+1</f>
        <v>2</v>
      </c>
      <c r="F16" s="190" t="s">
        <v>14</v>
      </c>
      <c r="G16" s="190"/>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0" t="s">
        <v>157</v>
      </c>
      <c r="C17" s="190"/>
      <c r="D17" s="100"/>
      <c r="E17" s="97">
        <f t="shared" ref="E17" si="8">E16+1</f>
        <v>3</v>
      </c>
      <c r="F17" s="190" t="s">
        <v>158</v>
      </c>
      <c r="G17" s="190"/>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133</v>
      </c>
      <c r="AZ17" s="106">
        <f t="shared" ref="AZ17:BC17" si="9">IF(AZ7="-",NA(),AZ7)</f>
        <v>209</v>
      </c>
      <c r="BA17" s="106">
        <f t="shared" si="9"/>
        <v>85.5</v>
      </c>
      <c r="BB17" s="106">
        <f t="shared" si="9"/>
        <v>145</v>
      </c>
      <c r="BC17" s="106">
        <f t="shared" si="9"/>
        <v>128</v>
      </c>
      <c r="BD17" s="100"/>
      <c r="BE17" s="100"/>
      <c r="BF17" s="100"/>
      <c r="BG17" s="100"/>
      <c r="BH17" s="100"/>
      <c r="BI17" s="105" t="s">
        <v>160</v>
      </c>
      <c r="BJ17" s="106">
        <f>IF(BJ7="-",NA(),BJ7)</f>
        <v>134.9</v>
      </c>
      <c r="BK17" s="106">
        <f t="shared" ref="BK17:BN17" si="10">IF(BK7="-",NA(),BK7)</f>
        <v>222.5</v>
      </c>
      <c r="BL17" s="106">
        <f t="shared" si="10"/>
        <v>89.1</v>
      </c>
      <c r="BM17" s="106">
        <f t="shared" si="10"/>
        <v>290.2</v>
      </c>
      <c r="BN17" s="106">
        <f t="shared" si="10"/>
        <v>305.3</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7816.2</v>
      </c>
      <c r="CG17" s="106">
        <f t="shared" ref="CG17:CJ17" si="12">IF(CG7="-",NA(),CG7)</f>
        <v>4989.3999999999996</v>
      </c>
      <c r="CH17" s="106">
        <f t="shared" si="12"/>
        <v>12207.5</v>
      </c>
      <c r="CI17" s="106">
        <f t="shared" si="12"/>
        <v>15490.4</v>
      </c>
      <c r="CJ17" s="106">
        <f t="shared" si="12"/>
        <v>17724.5</v>
      </c>
      <c r="CK17" s="100"/>
      <c r="CL17" s="100"/>
      <c r="CM17" s="100"/>
      <c r="CN17" s="100"/>
      <c r="CO17" s="105" t="s">
        <v>160</v>
      </c>
      <c r="CP17" s="107">
        <f>IF(CP7="-",NA(),CP7)</f>
        <v>7291</v>
      </c>
      <c r="CQ17" s="107">
        <f t="shared" ref="CQ17:CT17" si="13">IF(CQ7="-",NA(),CQ7)</f>
        <v>16499</v>
      </c>
      <c r="CR17" s="107">
        <f t="shared" si="13"/>
        <v>-2340</v>
      </c>
      <c r="CS17" s="107">
        <f t="shared" si="13"/>
        <v>29090</v>
      </c>
      <c r="CT17" s="107">
        <f t="shared" si="13"/>
        <v>36417</v>
      </c>
      <c r="CU17" s="100"/>
      <c r="CV17" s="100"/>
      <c r="CW17" s="100"/>
      <c r="CX17" s="100"/>
      <c r="CY17" s="100"/>
      <c r="CZ17" s="105" t="s">
        <v>160</v>
      </c>
      <c r="DA17" s="106">
        <f>IF(DA7="-",NA(),DA7)</f>
        <v>76.900000000000006</v>
      </c>
      <c r="DB17" s="106">
        <f t="shared" ref="DB17:DE17" si="14">IF(DB7="-",NA(),DB7)</f>
        <v>82.1</v>
      </c>
      <c r="DC17" s="106">
        <f t="shared" si="14"/>
        <v>36.4</v>
      </c>
      <c r="DD17" s="106">
        <f t="shared" si="14"/>
        <v>53.5</v>
      </c>
      <c r="DE17" s="106">
        <f t="shared" si="14"/>
        <v>64.8</v>
      </c>
      <c r="DF17" s="100"/>
      <c r="DG17" s="100"/>
      <c r="DH17" s="100"/>
      <c r="DI17" s="100"/>
      <c r="DJ17" s="105" t="s">
        <v>160</v>
      </c>
      <c r="DK17" s="106">
        <f>IF(DK7="-",NA(),DK7)</f>
        <v>36.799999999999997</v>
      </c>
      <c r="DL17" s="106">
        <f t="shared" ref="DL17:DO17" si="15">IF(DL7="-",NA(),DL7)</f>
        <v>22.1</v>
      </c>
      <c r="DM17" s="106">
        <f t="shared" si="15"/>
        <v>36.5</v>
      </c>
      <c r="DN17" s="106">
        <f t="shared" si="15"/>
        <v>38.9</v>
      </c>
      <c r="DO17" s="106">
        <f t="shared" si="15"/>
        <v>19.100000000000001</v>
      </c>
      <c r="DP17" s="100"/>
      <c r="DQ17" s="100"/>
      <c r="DR17" s="100"/>
      <c r="DS17" s="100"/>
      <c r="DT17" s="105" t="s">
        <v>160</v>
      </c>
      <c r="DU17" s="106">
        <f>IF(DU7="-",NA(),DU7)</f>
        <v>61.7</v>
      </c>
      <c r="DV17" s="106">
        <f t="shared" ref="DV17:DY17" si="16">IF(DV7="-",NA(),DV7)</f>
        <v>57.6</v>
      </c>
      <c r="DW17" s="106">
        <f t="shared" si="16"/>
        <v>2170.6</v>
      </c>
      <c r="DX17" s="106">
        <f t="shared" si="16"/>
        <v>1062.5999999999999</v>
      </c>
      <c r="DY17" s="106">
        <f t="shared" si="16"/>
        <v>819.3</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0</v>
      </c>
      <c r="EP17" s="106">
        <f t="shared" ref="EP17:ES17" si="18">IF(EP7="-",NA(),EP7)</f>
        <v>0</v>
      </c>
      <c r="EQ17" s="106">
        <f t="shared" si="18"/>
        <v>0</v>
      </c>
      <c r="ER17" s="106">
        <f t="shared" si="18"/>
        <v>100</v>
      </c>
      <c r="ES17" s="106">
        <f t="shared" si="18"/>
        <v>100</v>
      </c>
      <c r="ET17" s="100"/>
      <c r="EU17" s="100"/>
      <c r="EV17" s="100"/>
      <c r="EW17" s="100"/>
      <c r="EX17" s="100"/>
      <c r="EY17" s="105" t="s">
        <v>160</v>
      </c>
      <c r="EZ17" s="106">
        <f>IF(EZ7="-",NA(),EZ7)</f>
        <v>76.900000000000006</v>
      </c>
      <c r="FA17" s="106">
        <f t="shared" ref="FA17:FD17" si="19">IF(FA7="-",NA(),FA7)</f>
        <v>82.1</v>
      </c>
      <c r="FB17" s="106">
        <f t="shared" si="19"/>
        <v>36.4</v>
      </c>
      <c r="FC17" s="106">
        <f t="shared" si="19"/>
        <v>53.5</v>
      </c>
      <c r="FD17" s="106">
        <f t="shared" si="19"/>
        <v>64.8</v>
      </c>
      <c r="FE17" s="100"/>
      <c r="FF17" s="100"/>
      <c r="FG17" s="100"/>
      <c r="FH17" s="100"/>
      <c r="FI17" s="105" t="s">
        <v>160</v>
      </c>
      <c r="FJ17" s="106">
        <f>IF(FJ7="-",NA(),FJ7)</f>
        <v>36.799999999999997</v>
      </c>
      <c r="FK17" s="106">
        <f t="shared" ref="FK17:FN17" si="20">IF(FK7="-",NA(),FK7)</f>
        <v>22.1</v>
      </c>
      <c r="FL17" s="106">
        <f t="shared" si="20"/>
        <v>36.5</v>
      </c>
      <c r="FM17" s="106">
        <f t="shared" si="20"/>
        <v>38.9</v>
      </c>
      <c r="FN17" s="106">
        <f t="shared" si="20"/>
        <v>19.100000000000001</v>
      </c>
      <c r="FO17" s="100"/>
      <c r="FP17" s="100"/>
      <c r="FQ17" s="100"/>
      <c r="FR17" s="100"/>
      <c r="FS17" s="105" t="s">
        <v>160</v>
      </c>
      <c r="FT17" s="106">
        <f>IF(FT7="-",NA(),FT7)</f>
        <v>61.7</v>
      </c>
      <c r="FU17" s="106">
        <f t="shared" ref="FU17:FX17" si="21">IF(FU7="-",NA(),FU7)</f>
        <v>57.6</v>
      </c>
      <c r="FV17" s="106">
        <f t="shared" si="21"/>
        <v>2170.6</v>
      </c>
      <c r="FW17" s="106">
        <f t="shared" si="21"/>
        <v>1062.5999999999999</v>
      </c>
      <c r="FX17" s="106">
        <f t="shared" si="21"/>
        <v>819.3</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f>IF(GN7="-",NA(),GN7)</f>
        <v>0</v>
      </c>
      <c r="GO17" s="106">
        <f t="shared" ref="GO17:GR17" si="23">IF(GO7="-",NA(),GO7)</f>
        <v>0</v>
      </c>
      <c r="GP17" s="106">
        <f t="shared" si="23"/>
        <v>0</v>
      </c>
      <c r="GQ17" s="106">
        <f t="shared" si="23"/>
        <v>100</v>
      </c>
      <c r="GR17" s="106">
        <f t="shared" si="23"/>
        <v>100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0" t="s">
        <v>161</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162</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162</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162</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162</v>
      </c>
      <c r="DK18" s="106">
        <f>IF(DP7="-",NA(),DP7)</f>
        <v>14.6</v>
      </c>
      <c r="DL18" s="106">
        <f t="shared" ref="DL18:DO18" si="45">IF(DQ7="-",NA(),DQ7)</f>
        <v>17.5</v>
      </c>
      <c r="DM18" s="106">
        <f t="shared" si="45"/>
        <v>14.4</v>
      </c>
      <c r="DN18" s="106">
        <f t="shared" si="45"/>
        <v>11.8</v>
      </c>
      <c r="DO18" s="106">
        <f t="shared" si="45"/>
        <v>14.2</v>
      </c>
      <c r="DP18" s="100"/>
      <c r="DQ18" s="100"/>
      <c r="DR18" s="100"/>
      <c r="DS18" s="100"/>
      <c r="DT18" s="105" t="s">
        <v>162</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162</v>
      </c>
      <c r="EZ18" s="106">
        <f>IF(OR(NOT($EZ$8),FE7="-"),NA(),FE7)</f>
        <v>56.1</v>
      </c>
      <c r="FA18" s="106">
        <f>IF(OR(NOT($EZ$8),FF7="-"),NA(),FF7)</f>
        <v>61.8</v>
      </c>
      <c r="FB18" s="106">
        <f>IF(OR(NOT($EZ$8),FG7="-"),NA(),FG7)</f>
        <v>61.6</v>
      </c>
      <c r="FC18" s="106">
        <f>IF(OR(NOT($EZ$8),FH7="-"),NA(),FH7)</f>
        <v>57.7</v>
      </c>
      <c r="FD18" s="106">
        <f>IF(OR(NOT($EZ$8),FI7="-"),NA(),FI7)</f>
        <v>57.6</v>
      </c>
      <c r="FE18" s="100"/>
      <c r="FF18" s="100"/>
      <c r="FG18" s="100"/>
      <c r="FH18" s="100"/>
      <c r="FI18" s="105" t="s">
        <v>162</v>
      </c>
      <c r="FJ18" s="106">
        <f>IF(OR(NOT($FJ$8),FO7="-"),NA(),FO7)</f>
        <v>16.7</v>
      </c>
      <c r="FK18" s="106">
        <f>IF(OR(NOT($FJ$8),FP7="-"),NA(),FP7)</f>
        <v>8.6999999999999993</v>
      </c>
      <c r="FL18" s="106">
        <f>IF(OR(NOT($FJ$8),FQ7="-"),NA(),FQ7)</f>
        <v>6.4</v>
      </c>
      <c r="FM18" s="106">
        <f>IF(OR(NOT($FJ$8),FR7="-"),NA(),FR7)</f>
        <v>5.4</v>
      </c>
      <c r="FN18" s="106">
        <f>IF(OR(NOT($FJ$8),FS7="-"),NA(),FS7)</f>
        <v>8.6999999999999993</v>
      </c>
      <c r="FO18" s="100"/>
      <c r="FP18" s="100"/>
      <c r="FQ18" s="100"/>
      <c r="FR18" s="100"/>
      <c r="FS18" s="105" t="s">
        <v>162</v>
      </c>
      <c r="FT18" s="106">
        <f>IF(OR(NOT($FT$8),FY7="-"),NA(),FY7)</f>
        <v>333.7</v>
      </c>
      <c r="FU18" s="106">
        <f>IF(OR(NOT($FT$8),FZ7="-"),NA(),FZ7)</f>
        <v>351.4</v>
      </c>
      <c r="FV18" s="106">
        <f>IF(OR(NOT($FT$8),GA7="-"),NA(),GA7)</f>
        <v>390.3</v>
      </c>
      <c r="FW18" s="106">
        <f>IF(OR(NOT($FT$8),GB7="-"),NA(),GB7)</f>
        <v>394.9</v>
      </c>
      <c r="FX18" s="106">
        <f>IF(OR(NOT($FT$8),GC7="-"),NA(),GC7)</f>
        <v>375</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f>IF(OR(NOT($GN$8),GS7="-"),NA(),GS7)</f>
        <v>58.4</v>
      </c>
      <c r="GO18" s="106">
        <f>IF(OR(NOT($GN$8),GT7="-"),NA(),GT7)</f>
        <v>80.599999999999994</v>
      </c>
      <c r="GP18" s="106">
        <f>IF(OR(NOT($GN$8),GU7="-"),NA(),GU7)</f>
        <v>85.6</v>
      </c>
      <c r="GQ18" s="106">
        <f>IF(OR(NOT($GN$8),GV7="-"),NA(),GV7)</f>
        <v>92</v>
      </c>
      <c r="GR18" s="106">
        <f>IF(OR(NOT($GN$8),GW7="-"),NA(),GW7)</f>
        <v>94.7</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0" t="s">
        <v>163</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0" t="s">
        <v>164</v>
      </c>
      <c r="C20" s="190"/>
      <c r="D20" s="100"/>
    </row>
    <row r="21" spans="1:374" x14ac:dyDescent="0.2">
      <c r="A21" s="97">
        <f t="shared" si="7"/>
        <v>7</v>
      </c>
      <c r="B21" s="190" t="s">
        <v>165</v>
      </c>
      <c r="C21" s="190"/>
      <c r="D21" s="100"/>
    </row>
    <row r="22" spans="1:374" x14ac:dyDescent="0.2">
      <c r="A22" s="97">
        <f t="shared" si="7"/>
        <v>8</v>
      </c>
      <c r="B22" s="190" t="s">
        <v>166</v>
      </c>
      <c r="C22" s="190"/>
      <c r="D22" s="100"/>
      <c r="E22" s="192" t="s">
        <v>167</v>
      </c>
      <c r="F22" s="193"/>
      <c r="G22" s="193"/>
      <c r="H22" s="193"/>
      <c r="I22" s="194"/>
    </row>
    <row r="23" spans="1:374" x14ac:dyDescent="0.2">
      <c r="A23" s="97">
        <f t="shared" si="7"/>
        <v>9</v>
      </c>
      <c r="B23" s="190" t="s">
        <v>168</v>
      </c>
      <c r="C23" s="190"/>
      <c r="D23" s="100"/>
      <c r="E23" s="195"/>
      <c r="F23" s="196"/>
      <c r="G23" s="196"/>
      <c r="H23" s="196"/>
      <c r="I23" s="197"/>
    </row>
    <row r="24" spans="1:374" x14ac:dyDescent="0.2">
      <c r="A24" s="97">
        <f t="shared" si="7"/>
        <v>10</v>
      </c>
      <c r="B24" s="190" t="s">
        <v>169</v>
      </c>
      <c r="C24" s="190"/>
      <c r="D24" s="100"/>
      <c r="E24" s="195"/>
      <c r="F24" s="196"/>
      <c r="G24" s="196"/>
      <c r="H24" s="196"/>
      <c r="I24" s="197"/>
    </row>
    <row r="25" spans="1:374" x14ac:dyDescent="0.2">
      <c r="A25" s="97">
        <f t="shared" si="7"/>
        <v>11</v>
      </c>
      <c r="B25" s="190" t="s">
        <v>170</v>
      </c>
      <c r="C25" s="190"/>
      <c r="D25" s="100"/>
      <c r="E25" s="195"/>
      <c r="F25" s="196"/>
      <c r="G25" s="196"/>
      <c r="H25" s="196"/>
      <c r="I25" s="197"/>
    </row>
    <row r="26" spans="1:374" x14ac:dyDescent="0.2">
      <c r="A26" s="97">
        <f t="shared" si="7"/>
        <v>12</v>
      </c>
      <c r="B26" s="190" t="s">
        <v>171</v>
      </c>
      <c r="C26" s="190"/>
      <c r="D26" s="100"/>
      <c r="E26" s="195"/>
      <c r="F26" s="196"/>
      <c r="G26" s="196"/>
      <c r="H26" s="196"/>
      <c r="I26" s="197"/>
    </row>
    <row r="27" spans="1:374" x14ac:dyDescent="0.2">
      <c r="A27" s="97">
        <f t="shared" si="7"/>
        <v>13</v>
      </c>
      <c r="B27" s="190" t="s">
        <v>172</v>
      </c>
      <c r="C27" s="190"/>
      <c r="D27" s="100"/>
      <c r="E27" s="195"/>
      <c r="F27" s="196"/>
      <c r="G27" s="196"/>
      <c r="H27" s="196"/>
      <c r="I27" s="197"/>
    </row>
    <row r="28" spans="1:374" x14ac:dyDescent="0.2">
      <c r="A28" s="97">
        <f t="shared" si="7"/>
        <v>14</v>
      </c>
      <c r="B28" s="190" t="s">
        <v>173</v>
      </c>
      <c r="C28" s="190"/>
      <c r="D28" s="100"/>
      <c r="E28" s="195"/>
      <c r="F28" s="196"/>
      <c r="G28" s="196"/>
      <c r="H28" s="196"/>
      <c r="I28" s="197"/>
    </row>
    <row r="29" spans="1:374" x14ac:dyDescent="0.2">
      <c r="A29" s="97">
        <f t="shared" si="7"/>
        <v>15</v>
      </c>
      <c r="B29" s="190" t="s">
        <v>174</v>
      </c>
      <c r="C29" s="190"/>
      <c r="D29" s="100"/>
      <c r="E29" s="195"/>
      <c r="F29" s="196"/>
      <c r="G29" s="196"/>
      <c r="H29" s="196"/>
      <c r="I29" s="197"/>
    </row>
    <row r="30" spans="1:374" x14ac:dyDescent="0.2">
      <c r="A30" s="97">
        <f t="shared" si="7"/>
        <v>16</v>
      </c>
      <c r="B30" s="190" t="s">
        <v>175</v>
      </c>
      <c r="C30" s="190"/>
      <c r="D30" s="100"/>
      <c r="E30" s="195"/>
      <c r="F30" s="196"/>
      <c r="G30" s="196"/>
      <c r="H30" s="196"/>
      <c r="I30" s="197"/>
    </row>
    <row r="31" spans="1:374" x14ac:dyDescent="0.2">
      <c r="A31" s="97">
        <f t="shared" si="7"/>
        <v>17</v>
      </c>
      <c r="B31" s="190" t="s">
        <v>176</v>
      </c>
      <c r="C31" s="190"/>
      <c r="D31" s="100"/>
      <c r="E31" s="195"/>
      <c r="F31" s="196"/>
      <c r="G31" s="196"/>
      <c r="H31" s="196"/>
      <c r="I31" s="197"/>
    </row>
    <row r="32" spans="1:374" x14ac:dyDescent="0.2">
      <c r="A32" s="97">
        <f t="shared" si="7"/>
        <v>18</v>
      </c>
      <c r="B32" s="190" t="s">
        <v>177</v>
      </c>
      <c r="C32" s="190"/>
      <c r="D32" s="100"/>
      <c r="E32" s="195"/>
      <c r="F32" s="196"/>
      <c r="G32" s="196"/>
      <c r="H32" s="196"/>
      <c r="I32" s="197"/>
    </row>
    <row r="33" spans="1:16" x14ac:dyDescent="0.2">
      <c r="A33" s="97">
        <f t="shared" si="7"/>
        <v>19</v>
      </c>
      <c r="B33" s="190" t="s">
        <v>178</v>
      </c>
      <c r="C33" s="190"/>
      <c r="D33" s="100"/>
      <c r="E33" s="195"/>
      <c r="F33" s="196"/>
      <c r="G33" s="196"/>
      <c r="H33" s="196"/>
      <c r="I33" s="197"/>
    </row>
    <row r="34" spans="1:16" x14ac:dyDescent="0.2">
      <c r="A34" s="97">
        <f t="shared" si="7"/>
        <v>20</v>
      </c>
      <c r="B34" s="190" t="s">
        <v>179</v>
      </c>
      <c r="C34" s="190"/>
      <c r="D34" s="100"/>
      <c r="E34" s="195"/>
      <c r="F34" s="196"/>
      <c r="G34" s="196"/>
      <c r="H34" s="196"/>
      <c r="I34" s="197"/>
    </row>
    <row r="35" spans="1:16" ht="25.5" customHeight="1" x14ac:dyDescent="0.2">
      <c r="E35" s="198"/>
      <c r="F35" s="199"/>
      <c r="G35" s="199"/>
      <c r="H35" s="199"/>
      <c r="I35" s="200"/>
    </row>
    <row r="36" spans="1:16" x14ac:dyDescent="0.2">
      <c r="A36" t="s">
        <v>180</v>
      </c>
      <c r="B36" t="s">
        <v>181</v>
      </c>
    </row>
    <row r="37" spans="1:16" x14ac:dyDescent="0.2">
      <c r="A37" t="s">
        <v>182</v>
      </c>
      <c r="B37" t="s">
        <v>183</v>
      </c>
      <c r="L37" s="192" t="s">
        <v>167</v>
      </c>
      <c r="M37" s="193"/>
      <c r="N37" s="193"/>
      <c r="O37" s="193"/>
      <c r="P37" s="194"/>
    </row>
    <row r="38" spans="1:16" x14ac:dyDescent="0.2">
      <c r="A38" t="s">
        <v>184</v>
      </c>
      <c r="B38" t="s">
        <v>185</v>
      </c>
      <c r="L38" s="195"/>
      <c r="M38" s="196"/>
      <c r="N38" s="196"/>
      <c r="O38" s="196"/>
      <c r="P38" s="197"/>
    </row>
    <row r="39" spans="1:16" x14ac:dyDescent="0.2">
      <c r="A39" t="s">
        <v>186</v>
      </c>
      <c r="B39" t="s">
        <v>187</v>
      </c>
      <c r="L39" s="195"/>
      <c r="M39" s="196"/>
      <c r="N39" s="196"/>
      <c r="O39" s="196"/>
      <c r="P39" s="197"/>
    </row>
    <row r="40" spans="1:16" x14ac:dyDescent="0.2">
      <c r="A40" t="s">
        <v>188</v>
      </c>
      <c r="B40" t="s">
        <v>189</v>
      </c>
      <c r="L40" s="195"/>
      <c r="M40" s="196"/>
      <c r="N40" s="196"/>
      <c r="O40" s="196"/>
      <c r="P40" s="197"/>
    </row>
    <row r="41" spans="1:16" x14ac:dyDescent="0.2">
      <c r="A41" t="s">
        <v>190</v>
      </c>
      <c r="B41" t="s">
        <v>191</v>
      </c>
      <c r="L41" s="195"/>
      <c r="M41" s="196"/>
      <c r="N41" s="196"/>
      <c r="O41" s="196"/>
      <c r="P41" s="197"/>
    </row>
    <row r="42" spans="1:16" x14ac:dyDescent="0.2">
      <c r="A42" t="s">
        <v>192</v>
      </c>
      <c r="B42" t="s">
        <v>193</v>
      </c>
      <c r="L42" s="195"/>
      <c r="M42" s="196"/>
      <c r="N42" s="196"/>
      <c r="O42" s="196"/>
      <c r="P42" s="197"/>
    </row>
    <row r="43" spans="1:16" x14ac:dyDescent="0.2">
      <c r="A43" t="s">
        <v>194</v>
      </c>
      <c r="B43" t="s">
        <v>195</v>
      </c>
      <c r="L43" s="195"/>
      <c r="M43" s="196"/>
      <c r="N43" s="196"/>
      <c r="O43" s="196"/>
      <c r="P43" s="197"/>
    </row>
    <row r="44" spans="1:16" x14ac:dyDescent="0.2">
      <c r="A44" t="s">
        <v>196</v>
      </c>
      <c r="B44" t="s">
        <v>197</v>
      </c>
      <c r="L44" s="195"/>
      <c r="M44" s="196"/>
      <c r="N44" s="196"/>
      <c r="O44" s="196"/>
      <c r="P44" s="197"/>
    </row>
    <row r="45" spans="1:16" x14ac:dyDescent="0.2">
      <c r="A45" t="s">
        <v>198</v>
      </c>
      <c r="B45" t="s">
        <v>199</v>
      </c>
      <c r="L45" s="195"/>
      <c r="M45" s="196"/>
      <c r="N45" s="196"/>
      <c r="O45" s="196"/>
      <c r="P45" s="197"/>
    </row>
    <row r="46" spans="1:16" x14ac:dyDescent="0.2">
      <c r="A46" t="s">
        <v>200</v>
      </c>
      <c r="B46" t="s">
        <v>201</v>
      </c>
      <c r="L46" s="195"/>
      <c r="M46" s="196"/>
      <c r="N46" s="196"/>
      <c r="O46" s="196"/>
      <c r="P46" s="197"/>
    </row>
    <row r="47" spans="1:16" x14ac:dyDescent="0.2">
      <c r="A47" t="s">
        <v>202</v>
      </c>
      <c r="B47" t="s">
        <v>203</v>
      </c>
      <c r="L47" s="195"/>
      <c r="M47" s="196"/>
      <c r="N47" s="196"/>
      <c r="O47" s="196"/>
      <c r="P47" s="197"/>
    </row>
    <row r="48" spans="1:16" x14ac:dyDescent="0.2">
      <c r="A48" t="s">
        <v>204</v>
      </c>
      <c r="B48" t="s">
        <v>205</v>
      </c>
      <c r="L48" s="195"/>
      <c r="M48" s="196"/>
      <c r="N48" s="196"/>
      <c r="O48" s="196"/>
      <c r="P48" s="197"/>
    </row>
    <row r="49" spans="1:16" x14ac:dyDescent="0.2">
      <c r="A49" t="s">
        <v>206</v>
      </c>
      <c r="B49" t="s">
        <v>207</v>
      </c>
      <c r="L49" s="195"/>
      <c r="M49" s="196"/>
      <c r="N49" s="196"/>
      <c r="O49" s="196"/>
      <c r="P49" s="197"/>
    </row>
    <row r="50" spans="1:16" ht="26.25" customHeight="1" x14ac:dyDescent="0.2">
      <c r="A50" t="s">
        <v>208</v>
      </c>
      <c r="B50" t="s">
        <v>209</v>
      </c>
      <c r="L50" s="198"/>
      <c r="M50" s="199"/>
      <c r="N50" s="199"/>
      <c r="O50" s="199"/>
      <c r="P50" s="200"/>
    </row>
    <row r="51" spans="1:16" x14ac:dyDescent="0.2">
      <c r="A51" t="s">
        <v>210</v>
      </c>
      <c r="B51" t="s">
        <v>211</v>
      </c>
    </row>
    <row r="52" spans="1:16" x14ac:dyDescent="0.2">
      <c r="A52" t="s">
        <v>212</v>
      </c>
      <c r="B52" t="s">
        <v>213</v>
      </c>
    </row>
    <row r="53" spans="1:16" x14ac:dyDescent="0.2">
      <c r="A53" t="s">
        <v>214</v>
      </c>
      <c r="B53" t="s">
        <v>215</v>
      </c>
    </row>
    <row r="54" spans="1:16" x14ac:dyDescent="0.2">
      <c r="A54" t="s">
        <v>216</v>
      </c>
      <c r="B54" t="s">
        <v>217</v>
      </c>
    </row>
    <row r="55" spans="1:16" x14ac:dyDescent="0.2">
      <c r="A55" t="s">
        <v>218</v>
      </c>
      <c r="B55" t="s">
        <v>219</v>
      </c>
    </row>
    <row r="56" spans="1:16" x14ac:dyDescent="0.2">
      <c r="A56" t="s">
        <v>220</v>
      </c>
      <c r="B56" t="s">
        <v>221</v>
      </c>
    </row>
    <row r="57" spans="1:16" x14ac:dyDescent="0.2">
      <c r="A57" t="s">
        <v>222</v>
      </c>
      <c r="B57" t="s">
        <v>223</v>
      </c>
    </row>
    <row r="58" spans="1:16" x14ac:dyDescent="0.2">
      <c r="A58" t="s">
        <v>224</v>
      </c>
      <c r="B58" t="s">
        <v>225</v>
      </c>
    </row>
    <row r="59" spans="1:16" x14ac:dyDescent="0.2">
      <c r="A59" t="s">
        <v>226</v>
      </c>
      <c r="B59" t="s">
        <v>227</v>
      </c>
    </row>
    <row r="60" spans="1:16" x14ac:dyDescent="0.2">
      <c r="A60" t="s">
        <v>228</v>
      </c>
      <c r="B60" t="s">
        <v>229</v>
      </c>
    </row>
    <row r="61" spans="1:16" x14ac:dyDescent="0.2">
      <c r="A61" t="s">
        <v>230</v>
      </c>
      <c r="B61" t="s">
        <v>231</v>
      </c>
    </row>
    <row r="62" spans="1:16" x14ac:dyDescent="0.2">
      <c r="A62" t="s">
        <v>232</v>
      </c>
      <c r="B62" t="s">
        <v>233</v>
      </c>
    </row>
    <row r="63" spans="1:16" x14ac:dyDescent="0.2">
      <c r="A63" t="s">
        <v>234</v>
      </c>
      <c r="B63" t="s">
        <v>235</v>
      </c>
    </row>
    <row r="64" spans="1:16" x14ac:dyDescent="0.2">
      <c r="A64" t="s">
        <v>236</v>
      </c>
      <c r="B64" t="s">
        <v>237</v>
      </c>
    </row>
    <row r="65" spans="1:2" x14ac:dyDescent="0.2">
      <c r="A65" t="s">
        <v>238</v>
      </c>
      <c r="B65" t="s">
        <v>239</v>
      </c>
    </row>
    <row r="66" spans="1:2" x14ac:dyDescent="0.2">
      <c r="A66" t="s">
        <v>240</v>
      </c>
      <c r="B66" t="s">
        <v>241</v>
      </c>
    </row>
    <row r="67" spans="1:2" x14ac:dyDescent="0.2">
      <c r="A67" t="s">
        <v>242</v>
      </c>
      <c r="B67" t="s">
        <v>241</v>
      </c>
    </row>
    <row r="68" spans="1:2" x14ac:dyDescent="0.2">
      <c r="A68" t="s">
        <v>243</v>
      </c>
      <c r="B68" t="s">
        <v>241</v>
      </c>
    </row>
    <row r="69" spans="1:2" x14ac:dyDescent="0.2">
      <c r="A69" t="s">
        <v>244</v>
      </c>
      <c r="B69" t="s">
        <v>241</v>
      </c>
    </row>
    <row r="70" spans="1:2" x14ac:dyDescent="0.2">
      <c r="A70" t="s">
        <v>245</v>
      </c>
      <c r="B70" t="s">
        <v>241</v>
      </c>
    </row>
    <row r="71" spans="1:2" x14ac:dyDescent="0.2">
      <c r="A71" t="s">
        <v>246</v>
      </c>
      <c r="B71" t="s">
        <v>241</v>
      </c>
    </row>
    <row r="72" spans="1:2" x14ac:dyDescent="0.2">
      <c r="A72" t="s">
        <v>247</v>
      </c>
      <c r="B72" t="s">
        <v>241</v>
      </c>
    </row>
    <row r="73" spans="1:2" x14ac:dyDescent="0.2">
      <c r="A73" t="s">
        <v>248</v>
      </c>
      <c r="B73" t="s">
        <v>241</v>
      </c>
    </row>
    <row r="74" spans="1:2" x14ac:dyDescent="0.2">
      <c r="A74" t="s">
        <v>249</v>
      </c>
      <c r="B74" t="s">
        <v>241</v>
      </c>
    </row>
    <row r="75" spans="1:2" x14ac:dyDescent="0.2">
      <c r="A75" t="s">
        <v>250</v>
      </c>
      <c r="B75" t="s">
        <v>241</v>
      </c>
    </row>
    <row r="76" spans="1:2" x14ac:dyDescent="0.2">
      <c r="A76" t="s">
        <v>251</v>
      </c>
      <c r="B76" t="s">
        <v>241</v>
      </c>
    </row>
    <row r="77" spans="1:2" x14ac:dyDescent="0.2">
      <c r="A77" t="s">
        <v>252</v>
      </c>
      <c r="B77" t="s">
        <v>241</v>
      </c>
    </row>
    <row r="78" spans="1:2" x14ac:dyDescent="0.2">
      <c r="A78" t="s">
        <v>253</v>
      </c>
      <c r="B78" t="s">
        <v>241</v>
      </c>
    </row>
    <row r="79" spans="1:2" x14ac:dyDescent="0.2">
      <c r="A79" t="s">
        <v>254</v>
      </c>
      <c r="B79" t="s">
        <v>241</v>
      </c>
    </row>
    <row r="80" spans="1:2" x14ac:dyDescent="0.2">
      <c r="A80" t="s">
        <v>255</v>
      </c>
      <c r="B80" t="s">
        <v>241</v>
      </c>
    </row>
    <row r="81" spans="1:2" x14ac:dyDescent="0.2">
      <c r="A81" t="s">
        <v>256</v>
      </c>
      <c r="B81" t="s">
        <v>241</v>
      </c>
    </row>
    <row r="82" spans="1:2" x14ac:dyDescent="0.2">
      <c r="A82" t="s">
        <v>257</v>
      </c>
      <c r="B82" t="s">
        <v>241</v>
      </c>
    </row>
    <row r="83" spans="1:2" x14ac:dyDescent="0.2">
      <c r="A83" t="s">
        <v>258</v>
      </c>
      <c r="B83" t="s">
        <v>241</v>
      </c>
    </row>
    <row r="84" spans="1:2" x14ac:dyDescent="0.2">
      <c r="A84" t="s">
        <v>259</v>
      </c>
      <c r="B84" t="s">
        <v>241</v>
      </c>
    </row>
    <row r="85" spans="1:2" x14ac:dyDescent="0.2">
      <c r="A85" t="s">
        <v>260</v>
      </c>
      <c r="B85" t="s">
        <v>241</v>
      </c>
    </row>
    <row r="86" spans="1:2" x14ac:dyDescent="0.2">
      <c r="A86" t="s">
        <v>261</v>
      </c>
      <c r="B86" t="s">
        <v>262</v>
      </c>
    </row>
    <row r="87" spans="1:2" x14ac:dyDescent="0.2">
      <c r="A87" t="s">
        <v>263</v>
      </c>
      <c r="B87" t="s">
        <v>262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2020-02-26T23:44:58Z</cp:lastPrinted>
  <dcterms:created xsi:type="dcterms:W3CDTF">2019-12-05T07:50:06Z</dcterms:created>
  <dcterms:modified xsi:type="dcterms:W3CDTF">2020-03-04T02:15:01Z</dcterms:modified>
  <cp:category/>
</cp:coreProperties>
</file>