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決算担当作業フォルダ\奈須\01 決算担当\01各種照会・回答（通知含む）\３０年度\01 総務省\17 平成29年度財政状況資料集（３／１５〆）\02 回答\"/>
    </mc:Choice>
  </mc:AlternateContent>
  <xr:revisionPtr revIDLastSave="0" documentId="13_ncr:1_{BF36705D-68D5-410B-9F81-AA0292B487B7}" xr6:coauthVersionLast="45" xr6:coauthVersionMax="45"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3" i="10" l="1"/>
  <c r="BG32" i="10"/>
  <c r="BG31" i="10"/>
  <c r="AO34"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U33" i="10"/>
  <c r="BW32" i="10"/>
  <c r="U32" i="10"/>
  <c r="CO31" i="10"/>
  <c r="CO32" i="10" s="1"/>
  <c r="CO33" i="10" s="1"/>
  <c r="CO34" i="10" s="1"/>
  <c r="CO35" i="10" s="1"/>
  <c r="CO36" i="10" s="1"/>
  <c r="CO37" i="10" s="1"/>
  <c r="CO38" i="10" s="1"/>
  <c r="CO39" i="10" s="1"/>
  <c r="CO40" i="10" s="1"/>
  <c r="BW31" i="10"/>
  <c r="U31" i="10"/>
  <c r="C31" i="10"/>
  <c r="AM31" i="10" l="1"/>
  <c r="AM32" i="10" s="1"/>
  <c r="AM33" i="10" s="1"/>
  <c r="AM34" i="10" s="1"/>
  <c r="C32" i="10"/>
  <c r="C33" i="10" s="1"/>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alcChain>
</file>

<file path=xl/sharedStrings.xml><?xml version="1.0" encoding="utf-8"?>
<sst xmlns="http://schemas.openxmlformats.org/spreadsheetml/2006/main" count="1028" uniqueCount="577">
  <si>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</si>
  <si>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</si>
  <si>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</si>
  <si>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</si>
  <si>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</si>
  <si>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</si>
  <si>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</si>
  <si>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</si>
  <si>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</si>
  <si>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</si>
  <si>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</si>
  <si>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</si>
  <si>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</si>
  <si>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</si>
  <si>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</si>
  <si>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</si>
  <si>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</si>
  <si>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</si>
  <si>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</si>
  <si>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</si>
  <si>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</si>
  <si>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</si>
  <si>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</si>
  <si>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</si>
  <si>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</si>
  <si>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</si>
  <si>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</si>
  <si>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</si>
  <si>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</si>
  <si>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</si>
  <si>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</si>
  <si>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</si>
  <si>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</si>
  <si>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</si>
  <si>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</si>
  <si>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</si>
  <si>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</si>
  <si>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</si>
  <si>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</si>
  <si>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</si>
  <si>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</si>
  <si>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</si>
  <si>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</si>
  <si>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</si>
  <si>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</si>
  <si>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</si>
  <si>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</si>
  <si>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</si>
  <si>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</si>
  <si>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</si>
  <si>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</si>
  <si>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</si>
  <si>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</si>
  <si>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</si>
  <si>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</si>
  <si>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</si>
  <si>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</si>
  <si>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</si>
  <si>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</si>
  <si>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</si>
  <si>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</si>
  <si>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</si>
  <si>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</si>
  <si>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</si>
  <si>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</si>
  <si>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</si>
  <si>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</si>
  <si>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</si>
  <si>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</si>
  <si>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</si>
  <si>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</si>
  <si>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</si>
  <si>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宮崎県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</si>
  <si>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</si>
  <si>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</si>
  <si>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</si>
  <si>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</si>
  <si>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</si>
  <si>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</si>
  <si>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</si>
  <si>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</si>
  <si>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</si>
  <si>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</si>
  <si>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</si>
  <si>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</si>
  <si>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</si>
  <si>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</si>
  <si>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</si>
  <si>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</si>
  <si>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</si>
  <si>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</si>
  <si>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</si>
  <si>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</si>
  <si>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</si>
  <si>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</si>
  <si>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</si>
  <si>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</si>
  <si>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</si>
  <si>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</si>
  <si>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</si>
  <si>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</si>
  <si>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</si>
  <si>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</si>
  <si>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</si>
  <si>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</si>
  <si>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</si>
  <si>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-2.7</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</si>
  <si>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</si>
  <si>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</si>
  <si>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</si>
  <si>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</si>
  <si>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</si>
  <si>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</si>
  <si>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</si>
  <si>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</si>
  <si>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</si>
  <si>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</si>
  <si>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</si>
  <si>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</si>
  <si>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</si>
  <si>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</si>
  <si>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</si>
  <si>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</si>
  <si>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</si>
  <si>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</si>
  <si>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</si>
  <si>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</si>
  <si>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</si>
  <si>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</si>
  <si>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</si>
  <si>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</si>
  <si>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</si>
  <si>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</si>
  <si>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</si>
  <si>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</si>
  <si>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</si>
  <si>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</si>
  <si>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-0.7</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</si>
  <si>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</si>
  <si>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</si>
  <si>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</si>
  <si>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</si>
  <si>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</si>
  <si>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</si>
  <si>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</si>
  <si>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</si>
  <si>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</si>
  <si>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</si>
  <si>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</si>
  <si>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</si>
  <si>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</si>
  <si>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</si>
  <si>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</si>
  <si>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</si>
  <si>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</si>
  <si>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</si>
  <si>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</si>
  <si>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</si>
  <si>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</si>
  <si>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</si>
  <si>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</si>
  <si>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</si>
  <si>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</si>
  <si>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</si>
  <si>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</si>
  <si>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</si>
  <si>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</si>
  <si>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</si>
  <si>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</si>
  <si>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</si>
  <si>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</si>
  <si>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</si>
  <si>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</si>
  <si>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</si>
  <si>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</si>
  <si>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</si>
  <si>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</si>
  <si>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</si>
  <si>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</si>
  <si>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宮崎県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</si>
  <si>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</si>
  <si>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</si>
  <si>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</si>
  <si>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</si>
  <si>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</si>
  <si>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</si>
  <si>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</si>
  <si>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</si>
  <si>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</si>
  <si>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</si>
  <si>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</si>
  <si>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</si>
  <si>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</si>
  <si>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</si>
  <si>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</si>
  <si>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</si>
  <si>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</si>
  <si>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</si>
  <si>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</si>
  <si>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</si>
  <si>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</si>
  <si>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</si>
  <si>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</si>
  <si>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</si>
  <si>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</si>
  <si>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</si>
  <si>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</si>
  <si>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</si>
  <si>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</si>
  <si>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</si>
  <si>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</si>
  <si>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</si>
  <si>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</si>
  <si>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</si>
  <si>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</si>
  <si>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</si>
  <si>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</si>
  <si>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</si>
  <si>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</si>
  <si>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</si>
  <si>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</si>
  <si>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</si>
  <si>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</si>
  <si>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</si>
  <si>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</si>
  <si>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</si>
  <si>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</si>
  <si>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</si>
  <si>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</si>
  <si>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</si>
  <si>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</si>
  <si>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</si>
  <si>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</si>
  <si>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</si>
  <si>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</si>
  <si>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</si>
  <si>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</si>
  <si>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</si>
  <si>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</si>
  <si>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</si>
  <si>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</si>
  <si>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</si>
  <si>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</si>
  <si>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</si>
  <si>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</si>
  <si>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</si>
  <si>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</si>
  <si>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</si>
  <si>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</si>
  <si>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</si>
  <si>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</si>
  <si>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</si>
  <si>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</si>
  <si>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</si>
  <si>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</si>
  <si>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</si>
  <si>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</si>
  <si>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</si>
  <si>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</si>
  <si>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</si>
  <si>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</si>
  <si>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</si>
  <si>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</si>
  <si>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</si>
  <si>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</si>
  <si>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</si>
  <si>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</si>
  <si>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</si>
  <si>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</si>
  <si>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</si>
  <si>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</si>
  <si>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</si>
  <si>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</si>
  <si>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</si>
  <si>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</si>
  <si>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</si>
  <si>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</si>
  <si>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</si>
  <si>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</si>
  <si>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</si>
  <si>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</si>
  <si>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</si>
  <si>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</si>
  <si>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</si>
  <si>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</si>
  <si>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</si>
  <si>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</si>
  <si>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</si>
  <si>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</si>
  <si>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</si>
  <si>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</si>
  <si>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</si>
  <si>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</si>
  <si>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</si>
  <si>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</si>
  <si>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</si>
  <si>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</si>
  <si>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</si>
  <si>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</si>
  <si>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</si>
  <si>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</si>
  <si>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</si>
  <si>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</si>
  <si>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</si>
  <si>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</si>
  <si>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</si>
  <si>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</si>
  <si>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</si>
  <si>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</si>
  <si>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</si>
  <si>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</si>
  <si>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</si>
  <si>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</si>
  <si>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</si>
  <si>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</si>
  <si>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</si>
  <si>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</si>
  <si>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</si>
  <si>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</si>
  <si>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</si>
  <si>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</si>
  <si>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</si>
  <si>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</si>
  <si>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</si>
  <si>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宮崎県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</si>
  <si>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</si>
  <si>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</si>
  <si>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</si>
  <si>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</si>
  <si>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</si>
  <si>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</si>
  <si>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</si>
  <si>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</si>
  <si>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</si>
  <si>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</si>
  <si>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</si>
  <si>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</si>
  <si>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</si>
  <si>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</si>
  <si>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</si>
  <si>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</si>
  <si>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</si>
  <si>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</si>
  <si>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</si>
  <si>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</si>
  <si>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小規模企業者等設備導入資金特別会計</t>
    <phoneticPr fontId="5"/>
  </si>
  <si>
    <t>沿岸漁業改善資金特別会計</t>
    <phoneticPr fontId="5"/>
  </si>
  <si>
    <t>山林基本財産特別会計</t>
    <phoneticPr fontId="5"/>
  </si>
  <si>
    <t>拡大造林事業特別会計</t>
    <phoneticPr fontId="5"/>
  </si>
  <si>
    <t>公共用地取得事業特別会計</t>
    <phoneticPr fontId="5"/>
  </si>
  <si>
    <t>公債管理特別会計</t>
    <phoneticPr fontId="5"/>
  </si>
  <si>
    <t>-</t>
    <phoneticPr fontId="5"/>
  </si>
  <si>
    <t>県立学校実習事業特別会計</t>
    <phoneticPr fontId="5"/>
  </si>
  <si>
    <t>開発事業特別資金特別会計</t>
    <phoneticPr fontId="5"/>
  </si>
  <si>
    <t>育英資金特別会計</t>
    <phoneticPr fontId="5"/>
  </si>
  <si>
    <t>林業改善資金特別会計</t>
    <phoneticPr fontId="5"/>
  </si>
  <si>
    <t>母子父子寡婦福祉資金特別会計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</si>
  <si>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</si>
  <si>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</si>
  <si>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</si>
  <si>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</si>
  <si>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</si>
  <si>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</si>
  <si>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</si>
  <si>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</si>
  <si>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</si>
  <si>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</si>
  <si>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</si>
  <si>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</si>
  <si>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</si>
  <si>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工業用水道事業会計</t>
    <phoneticPr fontId="5"/>
  </si>
  <si>
    <t>法適用企業</t>
    <phoneticPr fontId="5"/>
  </si>
  <si>
    <t>電気事業会計</t>
    <phoneticPr fontId="5"/>
  </si>
  <si>
    <t>法適用企業</t>
    <phoneticPr fontId="5"/>
  </si>
  <si>
    <t>地域振興事業会計</t>
    <phoneticPr fontId="5"/>
  </si>
  <si>
    <t>県立病院事業会計</t>
    <phoneticPr fontId="5"/>
  </si>
  <si>
    <t>えびの高原スポーツレクリエーション施設特別会計</t>
    <phoneticPr fontId="5"/>
  </si>
  <si>
    <t>法非適用企業</t>
    <phoneticPr fontId="5"/>
  </si>
  <si>
    <t>県営国民宿舎特別会計</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</si>
  <si>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</si>
  <si>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</si>
  <si>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</si>
  <si>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</si>
  <si>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</si>
  <si>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</si>
  <si>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</si>
  <si>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</si>
  <si>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</si>
  <si>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</si>
  <si>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</si>
  <si>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</si>
  <si>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</si>
  <si>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</si>
  <si>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</si>
  <si>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</si>
  <si>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</si>
  <si>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</si>
  <si>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</si>
  <si>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</si>
  <si>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</si>
  <si>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</si>
  <si>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</si>
  <si>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</si>
  <si>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</si>
  <si>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</si>
  <si>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</si>
  <si>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</si>
  <si>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</si>
  <si>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</si>
  <si>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</si>
  <si>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</si>
  <si>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</si>
  <si>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</si>
  <si>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</si>
  <si>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</si>
  <si>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t>
    <phoneticPr fontId="5"/>
  </si>
  <si>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</si>
  <si>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</si>
  <si>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</si>
  <si>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</si>
  <si>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</si>
  <si>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</si>
  <si>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</si>
  <si>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</si>
  <si>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</si>
  <si>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</si>
  <si>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</si>
  <si>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</si>
  <si>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</si>
  <si>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</si>
  <si>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</si>
  <si>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</si>
  <si>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</si>
  <si>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</si>
  <si>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</si>
  <si>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県立病院事業会計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</si>
  <si>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</si>
  <si>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</si>
  <si>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</si>
  <si>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(Ｆ)</t>
    <phoneticPr fontId="5"/>
  </si>
  <si>
    <t>えびの高原スポーツレクリエーション施設特別会計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</si>
  <si>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</si>
  <si>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</si>
  <si>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</si>
  <si>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</si>
  <si>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</si>
  <si>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</si>
  <si>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</si>
  <si>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</si>
  <si>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</si>
  <si>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</si>
  <si>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</si>
  <si>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</si>
  <si>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</si>
  <si>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</si>
  <si>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</si>
  <si>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</si>
  <si>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</si>
  <si>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</si>
  <si>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</si>
  <si>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</si>
  <si>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</si>
  <si>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</si>
  <si>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</si>
  <si>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</si>
  <si>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</si>
  <si>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</si>
  <si>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</si>
  <si>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</si>
  <si>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</si>
  <si>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</si>
  <si>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</si>
  <si>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</si>
  <si>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</si>
  <si>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</si>
  <si>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</si>
  <si>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</si>
  <si>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</si>
  <si>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</si>
  <si>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</si>
  <si>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</si>
  <si>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</si>
  <si>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</si>
  <si>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</si>
  <si>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</si>
  <si>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</si>
  <si>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</si>
  <si>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</si>
  <si>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</si>
  <si>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</si>
  <si>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</si>
  <si>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</si>
  <si>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</si>
  <si>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</si>
  <si>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</si>
  <si>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</si>
  <si>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</si>
  <si>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</si>
  <si>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</si>
  <si>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</si>
  <si>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</si>
  <si>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</si>
  <si>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</si>
  <si>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</si>
  <si>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</si>
  <si>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</si>
  <si>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</si>
  <si>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</si>
  <si>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</si>
  <si>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</si>
  <si>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</si>
  <si>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</si>
  <si>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</si>
  <si>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</si>
  <si>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</si>
  <si>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</si>
  <si>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</si>
  <si>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</si>
  <si>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</si>
  <si>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</si>
  <si>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</si>
  <si>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</si>
  <si>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</si>
  <si>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</si>
  <si>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</si>
  <si>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0.19</t>
  </si>
  <si>
    <t>▲ 0.35</t>
  </si>
  <si>
    <t>小規模企業者等設備導入資金特別会計</t>
  </si>
  <si>
    <t>▲ 0.14</t>
  </si>
  <si>
    <t>▲ 0.01</t>
  </si>
  <si>
    <t>▲ 0.00</t>
  </si>
  <si>
    <t>母子父子寡婦福祉資金特別会計</t>
  </si>
  <si>
    <t>電気事業会計</t>
  </si>
  <si>
    <t>一般会計</t>
  </si>
  <si>
    <t>県立病院事業会計</t>
  </si>
  <si>
    <t>港湾整備事業特別会計</t>
  </si>
  <si>
    <t>工業用水道事業会計</t>
  </si>
  <si>
    <t>地域振興事業会計</t>
  </si>
  <si>
    <t>その他会計（赤字）</t>
  </si>
  <si>
    <t>▲ 0.03</t>
  </si>
  <si>
    <t>その他会計（黒字）</t>
  </si>
  <si>
    <t>該当なし</t>
    <rPh sb="0" eb="2">
      <t>ガイトウ</t>
    </rPh>
    <phoneticPr fontId="3"/>
  </si>
  <si>
    <t>公益財団法人宮崎県私学振興会</t>
    <rPh sb="0" eb="2">
      <t>コウエキ</t>
    </rPh>
    <phoneticPr fontId="5"/>
  </si>
  <si>
    <t>公益財団法人宮崎県国際交流協会</t>
  </si>
  <si>
    <t>公益財団法人宮崎県立芸術劇場</t>
  </si>
  <si>
    <t>公益財団法人宮崎県環境整備公社</t>
  </si>
  <si>
    <t>公益財団法人宮崎県生活衛生営業指導センター</t>
  </si>
  <si>
    <t>公益財団法人宮崎県移植推進財団</t>
  </si>
  <si>
    <t>公益財団法人宮崎県健康づくり協会</t>
  </si>
  <si>
    <t>公益財団法人宮崎県機械技術振興協会</t>
  </si>
  <si>
    <t>公益財団法人宮崎県産業振興機構</t>
    <rPh sb="11" eb="13">
      <t>シンコウ</t>
    </rPh>
    <rPh sb="13" eb="15">
      <t>キコウ</t>
    </rPh>
    <phoneticPr fontId="5"/>
  </si>
  <si>
    <t>宮崎県ソフトウェアセンター</t>
    <rPh sb="0" eb="3">
      <t>ミヤザキケン</t>
    </rPh>
    <phoneticPr fontId="3"/>
  </si>
  <si>
    <t>公益社団法人宮崎県農業振興公社</t>
  </si>
  <si>
    <t>公益社団法人宮崎県果実協会</t>
    <rPh sb="0" eb="2">
      <t>コウエキ</t>
    </rPh>
    <rPh sb="2" eb="4">
      <t>シャダン</t>
    </rPh>
    <rPh sb="4" eb="6">
      <t>ホウジン</t>
    </rPh>
    <rPh sb="6" eb="9">
      <t>ミヤザキケン</t>
    </rPh>
    <rPh sb="9" eb="11">
      <t>カジツ</t>
    </rPh>
    <rPh sb="11" eb="13">
      <t>キョウカイ</t>
    </rPh>
    <phoneticPr fontId="2"/>
  </si>
  <si>
    <t>公益社団法人宮崎県畜産協会</t>
  </si>
  <si>
    <t>一般社団法人宮崎県酪農公社</t>
  </si>
  <si>
    <t>一般社団法人宮崎県家畜改良事業団</t>
  </si>
  <si>
    <t>一般社団法人宮崎県肉用牛枝肉価格安定基金協会</t>
  </si>
  <si>
    <t>株式会社ミヤチク</t>
  </si>
  <si>
    <t>一般財団法人宮崎県内水面振興センター</t>
  </si>
  <si>
    <t>一般財団法人宮崎県水産振興協会</t>
  </si>
  <si>
    <t>一般社団法人宮崎県林業公社</t>
  </si>
  <si>
    <t>公益社団法人宮崎県林業労働機械化センター</t>
  </si>
  <si>
    <t>公益財団法人宮崎県建設技術推進機構</t>
  </si>
  <si>
    <t>宮崎県道路公社</t>
  </si>
  <si>
    <t>宮崎県住宅供給公社</t>
  </si>
  <si>
    <t>一般財団法人一ツ瀬川県民スポーツセンター</t>
  </si>
  <si>
    <t>公益財団法人宮崎県暴力追放センター</t>
  </si>
  <si>
    <t>公益財団法人みやざき観光コンベンション協会</t>
  </si>
  <si>
    <t>公立大学法人宮崎県立看護大学</t>
    <rPh sb="0" eb="2">
      <t>コウリツ</t>
    </rPh>
    <rPh sb="2" eb="4">
      <t>ダイガク</t>
    </rPh>
    <rPh sb="4" eb="6">
      <t>ホウジン</t>
    </rPh>
    <rPh sb="6" eb="10">
      <t>ミヤザキケンリツ</t>
    </rPh>
    <rPh sb="10" eb="12">
      <t>カンゴ</t>
    </rPh>
    <rPh sb="12" eb="14">
      <t>ダイガク</t>
    </rPh>
    <phoneticPr fontId="2"/>
  </si>
  <si>
    <t>○</t>
  </si>
  <si>
    <t>　</t>
  </si>
  <si>
    <t>県有施設維持整備基金</t>
    <rPh sb="0" eb="2">
      <t>ケンユウ</t>
    </rPh>
    <rPh sb="2" eb="4">
      <t>シセツ</t>
    </rPh>
    <rPh sb="4" eb="6">
      <t>イジ</t>
    </rPh>
    <rPh sb="6" eb="8">
      <t>セイビ</t>
    </rPh>
    <rPh sb="8" eb="10">
      <t>キキン</t>
    </rPh>
    <phoneticPr fontId="11"/>
  </si>
  <si>
    <t>地域医療介護総合確保基金</t>
    <rPh sb="0" eb="2">
      <t>チイキ</t>
    </rPh>
    <rPh sb="2" eb="4">
      <t>イリョウ</t>
    </rPh>
    <rPh sb="4" eb="6">
      <t>カイゴ</t>
    </rPh>
    <rPh sb="6" eb="8">
      <t>ソウゴウ</t>
    </rPh>
    <rPh sb="8" eb="10">
      <t>カクホ</t>
    </rPh>
    <rPh sb="10" eb="12">
      <t>キキン</t>
    </rPh>
    <phoneticPr fontId="11"/>
  </si>
  <si>
    <t>林業担い手対策基金</t>
    <rPh sb="0" eb="2">
      <t>リンギョウ</t>
    </rPh>
    <rPh sb="2" eb="3">
      <t>ニナ</t>
    </rPh>
    <rPh sb="4" eb="5">
      <t>テ</t>
    </rPh>
    <rPh sb="5" eb="7">
      <t>タイサク</t>
    </rPh>
    <rPh sb="7" eb="9">
      <t>キキン</t>
    </rPh>
    <phoneticPr fontId="11"/>
  </si>
  <si>
    <t>国民健康保険財政安定化基金</t>
    <rPh sb="0" eb="2">
      <t>コクミン</t>
    </rPh>
    <rPh sb="2" eb="4">
      <t>ケンコウ</t>
    </rPh>
    <rPh sb="4" eb="6">
      <t>ホケン</t>
    </rPh>
    <rPh sb="6" eb="8">
      <t>ザイセイ</t>
    </rPh>
    <rPh sb="8" eb="11">
      <t>アンテイカ</t>
    </rPh>
    <rPh sb="11" eb="13">
      <t>キキン</t>
    </rPh>
    <phoneticPr fontId="11"/>
  </si>
  <si>
    <t>大規模災害対策基金</t>
    <rPh sb="0" eb="3">
      <t>ダイキボ</t>
    </rPh>
    <rPh sb="3" eb="5">
      <t>サイガイ</t>
    </rPh>
    <rPh sb="5" eb="7">
      <t>タイサク</t>
    </rPh>
    <rPh sb="7" eb="9">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</si>
</sst>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1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8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cellXfs>
  <cellStyles count="19">
    <cellStyle name="標準" xfId="0" builtinId="0"/>
    <cellStyle name="標準 2" xfId="6" xr:uid="{00000000-0005-0000-0000-000001000000}"/>
    <cellStyle name="標準 2 2" xfId="7" xr:uid="{00000000-0005-0000-0000-000002000000}"/>
    <cellStyle name="標準 3" xfId="10" xr:uid="{00000000-0005-0000-0000-000003000000}"/>
    <cellStyle name="標準 4" xfId="5" xr:uid="{00000000-0005-0000-0000-000004000000}"/>
    <cellStyle name="標準 4_APAHO401600" xfId="1" xr:uid="{00000000-0005-0000-0000-000005000000}"/>
    <cellStyle name="標準 4_APAHO401900" xfId="4" xr:uid="{00000000-0005-0000-0000-000006000000}"/>
    <cellStyle name="標準 4_ZJ08_022012_青森市_2010" xfId="3" xr:uid="{00000000-0005-0000-0000-000007000000}"/>
    <cellStyle name="標準 6" xfId="8" xr:uid="{00000000-0005-0000-0000-000008000000}"/>
    <cellStyle name="標準 6_APAHO401000" xfId="9" xr:uid="{00000000-0005-0000-0000-000009000000}"/>
    <cellStyle name="標準 6_APAHO401200_O-JJ1016-001-3_財政状況資料集(決算状況カード(各会計・関係団体))(Rev2)2" xfId="14" xr:uid="{00000000-0005-0000-0000-00000A000000}"/>
    <cellStyle name="標準 6_APAHO402200_O-JJ1016-001-3_財政状況資料集(決算状況カード(各会計・関係団体))(Rev2)2" xfId="11" xr:uid="{00000000-0005-0000-0000-00000B000000}"/>
    <cellStyle name="標準_【レイアウト】（県）資料３（Ｐ２）　歳出比較分析表" xfId="15" xr:uid="{00000000-0005-0000-0000-00000C000000}"/>
    <cellStyle name="標準_【レイアウト】（市）資料３（Ｐ２）　歳出比較分析表" xfId="16" xr:uid="{00000000-0005-0000-0000-00000D000000}"/>
    <cellStyle name="標準_APAHO251300" xfId="17" xr:uid="{00000000-0005-0000-0000-00000E000000}"/>
    <cellStyle name="標準_APAHO252300" xfId="18" xr:uid="{00000000-0005-0000-0000-00000F000000}"/>
    <cellStyle name="標準_Book1" xfId="12" xr:uid="{00000000-0005-0000-0000-000010000000}"/>
    <cellStyle name="標準_O-JJ0722-001-3_決算状況カード(各会計・関係団体)_O-JJ1016-001-3_財政状況資料集(決算状況カード(各会計・関係団体))(Rev2)2" xfId="13" xr:uid="{00000000-0005-0000-0000-000011000000}"/>
    <cellStyle name="標準_O-JJ0722-001-8_連結実質赤字比率に係る赤字・黒字の構成分析" xfId="2"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114030</c:v>
                </c:pt>
                <c:pt idx="1">
                  <c:v>94715</c:v>
                </c:pt>
                <c:pt idx="2">
                  <c:v>97161</c:v>
                </c:pt>
                <c:pt idx="3">
                  <c:v>101731</c:v>
                </c:pt>
                <c:pt idx="4">
                  <c:v>108224</c:v>
                </c:pt>
              </c:numCache>
            </c:numRef>
          </c:val>
          <c:smooth val="0"/>
          <c:extLst>
            <c:ext xmlns:c16="http://schemas.microsoft.com/office/drawing/2014/chart" uri="{C3380CC4-5D6E-409C-BE32-E72D297353CC}">
              <c16:uniqueId val="{00000000-95D1-4FEE-B14A-77FFDA9DCC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98178</c:v>
                </c:pt>
                <c:pt idx="1">
                  <c:v>99098</c:v>
                </c:pt>
                <c:pt idx="2">
                  <c:v>78659</c:v>
                </c:pt>
                <c:pt idx="3">
                  <c:v>80586</c:v>
                </c:pt>
                <c:pt idx="4">
                  <c:v>92535</c:v>
                </c:pt>
              </c:numCache>
            </c:numRef>
          </c:val>
          <c:smooth val="0"/>
          <c:extLst>
            <c:ext xmlns:c16="http://schemas.microsoft.com/office/drawing/2014/chart" uri="{C3380CC4-5D6E-409C-BE32-E72D297353CC}">
              <c16:uniqueId val="{00000001-95D1-4FEE-B14A-77FFDA9DCC52}"/>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0.8</c:v>
                </c:pt>
                <c:pt idx="1">
                  <c:v>1.96</c:v>
                </c:pt>
                <c:pt idx="2">
                  <c:v>2.25</c:v>
                </c:pt>
                <c:pt idx="3">
                  <c:v>2.39</c:v>
                </c:pt>
                <c:pt idx="4">
                  <c:v>2.04</c:v>
                </c:pt>
              </c:numCache>
            </c:numRef>
          </c:val>
          <c:extLst>
            <c:ext xmlns:c16="http://schemas.microsoft.com/office/drawing/2014/chart" uri="{C3380CC4-5D6E-409C-BE32-E72D297353CC}">
              <c16:uniqueId val="{00000000-F530-41B2-BA87-A65449046B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3.62</c:v>
                </c:pt>
                <c:pt idx="1">
                  <c:v>3.4</c:v>
                </c:pt>
                <c:pt idx="2">
                  <c:v>3.54</c:v>
                </c:pt>
                <c:pt idx="3">
                  <c:v>3.58</c:v>
                </c:pt>
                <c:pt idx="4">
                  <c:v>3.59</c:v>
                </c:pt>
              </c:numCache>
            </c:numRef>
          </c:val>
          <c:extLst>
            <c:ext xmlns:c16="http://schemas.microsoft.com/office/drawing/2014/chart" uri="{C3380CC4-5D6E-409C-BE32-E72D297353CC}">
              <c16:uniqueId val="{00000001-F530-41B2-BA87-A65449046B8A}"/>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-0.19</c:v>
                </c:pt>
                <c:pt idx="1">
                  <c:v>0.96</c:v>
                </c:pt>
                <c:pt idx="2">
                  <c:v>0.52</c:v>
                </c:pt>
                <c:pt idx="3">
                  <c:v>0.12</c:v>
                </c:pt>
                <c:pt idx="4">
                  <c:v>-0.35</c:v>
                </c:pt>
              </c:numCache>
            </c:numRef>
          </c:val>
          <c:smooth val="0"/>
          <c:extLst>
            <c:ext xmlns:c16="http://schemas.microsoft.com/office/drawing/2014/chart" uri="{C3380CC4-5D6E-409C-BE32-E72D297353CC}">
              <c16:uniqueId val="{00000002-F530-41B2-BA87-A65449046B8A}"/>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0.26</c:v>
                </c:pt>
                <c:pt idx="2">
                  <c:v>#N/A</c:v>
                </c:pt>
                <c:pt idx="3">
                  <c:v>0.17</c:v>
                </c:pt>
                <c:pt idx="4">
                  <c:v>#N/A</c:v>
                </c:pt>
                <c:pt idx="5">
                  <c:v>0.08</c:v>
                </c:pt>
                <c:pt idx="6">
                  <c:v>#N/A</c:v>
                </c:pt>
                <c:pt idx="7">
                  <c:v>0.04</c:v>
                </c:pt>
                <c:pt idx="8">
                  <c:v>#N/A</c:v>
                </c:pt>
                <c:pt idx="9">
                  <c:v>0.03</c:v>
                </c:pt>
              </c:numCache>
            </c:numRef>
          </c:val>
          <c:extLst>
            <c:ext xmlns:c16="http://schemas.microsoft.com/office/drawing/2014/chart" uri="{C3380CC4-5D6E-409C-BE32-E72D297353CC}">
              <c16:uniqueId val="{00000000-0FF2-4C6F-B3A7-0ED31AD4CD1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#N/A</c:v>
                </c:pt>
                <c:pt idx="3">
                  <c:v>0</c:v>
                </c:pt>
                <c:pt idx="4">
                  <c:v>0.03</c:v>
                </c:pt>
                <c:pt idx="5">
                  <c:v>#N/A</c:v>
                </c:pt>
                <c:pt idx="6">
                  <c:v>0</c:v>
                </c:pt>
                <c:pt idx="7">
                  <c:v>0</c:v>
                </c:pt>
                <c:pt idx="8">
                  <c:v>0</c:v>
                </c:pt>
                <c:pt idx="9">
                  <c:v>0</c:v>
                </c:pt>
              </c:numCache>
            </c:numRef>
          </c:val>
          <c:extLst>
            <c:ext xmlns:c16="http://schemas.microsoft.com/office/drawing/2014/chart" uri="{C3380CC4-5D6E-409C-BE32-E72D297353CC}">
              <c16:uniqueId val="{00000001-0FF2-4C6F-B3A7-0ED31AD4CD1E}"/>
            </c:ext>
          </c:extLst>
        </c:ser>
        <c:ser>
          <c:idx val="2"/>
          <c:order val="2"/>
          <c:tx>
            <c:strRef>
              <c:f>データシート!$A$29</c:f>
              <c:strCache>
                <c:ptCount val="1"/>
                <c:pt idx="0">
                  <c:v>地域振興事業会計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0.06</c:v>
                </c:pt>
              </c:numCache>
            </c:numRef>
          </c:val>
          <c:extLst>
            <c:ext xmlns:c16="http://schemas.microsoft.com/office/drawing/2014/chart" uri="{C3380CC4-5D6E-409C-BE32-E72D297353CC}">
              <c16:uniqueId val="{00000002-0FF2-4C6F-B3A7-0ED31AD4CD1E}"/>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0.67</c:v>
                </c:pt>
                <c:pt idx="2">
                  <c:v>#N/A</c:v>
                </c:pt>
                <c:pt idx="3">
                  <c:v>0.65</c:v>
                </c:pt>
                <c:pt idx="4">
                  <c:v>#N/A</c:v>
                </c:pt>
                <c:pt idx="5">
                  <c:v>0.63</c:v>
                </c:pt>
                <c:pt idx="6">
                  <c:v>#N/A</c:v>
                </c:pt>
                <c:pt idx="7">
                  <c:v>0.63</c:v>
                </c:pt>
                <c:pt idx="8">
                  <c:v>#N/A</c:v>
                </c:pt>
                <c:pt idx="9">
                  <c:v>0.66</c:v>
                </c:pt>
              </c:numCache>
            </c:numRef>
          </c:val>
          <c:extLst>
            <c:ext xmlns:c16="http://schemas.microsoft.com/office/drawing/2014/chart" uri="{C3380CC4-5D6E-409C-BE32-E72D297353CC}">
              <c16:uniqueId val="{00000003-0FF2-4C6F-B3A7-0ED31AD4CD1E}"/>
            </c:ext>
          </c:extLst>
        </c:ser>
        <c:ser>
          <c:idx val="4"/>
          <c:order val="4"/>
          <c:tx>
            <c:strRef>
              <c:f>データシート!$A$31</c:f>
              <c:strCache>
                <c:ptCount val="1"/>
                <c:pt idx="0">
                  <c:v>港湾整備事業特別会計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0.96</c:v>
                </c:pt>
                <c:pt idx="2">
                  <c:v>#N/A</c:v>
                </c:pt>
                <c:pt idx="3">
                  <c:v>0.93</c:v>
                </c:pt>
                <c:pt idx="4">
                  <c:v>#N/A</c:v>
                </c:pt>
                <c:pt idx="5">
                  <c:v>0.88</c:v>
                </c:pt>
                <c:pt idx="6">
                  <c:v>#N/A</c:v>
                </c:pt>
                <c:pt idx="7">
                  <c:v>0.77</c:v>
                </c:pt>
                <c:pt idx="8">
                  <c:v>#N/A</c:v>
                </c:pt>
                <c:pt idx="9">
                  <c:v>0.72</c:v>
                </c:pt>
              </c:numCache>
            </c:numRef>
          </c:val>
          <c:extLst>
            <c:ext xmlns:c16="http://schemas.microsoft.com/office/drawing/2014/chart" uri="{C3380CC4-5D6E-409C-BE32-E72D297353CC}">
              <c16:uniqueId val="{00000004-0FF2-4C6F-B3A7-0ED31AD4CD1E}"/>
            </c:ext>
          </c:extLst>
        </c:ser>
        <c:ser>
          <c:idx val="5"/>
          <c:order val="5"/>
          <c:tx>
            <c:strRef>
              <c:f>データシート!$A$32</c:f>
              <c:strCache>
                <c:ptCount val="1"/>
                <c:pt idx="0">
                  <c:v>県立病院事業会計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2.57</c:v>
                </c:pt>
                <c:pt idx="2">
                  <c:v>#N/A</c:v>
                </c:pt>
                <c:pt idx="3">
                  <c:v>2.5099999999999998</c:v>
                </c:pt>
                <c:pt idx="4">
                  <c:v>#N/A</c:v>
                </c:pt>
                <c:pt idx="5">
                  <c:v>2.33</c:v>
                </c:pt>
                <c:pt idx="6">
                  <c:v>#N/A</c:v>
                </c:pt>
                <c:pt idx="7">
                  <c:v>2.2799999999999998</c:v>
                </c:pt>
                <c:pt idx="8">
                  <c:v>#N/A</c:v>
                </c:pt>
                <c:pt idx="9">
                  <c:v>1.82</c:v>
                </c:pt>
              </c:numCache>
            </c:numRef>
          </c:val>
          <c:extLst>
            <c:ext xmlns:c16="http://schemas.microsoft.com/office/drawing/2014/chart" uri="{C3380CC4-5D6E-409C-BE32-E72D297353CC}">
              <c16:uniqueId val="{00000005-0FF2-4C6F-B3A7-0ED31AD4CD1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0.67</c:v>
                </c:pt>
                <c:pt idx="2">
                  <c:v>#N/A</c:v>
                </c:pt>
                <c:pt idx="3">
                  <c:v>1.8</c:v>
                </c:pt>
                <c:pt idx="4">
                  <c:v>#N/A</c:v>
                </c:pt>
                <c:pt idx="5">
                  <c:v>2.19</c:v>
                </c:pt>
                <c:pt idx="6">
                  <c:v>#N/A</c:v>
                </c:pt>
                <c:pt idx="7">
                  <c:v>2.35</c:v>
                </c:pt>
                <c:pt idx="8">
                  <c:v>#N/A</c:v>
                </c:pt>
                <c:pt idx="9">
                  <c:v>2.02</c:v>
                </c:pt>
              </c:numCache>
            </c:numRef>
          </c:val>
          <c:extLst>
            <c:ext xmlns:c16="http://schemas.microsoft.com/office/drawing/2014/chart" uri="{C3380CC4-5D6E-409C-BE32-E72D297353CC}">
              <c16:uniqueId val="{00000006-0FF2-4C6F-B3A7-0ED31AD4CD1E}"/>
            </c:ext>
          </c:extLst>
        </c:ser>
        <c:ser>
          <c:idx val="7"/>
          <c:order val="7"/>
          <c:tx>
            <c:strRef>
              <c:f>データシート!$A$34</c:f>
              <c:strCache>
                <c:ptCount val="1"/>
                <c:pt idx="0">
                  <c:v>電気事業会計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4.22</c:v>
                </c:pt>
                <c:pt idx="2">
                  <c:v>#N/A</c:v>
                </c:pt>
                <c:pt idx="3">
                  <c:v>4.91</c:v>
                </c:pt>
                <c:pt idx="4">
                  <c:v>#N/A</c:v>
                </c:pt>
                <c:pt idx="5">
                  <c:v>5.46</c:v>
                </c:pt>
                <c:pt idx="6">
                  <c:v>#N/A</c:v>
                </c:pt>
                <c:pt idx="7">
                  <c:v>5.6</c:v>
                </c:pt>
                <c:pt idx="8">
                  <c:v>#N/A</c:v>
                </c:pt>
                <c:pt idx="9">
                  <c:v>5.79</c:v>
                </c:pt>
              </c:numCache>
            </c:numRef>
          </c:val>
          <c:extLst>
            <c:ext xmlns:c16="http://schemas.microsoft.com/office/drawing/2014/chart" uri="{C3380CC4-5D6E-409C-BE32-E72D297353CC}">
              <c16:uniqueId val="{00000007-0FF2-4C6F-B3A7-0ED31AD4CD1E}"/>
            </c:ext>
          </c:extLst>
        </c:ser>
        <c:ser>
          <c:idx val="8"/>
          <c:order val="8"/>
          <c:tx>
            <c:strRef>
              <c:f>データシート!$A$35</c:f>
              <c:strCache>
                <c:ptCount val="1"/>
                <c:pt idx="0">
                  <c:v>母子父子寡婦福祉資金特別会計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8-0FF2-4C6F-B3A7-0ED31AD4CD1E}"/>
            </c:ext>
          </c:extLst>
        </c:ser>
        <c:ser>
          <c:idx val="9"/>
          <c:order val="9"/>
          <c:tx>
            <c:strRef>
              <c:f>データシート!$A$36</c:f>
              <c:strCache>
                <c:ptCount val="1"/>
                <c:pt idx="0">
                  <c:v>小規模企業者等設備導入資金特別会計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0.14000000000000001</c:v>
                </c:pt>
                <c:pt idx="1">
                  <c:v>#N/A</c:v>
                </c:pt>
                <c:pt idx="2">
                  <c:v>0.01</c:v>
                </c:pt>
                <c:pt idx="3">
                  <c:v>#N/A</c:v>
                </c:pt>
                <c:pt idx="4">
                  <c:v>#N/A</c:v>
                </c:pt>
                <c:pt idx="5">
                  <c:v>0</c:v>
                </c:pt>
                <c:pt idx="6">
                  <c:v>#N/A</c:v>
                </c:pt>
                <c:pt idx="7">
                  <c:v>0</c:v>
                </c:pt>
                <c:pt idx="8">
                  <c:v>0.01</c:v>
                </c:pt>
                <c:pt idx="9">
                  <c:v>#N/A</c:v>
                </c:pt>
              </c:numCache>
            </c:numRef>
          </c:val>
          <c:extLst>
            <c:ext xmlns:c16="http://schemas.microsoft.com/office/drawing/2014/chart" uri="{C3380CC4-5D6E-409C-BE32-E72D297353CC}">
              <c16:uniqueId val="{00000009-0FF2-4C6F-B3A7-0ED31AD4CD1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56469</c:v>
                </c:pt>
                <c:pt idx="5">
                  <c:v>58572</c:v>
                </c:pt>
                <c:pt idx="8">
                  <c:v>58744</c:v>
                </c:pt>
                <c:pt idx="11">
                  <c:v>58180</c:v>
                </c:pt>
                <c:pt idx="14">
                  <c:v>57515</c:v>
                </c:pt>
              </c:numCache>
            </c:numRef>
          </c:val>
          <c:extLst>
            <c:ext xmlns:c16="http://schemas.microsoft.com/office/drawing/2014/chart" uri="{C3380CC4-5D6E-409C-BE32-E72D297353CC}">
              <c16:uniqueId val="{00000000-641E-485B-ABCB-27F77F1A049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4</c:v>
                </c:pt>
                <c:pt idx="9">
                  <c:v>1</c:v>
                </c:pt>
                <c:pt idx="12">
                  <c:v>1</c:v>
                </c:pt>
              </c:numCache>
            </c:numRef>
          </c:val>
          <c:extLst>
            <c:ext xmlns:c16="http://schemas.microsoft.com/office/drawing/2014/chart" uri="{C3380CC4-5D6E-409C-BE32-E72D297353CC}">
              <c16:uniqueId val="{00000001-641E-485B-ABCB-27F77F1A049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3854</c:v>
                </c:pt>
                <c:pt idx="3">
                  <c:v>4638</c:v>
                </c:pt>
                <c:pt idx="6">
                  <c:v>4995</c:v>
                </c:pt>
                <c:pt idx="9">
                  <c:v>3307</c:v>
                </c:pt>
                <c:pt idx="12">
                  <c:v>3273</c:v>
                </c:pt>
              </c:numCache>
            </c:numRef>
          </c:val>
          <c:extLst>
            <c:ext xmlns:c16="http://schemas.microsoft.com/office/drawing/2014/chart" uri="{C3380CC4-5D6E-409C-BE32-E72D297353CC}">
              <c16:uniqueId val="{00000002-641E-485B-ABCB-27F77F1A049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41E-485B-ABCB-27F77F1A049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2939</c:v>
                </c:pt>
                <c:pt idx="3">
                  <c:v>2898</c:v>
                </c:pt>
                <c:pt idx="6">
                  <c:v>2816</c:v>
                </c:pt>
                <c:pt idx="9">
                  <c:v>2383</c:v>
                </c:pt>
                <c:pt idx="12">
                  <c:v>2310</c:v>
                </c:pt>
              </c:numCache>
            </c:numRef>
          </c:val>
          <c:extLst>
            <c:ext xmlns:c16="http://schemas.microsoft.com/office/drawing/2014/chart" uri="{C3380CC4-5D6E-409C-BE32-E72D297353CC}">
              <c16:uniqueId val="{00000004-641E-485B-ABCB-27F77F1A049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1334</c:v>
                </c:pt>
                <c:pt idx="3">
                  <c:v>1461</c:v>
                </c:pt>
                <c:pt idx="6">
                  <c:v>1544</c:v>
                </c:pt>
                <c:pt idx="9">
                  <c:v>1727</c:v>
                </c:pt>
                <c:pt idx="12">
                  <c:v>1561</c:v>
                </c:pt>
              </c:numCache>
            </c:numRef>
          </c:val>
          <c:extLst>
            <c:ext xmlns:c16="http://schemas.microsoft.com/office/drawing/2014/chart" uri="{C3380CC4-5D6E-409C-BE32-E72D297353CC}">
              <c16:uniqueId val="{00000005-641E-485B-ABCB-27F77F1A049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1E-485B-ABCB-27F77F1A049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93889</c:v>
                </c:pt>
                <c:pt idx="3">
                  <c:v>92335</c:v>
                </c:pt>
                <c:pt idx="6">
                  <c:v>87126</c:v>
                </c:pt>
                <c:pt idx="9">
                  <c:v>86039</c:v>
                </c:pt>
                <c:pt idx="12">
                  <c:v>82605</c:v>
                </c:pt>
              </c:numCache>
            </c:numRef>
          </c:val>
          <c:extLst>
            <c:ext xmlns:c16="http://schemas.microsoft.com/office/drawing/2014/chart" uri="{C3380CC4-5D6E-409C-BE32-E72D297353CC}">
              <c16:uniqueId val="{00000007-641E-485B-ABCB-27F77F1A0492}"/>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45547</c:v>
                </c:pt>
                <c:pt idx="2">
                  <c:v>#N/A</c:v>
                </c:pt>
                <c:pt idx="3">
                  <c:v>#N/A</c:v>
                </c:pt>
                <c:pt idx="4">
                  <c:v>42760</c:v>
                </c:pt>
                <c:pt idx="5">
                  <c:v>#N/A</c:v>
                </c:pt>
                <c:pt idx="6">
                  <c:v>#N/A</c:v>
                </c:pt>
                <c:pt idx="7">
                  <c:v>37741</c:v>
                </c:pt>
                <c:pt idx="8">
                  <c:v>#N/A</c:v>
                </c:pt>
                <c:pt idx="9">
                  <c:v>#N/A</c:v>
                </c:pt>
                <c:pt idx="10">
                  <c:v>35277</c:v>
                </c:pt>
                <c:pt idx="11">
                  <c:v>#N/A</c:v>
                </c:pt>
                <c:pt idx="12">
                  <c:v>#N/A</c:v>
                </c:pt>
                <c:pt idx="13">
                  <c:v>32235</c:v>
                </c:pt>
                <c:pt idx="14">
                  <c:v>#N/A</c:v>
                </c:pt>
              </c:numCache>
            </c:numRef>
          </c:val>
          <c:smooth val="0"/>
          <c:extLst>
            <c:ext xmlns:c16="http://schemas.microsoft.com/office/drawing/2014/chart" uri="{C3380CC4-5D6E-409C-BE32-E72D297353CC}">
              <c16:uniqueId val="{00000008-641E-485B-ABCB-27F77F1A0492}"/>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658702</c:v>
                </c:pt>
                <c:pt idx="5">
                  <c:v>652186</c:v>
                </c:pt>
                <c:pt idx="8">
                  <c:v>643401</c:v>
                </c:pt>
                <c:pt idx="11">
                  <c:v>631233</c:v>
                </c:pt>
                <c:pt idx="14">
                  <c:v>620063</c:v>
                </c:pt>
              </c:numCache>
            </c:numRef>
          </c:val>
          <c:extLst>
            <c:ext xmlns:c16="http://schemas.microsoft.com/office/drawing/2014/chart" uri="{C3380CC4-5D6E-409C-BE32-E72D297353CC}">
              <c16:uniqueId val="{00000000-DEF3-4733-A8C3-C84265BEF90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132359</c:v>
                </c:pt>
                <c:pt idx="5">
                  <c:v>131983</c:v>
                </c:pt>
                <c:pt idx="8">
                  <c:v>11382</c:v>
                </c:pt>
                <c:pt idx="11">
                  <c:v>11238</c:v>
                </c:pt>
                <c:pt idx="14">
                  <c:v>11021</c:v>
                </c:pt>
              </c:numCache>
            </c:numRef>
          </c:val>
          <c:extLst>
            <c:ext xmlns:c16="http://schemas.microsoft.com/office/drawing/2014/chart" uri="{C3380CC4-5D6E-409C-BE32-E72D297353CC}">
              <c16:uniqueId val="{00000001-DEF3-4733-A8C3-C84265BEF90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80908</c:v>
                </c:pt>
                <c:pt idx="5">
                  <c:v>82992</c:v>
                </c:pt>
                <c:pt idx="8">
                  <c:v>76384</c:v>
                </c:pt>
                <c:pt idx="11">
                  <c:v>78042</c:v>
                </c:pt>
                <c:pt idx="14">
                  <c:v>83937</c:v>
                </c:pt>
              </c:numCache>
            </c:numRef>
          </c:val>
          <c:extLst>
            <c:ext xmlns:c16="http://schemas.microsoft.com/office/drawing/2014/chart" uri="{C3380CC4-5D6E-409C-BE32-E72D297353CC}">
              <c16:uniqueId val="{00000002-DEF3-4733-A8C3-C84265BEF90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EF3-4733-A8C3-C84265BEF90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EF3-4733-A8C3-C84265BEF90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7494</c:v>
                </c:pt>
                <c:pt idx="3">
                  <c:v>7975</c:v>
                </c:pt>
                <c:pt idx="6">
                  <c:v>6199</c:v>
                </c:pt>
                <c:pt idx="9">
                  <c:v>6416</c:v>
                </c:pt>
                <c:pt idx="12">
                  <c:v>5728</c:v>
                </c:pt>
              </c:numCache>
            </c:numRef>
          </c:val>
          <c:extLst>
            <c:ext xmlns:c16="http://schemas.microsoft.com/office/drawing/2014/chart" uri="{C3380CC4-5D6E-409C-BE32-E72D297353CC}">
              <c16:uniqueId val="{00000005-DEF3-4733-A8C3-C84265BEF90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142632</c:v>
                </c:pt>
                <c:pt idx="3">
                  <c:v>135414</c:v>
                </c:pt>
                <c:pt idx="6">
                  <c:v>136882</c:v>
                </c:pt>
                <c:pt idx="9">
                  <c:v>135207</c:v>
                </c:pt>
                <c:pt idx="12">
                  <c:v>127231</c:v>
                </c:pt>
              </c:numCache>
            </c:numRef>
          </c:val>
          <c:extLst>
            <c:ext xmlns:c16="http://schemas.microsoft.com/office/drawing/2014/chart" uri="{C3380CC4-5D6E-409C-BE32-E72D297353CC}">
              <c16:uniqueId val="{00000006-DEF3-4733-A8C3-C84265BEF90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EF3-4733-A8C3-C84265BEF90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23766</c:v>
                </c:pt>
                <c:pt idx="3">
                  <c:v>21633</c:v>
                </c:pt>
                <c:pt idx="6">
                  <c:v>19296</c:v>
                </c:pt>
                <c:pt idx="9">
                  <c:v>17555</c:v>
                </c:pt>
                <c:pt idx="12">
                  <c:v>14997</c:v>
                </c:pt>
              </c:numCache>
            </c:numRef>
          </c:val>
          <c:extLst>
            <c:ext xmlns:c16="http://schemas.microsoft.com/office/drawing/2014/chart" uri="{C3380CC4-5D6E-409C-BE32-E72D297353CC}">
              <c16:uniqueId val="{00000008-DEF3-4733-A8C3-C84265BEF90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24715</c:v>
                </c:pt>
                <c:pt idx="3">
                  <c:v>21203</c:v>
                </c:pt>
                <c:pt idx="6">
                  <c:v>15084</c:v>
                </c:pt>
                <c:pt idx="9">
                  <c:v>11498</c:v>
                </c:pt>
                <c:pt idx="12">
                  <c:v>8460</c:v>
                </c:pt>
              </c:numCache>
            </c:numRef>
          </c:val>
          <c:extLst>
            <c:ext xmlns:c16="http://schemas.microsoft.com/office/drawing/2014/chart" uri="{C3380CC4-5D6E-409C-BE32-E72D297353CC}">
              <c16:uniqueId val="{00000009-DEF3-4733-A8C3-C84265BEF90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1048692</c:v>
                </c:pt>
                <c:pt idx="3">
                  <c:v>1034843</c:v>
                </c:pt>
                <c:pt idx="6">
                  <c:v>899416</c:v>
                </c:pt>
                <c:pt idx="9">
                  <c:v>881925</c:v>
                </c:pt>
                <c:pt idx="12">
                  <c:v>865365</c:v>
                </c:pt>
              </c:numCache>
            </c:numRef>
          </c:val>
          <c:extLst>
            <c:ext xmlns:c16="http://schemas.microsoft.com/office/drawing/2014/chart" uri="{C3380CC4-5D6E-409C-BE32-E72D297353CC}">
              <c16:uniqueId val="{0000000A-DEF3-4733-A8C3-C84265BEF90B}"/>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375331</c:v>
                </c:pt>
                <c:pt idx="2">
                  <c:v>#N/A</c:v>
                </c:pt>
                <c:pt idx="3">
                  <c:v>#N/A</c:v>
                </c:pt>
                <c:pt idx="4">
                  <c:v>353907</c:v>
                </c:pt>
                <c:pt idx="5">
                  <c:v>#N/A</c:v>
                </c:pt>
                <c:pt idx="6">
                  <c:v>#N/A</c:v>
                </c:pt>
                <c:pt idx="7">
                  <c:v>345711</c:v>
                </c:pt>
                <c:pt idx="8">
                  <c:v>#N/A</c:v>
                </c:pt>
                <c:pt idx="9">
                  <c:v>#N/A</c:v>
                </c:pt>
                <c:pt idx="10">
                  <c:v>332088</c:v>
                </c:pt>
                <c:pt idx="11">
                  <c:v>#N/A</c:v>
                </c:pt>
                <c:pt idx="12">
                  <c:v>#N/A</c:v>
                </c:pt>
                <c:pt idx="13">
                  <c:v>306760</c:v>
                </c:pt>
                <c:pt idx="14">
                  <c:v>#N/A</c:v>
                </c:pt>
              </c:numCache>
            </c:numRef>
          </c:val>
          <c:smooth val="0"/>
          <c:extLst>
            <c:ext xmlns:c16="http://schemas.microsoft.com/office/drawing/2014/chart" uri="{C3380CC4-5D6E-409C-BE32-E72D297353CC}">
              <c16:uniqueId val="{0000000B-DEF3-4733-A8C3-C84265BEF90B}"/>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11702</c:v>
                </c:pt>
                <c:pt idx="1">
                  <c:v>11715</c:v>
                </c:pt>
                <c:pt idx="2">
                  <c:v>11715</c:v>
                </c:pt>
              </c:numCache>
            </c:numRef>
          </c:val>
          <c:extLst>
            <c:ext xmlns:c16="http://schemas.microsoft.com/office/drawing/2014/chart" uri="{C3380CC4-5D6E-409C-BE32-E72D297353CC}">
              <c16:uniqueId val="{00000000-13A1-43EA-966B-664FDF59A9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35141</c:v>
                </c:pt>
                <c:pt idx="1">
                  <c:v>33291</c:v>
                </c:pt>
                <c:pt idx="2">
                  <c:v>32767</c:v>
                </c:pt>
              </c:numCache>
            </c:numRef>
          </c:val>
          <c:extLst>
            <c:ext xmlns:c16="http://schemas.microsoft.com/office/drawing/2014/chart" uri="{C3380CC4-5D6E-409C-BE32-E72D297353CC}">
              <c16:uniqueId val="{00000001-13A1-43EA-966B-664FDF59A9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43872</c:v>
                </c:pt>
                <c:pt idx="1">
                  <c:v>45109</c:v>
                </c:pt>
                <c:pt idx="2">
                  <c:v>47671</c:v>
                </c:pt>
              </c:numCache>
            </c:numRef>
          </c:val>
          <c:extLst>
            <c:ext xmlns:c16="http://schemas.microsoft.com/office/drawing/2014/chart" uri="{C3380CC4-5D6E-409C-BE32-E72D297353CC}">
              <c16:uniqueId val="{00000002-13A1-43EA-966B-664FDF59A9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平成２９年度は、地域経済・雇用対策費の減等により基準財政需要額が減少し、道府県民税収の増等により基準財政収入額が増加したため、財政力指数は前年度に比べ０．０１ポイント上昇した。</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41</xdr:row>
      <xdr:rowOff>89605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14722"/>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61682</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091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41</xdr:row>
      <xdr:rowOff>89605</xdr:rowOff>
    </xdr:from>
    <xdr:to>
      <xdr:col>24</xdr:col>
      <xdr:colOff>12700</xdr:colOff>
      <xdr:row>41</xdr:row>
      <xdr:rowOff>89605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119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164395</xdr:rowOff>
    </xdr:from>
    <xdr:to>
      <xdr:col>23</xdr:col>
      <xdr:colOff>133350</xdr:colOff>
      <xdr:row>40</xdr:row>
      <xdr:rowOff>127000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114800" y="6850945"/>
          <a:ext cx="8382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167516</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511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150989</xdr:rowOff>
    </xdr:from>
    <xdr:to>
      <xdr:col>23</xdr:col>
      <xdr:colOff>184150</xdr:colOff>
      <xdr:row>39</xdr:row>
      <xdr:rowOff>81139</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41</xdr:row>
      <xdr:rowOff>89605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flipV="1">
          <a:off x="3225800" y="6985000"/>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150989</xdr:rowOff>
    </xdr:from>
    <xdr:to>
      <xdr:col>19</xdr:col>
      <xdr:colOff>184150</xdr:colOff>
      <xdr:row>39</xdr:row>
      <xdr:rowOff>81139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66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91316</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43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7119055"/>
          <a:ext cx="889000" cy="26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113595</xdr:rowOff>
    </xdr:from>
    <xdr:to>
      <xdr:col>15</xdr:col>
      <xdr:colOff>133350</xdr:colOff>
      <xdr:row>40</xdr:row>
      <xdr:rowOff>43745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113595</xdr:rowOff>
    </xdr:from>
    <xdr:to>
      <xdr:col>11</xdr:col>
      <xdr:colOff>82550</xdr:colOff>
      <xdr:row>40</xdr:row>
      <xdr:rowOff>43745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23283</xdr:rowOff>
    </xdr:from>
    <xdr:to>
      <xdr:col>7</xdr:col>
      <xdr:colOff>31750</xdr:colOff>
      <xdr:row>45</xdr:row>
      <xdr:rowOff>124883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73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109660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82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85672</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77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125182</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15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は、経常的経費について、公債費の利子償還金の減（約４３億円）のほか、県立看護大学法人化や教職員数の減に伴う人件費の減（約２０億）等があったものの、補助費等がこれを上回って増加したため、前年度と比較して０．５ポイント上昇し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類似団体の中では低い水準となっているが、今後も社会保障関係費の伸びや、国体開催に伴う施設整備、公共施設の老朽化対策等による県債発行額の増に伴い公債費の増加が見込まれることから、財政改革の取組を不断の取組として着実に実行し、比率増加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125942</xdr:rowOff>
    </xdr:from>
    <xdr:to>
      <xdr:col>23</xdr:col>
      <xdr:colOff>133350</xdr:colOff>
      <xdr:row>67</xdr:row>
      <xdr:rowOff>71967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412942"/>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40869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1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125942</xdr:rowOff>
    </xdr:from>
    <xdr:to>
      <xdr:col>24</xdr:col>
      <xdr:colOff>12700</xdr:colOff>
      <xdr:row>60</xdr:row>
      <xdr:rowOff>125942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41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146050</xdr:rowOff>
    </xdr:from>
    <xdr:to>
      <xdr:col>23</xdr:col>
      <xdr:colOff>133350</xdr:colOff>
      <xdr:row>61</xdr:row>
      <xdr:rowOff>75142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433050"/>
          <a:ext cx="8382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156227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5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136525</xdr:rowOff>
    </xdr:from>
    <xdr:to>
      <xdr:col>19</xdr:col>
      <xdr:colOff>133350</xdr:colOff>
      <xdr:row>60</xdr:row>
      <xdr:rowOff>146050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25207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12700</xdr:rowOff>
    </xdr:from>
    <xdr:to>
      <xdr:col>19</xdr:col>
      <xdr:colOff>184150</xdr:colOff>
      <xdr:row>64</xdr:row>
      <xdr:rowOff>114300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76200</xdr:rowOff>
    </xdr:from>
    <xdr:to>
      <xdr:col>15</xdr:col>
      <xdr:colOff>82550</xdr:colOff>
      <xdr:row>59</xdr:row>
      <xdr:rowOff>136525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19175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43392</xdr:rowOff>
    </xdr:from>
    <xdr:to>
      <xdr:col>15</xdr:col>
      <xdr:colOff>133350</xdr:colOff>
      <xdr:row>63</xdr:row>
      <xdr:rowOff>144992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4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129769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147108</xdr:rowOff>
    </xdr:from>
    <xdr:to>
      <xdr:col>11</xdr:col>
      <xdr:colOff>31750</xdr:colOff>
      <xdr:row>59</xdr:row>
      <xdr:rowOff>76200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09120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90610</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117069</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40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95250</xdr:rowOff>
    </xdr:from>
    <xdr:to>
      <xdr:col>19</xdr:col>
      <xdr:colOff>184150</xdr:colOff>
      <xdr:row>61</xdr:row>
      <xdr:rowOff>25400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85725</xdr:rowOff>
    </xdr:from>
    <xdr:to>
      <xdr:col>15</xdr:col>
      <xdr:colOff>133350</xdr:colOff>
      <xdr:row>60</xdr:row>
      <xdr:rowOff>15875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2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26052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997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25400</xdr:rowOff>
    </xdr:from>
    <xdr:to>
      <xdr:col>11</xdr:col>
      <xdr:colOff>82550</xdr:colOff>
      <xdr:row>59</xdr:row>
      <xdr:rowOff>127000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137177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990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96308</xdr:rowOff>
    </xdr:from>
    <xdr:to>
      <xdr:col>7</xdr:col>
      <xdr:colOff>31750</xdr:colOff>
      <xdr:row>59</xdr:row>
      <xdr:rowOff>26458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04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36635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980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[142,430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これまでの行財政改革の取組による総人件費抑制や執行段階での経費節減の徹底等により類似団体の平均値を大きく下回っている。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においては、維持補修費が漁業調査取締船の定期検査費用の増等により、前年度から０．３ポイント上昇しているが、経営比較分析表にあるとおり人件費が０．６ポイント減、物件費が０．２ポイント減となったことから、人口一人当たりの人件費・物件費等の決算額は前年度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適正な人員管理等により人件費の抑制に努めるとともに、今後、公共施設の老朽化対策による経費の増加が見込まれる中、公共施設等総合管理計画に基づく長寿命化対策等により財政負担の軽減や平準化を図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101022</xdr:rowOff>
    </xdr:from>
    <xdr:to>
      <xdr:col>23</xdr:col>
      <xdr:colOff>133350</xdr:colOff>
      <xdr:row>89</xdr:row>
      <xdr:rowOff>88027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159922"/>
          <a:ext cx="0" cy="11871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60104</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1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88027</xdr:rowOff>
    </xdr:from>
    <xdr:to>
      <xdr:col>24</xdr:col>
      <xdr:colOff>12700</xdr:colOff>
      <xdr:row>89</xdr:row>
      <xdr:rowOff>88027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4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15949</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9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101022</xdr:rowOff>
    </xdr:from>
    <xdr:to>
      <xdr:col>24</xdr:col>
      <xdr:colOff>12700</xdr:colOff>
      <xdr:row>82</xdr:row>
      <xdr:rowOff>101022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159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70210</xdr:rowOff>
    </xdr:from>
    <xdr:to>
      <xdr:col>23</xdr:col>
      <xdr:colOff>133350</xdr:colOff>
      <xdr:row>83</xdr:row>
      <xdr:rowOff>78656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300560"/>
          <a:ext cx="8382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17373</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59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45296</xdr:rowOff>
    </xdr:from>
    <xdr:to>
      <xdr:col>23</xdr:col>
      <xdr:colOff>184150</xdr:colOff>
      <xdr:row>85</xdr:row>
      <xdr:rowOff>146896</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25609</xdr:rowOff>
    </xdr:from>
    <xdr:to>
      <xdr:col>19</xdr:col>
      <xdr:colOff>133350</xdr:colOff>
      <xdr:row>83</xdr:row>
      <xdr:rowOff>78656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255959"/>
          <a:ext cx="889000" cy="5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151355</xdr:rowOff>
    </xdr:from>
    <xdr:to>
      <xdr:col>19</xdr:col>
      <xdr:colOff>184150</xdr:colOff>
      <xdr:row>85</xdr:row>
      <xdr:rowOff>81505</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5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66282</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639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137418</xdr:rowOff>
    </xdr:from>
    <xdr:to>
      <xdr:col>15</xdr:col>
      <xdr:colOff>82550</xdr:colOff>
      <xdr:row>83</xdr:row>
      <xdr:rowOff>25609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196318"/>
          <a:ext cx="889000" cy="5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46349</xdr:rowOff>
    </xdr:from>
    <xdr:to>
      <xdr:col>15</xdr:col>
      <xdr:colOff>133350</xdr:colOff>
      <xdr:row>84</xdr:row>
      <xdr:rowOff>147949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44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132726</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53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48304</xdr:rowOff>
    </xdr:from>
    <xdr:to>
      <xdr:col>11</xdr:col>
      <xdr:colOff>31750</xdr:colOff>
      <xdr:row>82</xdr:row>
      <xdr:rowOff>137418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5754"/>
          <a:ext cx="889000" cy="26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10127</xdr:rowOff>
    </xdr:from>
    <xdr:to>
      <xdr:col>11</xdr:col>
      <xdr:colOff>82550</xdr:colOff>
      <xdr:row>82</xdr:row>
      <xdr:rowOff>111727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69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121904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3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138043</xdr:rowOff>
    </xdr:from>
    <xdr:to>
      <xdr:col>7</xdr:col>
      <xdr:colOff>31750</xdr:colOff>
      <xdr:row>85</xdr:row>
      <xdr:rowOff>68193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53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52970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626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19410</xdr:rowOff>
    </xdr:from>
    <xdr:to>
      <xdr:col>23</xdr:col>
      <xdr:colOff>184150</xdr:colOff>
      <xdr:row>83</xdr:row>
      <xdr:rowOff>121010</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2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35937</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9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27856</xdr:rowOff>
    </xdr:from>
    <xdr:to>
      <xdr:col>19</xdr:col>
      <xdr:colOff>184150</xdr:colOff>
      <xdr:row>83</xdr:row>
      <xdr:rowOff>129456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5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139633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027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146259</xdr:rowOff>
    </xdr:from>
    <xdr:to>
      <xdr:col>15</xdr:col>
      <xdr:colOff>133350</xdr:colOff>
      <xdr:row>83</xdr:row>
      <xdr:rowOff>76409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0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86586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97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86618</xdr:rowOff>
    </xdr:from>
    <xdr:to>
      <xdr:col>11</xdr:col>
      <xdr:colOff>82550</xdr:colOff>
      <xdr:row>83</xdr:row>
      <xdr:rowOff>16768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14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1545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31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168954</xdr:rowOff>
    </xdr:from>
    <xdr:to>
      <xdr:col>7</xdr:col>
      <xdr:colOff>31750</xdr:colOff>
      <xdr:row>81</xdr:row>
      <xdr:rowOff>99104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109281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3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昇給昇格を厳格に行うなど、給与の適正な管理に取り組んできた結果、国及び都道府県平均を下回る水準となっている。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特殊勤務手当の適正化や、普及指導手当の引き下げ、地域手当の異動保障廃止、旅費の適正化など、ラスパイレス指数に表れない諸手当等の見直し等も行ってきており、今後ともこれまで同様給与水準の適正な管理に努めていく。</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ラスパイレス指数は前年度の数値を引用している。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89</xdr:row>
      <xdr:rowOff>35379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674271"/>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166007</xdr:rowOff>
    </xdr:from>
    <xdr:to>
      <xdr:col>81</xdr:col>
      <xdr:colOff>44450</xdr:colOff>
      <xdr:row>81</xdr:row>
      <xdr:rowOff>166007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053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21063</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42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166007</xdr:rowOff>
    </xdr:from>
    <xdr:to>
      <xdr:col>77</xdr:col>
      <xdr:colOff>44450</xdr:colOff>
      <xdr:row>82</xdr:row>
      <xdr:rowOff>97971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053457"/>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130629</xdr:rowOff>
    </xdr:from>
    <xdr:to>
      <xdr:col>72</xdr:col>
      <xdr:colOff>203200</xdr:colOff>
      <xdr:row>82</xdr:row>
      <xdr:rowOff>97971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3846629"/>
          <a:ext cx="889000" cy="3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130629</xdr:rowOff>
    </xdr:from>
    <xdr:to>
      <xdr:col>68</xdr:col>
      <xdr:colOff>152400</xdr:colOff>
      <xdr:row>81</xdr:row>
      <xdr:rowOff>97064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38466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07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99077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15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115207</xdr:rowOff>
    </xdr:from>
    <xdr:to>
      <xdr:col>81</xdr:col>
      <xdr:colOff>95250</xdr:colOff>
      <xdr:row>82</xdr:row>
      <xdr:rowOff>45357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131734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3847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115207</xdr:rowOff>
    </xdr:from>
    <xdr:to>
      <xdr:col>77</xdr:col>
      <xdr:colOff>95250</xdr:colOff>
      <xdr:row>82</xdr:row>
      <xdr:rowOff>45357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55534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77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47171</xdr:rowOff>
    </xdr:from>
    <xdr:to>
      <xdr:col>73</xdr:col>
      <xdr:colOff>44450</xdr:colOff>
      <xdr:row>82</xdr:row>
      <xdr:rowOff>148771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158948</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79829</xdr:rowOff>
    </xdr:from>
    <xdr:to>
      <xdr:col>68</xdr:col>
      <xdr:colOff>203200</xdr:colOff>
      <xdr:row>81</xdr:row>
      <xdr:rowOff>9979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379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20156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564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これまで行財政改革の一環として適正な定員管理に取り組んだ結果、平成１７年４月以降１，４００人を上回る職員数の純減を行っている。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とも、組織の簡素合理化や事務の効率化、民間委託等に取り組むとともに、スクラップ・アンド・ビルドを基本とし、新たな行政需要に応えていくための必要な人材の確保を図るなど、引き続き、適正な定員管理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2" name="定員管理の状況グラフ枠">
          <a:extLst>
            <a:ext uri="{FF2B5EF4-FFF2-40B4-BE49-F238E27FC236}">
              <a16:creationId xmlns:a16="http://schemas.microsoft.com/office/drawing/2014/main" id="{00000000-0008-0000-0300-00002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128870</xdr:rowOff>
    </xdr:from>
    <xdr:to>
      <xdr:col>81</xdr:col>
      <xdr:colOff>44450</xdr:colOff>
      <xdr:row>66</xdr:row>
      <xdr:rowOff>34713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7018000" y="10072970"/>
          <a:ext cx="0" cy="1277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6790</xdr:rowOff>
    </xdr:from>
    <xdr:ext cx="762000" cy="259045"/>
    <xdr:sp macro="" textlink="">
      <xdr:nvSpPr>
        <xdr:cNvPr id="304" name="定員管理の状況最小値テキスト">
          <a:extLst>
            <a:ext uri="{FF2B5EF4-FFF2-40B4-BE49-F238E27FC236}">
              <a16:creationId xmlns:a16="http://schemas.microsoft.com/office/drawing/2014/main" id="{00000000-0008-0000-0300-000030010000}"/>
            </a:ext>
          </a:extLst>
        </xdr:cNvPr>
        <xdr:cNvSpPr txBox="1"/>
      </xdr:nvSpPr>
      <xdr:spPr>
        <a:xfrm>
          <a:off x="17106900" y="1132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34713</xdr:rowOff>
    </xdr:from>
    <xdr:to>
      <xdr:col>81</xdr:col>
      <xdr:colOff>133350</xdr:colOff>
      <xdr:row>66</xdr:row>
      <xdr:rowOff>34713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135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43797</xdr:rowOff>
    </xdr:from>
    <xdr:ext cx="762000" cy="259045"/>
    <xdr:sp macro="" textlink="">
      <xdr:nvSpPr>
        <xdr:cNvPr id="306" name="定員管理の状況最大値テキスト">
          <a:extLst>
            <a:ext uri="{FF2B5EF4-FFF2-40B4-BE49-F238E27FC236}">
              <a16:creationId xmlns:a16="http://schemas.microsoft.com/office/drawing/2014/main" id="{00000000-0008-0000-0300-000032010000}"/>
            </a:ext>
          </a:extLst>
        </xdr:cNvPr>
        <xdr:cNvSpPr txBox="1"/>
      </xdr:nvSpPr>
      <xdr:spPr>
        <a:xfrm>
          <a:off x="17106900" y="98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128870</xdr:rowOff>
    </xdr:from>
    <xdr:to>
      <xdr:col>81</xdr:col>
      <xdr:colOff>133350</xdr:colOff>
      <xdr:row>58</xdr:row>
      <xdr:rowOff>128870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6929100" y="10072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41393</xdr:rowOff>
    </xdr:from>
    <xdr:to>
      <xdr:col>81</xdr:col>
      <xdr:colOff>44450</xdr:colOff>
      <xdr:row>59</xdr:row>
      <xdr:rowOff>98399</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179800" y="10156943"/>
          <a:ext cx="838200" cy="57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136399</xdr:rowOff>
    </xdr:from>
    <xdr:ext cx="762000" cy="259045"/>
    <xdr:sp macro="" textlink="">
      <xdr:nvSpPr>
        <xdr:cNvPr id="309" name="定員管理の状況平均値テキスト">
          <a:extLst>
            <a:ext uri="{FF2B5EF4-FFF2-40B4-BE49-F238E27FC236}">
              <a16:creationId xmlns:a16="http://schemas.microsoft.com/office/drawing/2014/main" id="{00000000-0008-0000-0300-000035010000}"/>
            </a:ext>
          </a:extLst>
        </xdr:cNvPr>
        <xdr:cNvSpPr txBox="1"/>
      </xdr:nvSpPr>
      <xdr:spPr>
        <a:xfrm>
          <a:off x="17106900" y="104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164322</xdr:rowOff>
    </xdr:from>
    <xdr:to>
      <xdr:col>81</xdr:col>
      <xdr:colOff>95250</xdr:colOff>
      <xdr:row>61</xdr:row>
      <xdr:rowOff>94472</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967200" y="1045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153483</xdr:rowOff>
    </xdr:from>
    <xdr:to>
      <xdr:col>77</xdr:col>
      <xdr:colOff>44450</xdr:colOff>
      <xdr:row>59</xdr:row>
      <xdr:rowOff>41393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5290800" y="10097583"/>
          <a:ext cx="889000" cy="5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69980</xdr:rowOff>
    </xdr:from>
    <xdr:to>
      <xdr:col>77</xdr:col>
      <xdr:colOff>95250</xdr:colOff>
      <xdr:row>60</xdr:row>
      <xdr:rowOff>130</xdr:rowOff>
    </xdr:to>
    <xdr:sp macro="" textlink="">
      <xdr:nvSpPr>
        <xdr:cNvPr id="312" name="フローチャート: 判断 311">
          <a:extLst>
            <a:ext uri="{FF2B5EF4-FFF2-40B4-BE49-F238E27FC236}">
              <a16:creationId xmlns:a16="http://schemas.microsoft.com/office/drawing/2014/main" id="{00000000-0008-0000-0300-000038010000}"/>
            </a:ext>
          </a:extLst>
        </xdr:cNvPr>
        <xdr:cNvSpPr/>
      </xdr:nvSpPr>
      <xdr:spPr>
        <a:xfrm>
          <a:off x="16129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156357</xdr:rowOff>
    </xdr:from>
    <xdr:ext cx="7366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5798800" y="1027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111074</xdr:rowOff>
    </xdr:from>
    <xdr:to>
      <xdr:col>72</xdr:col>
      <xdr:colOff>203200</xdr:colOff>
      <xdr:row>58</xdr:row>
      <xdr:rowOff>153483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4401800" y="10055174"/>
          <a:ext cx="8890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151600</xdr:rowOff>
    </xdr:from>
    <xdr:to>
      <xdr:col>73</xdr:col>
      <xdr:colOff>44450</xdr:colOff>
      <xdr:row>60</xdr:row>
      <xdr:rowOff>81750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5240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4909800" y="1035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104137</xdr:rowOff>
    </xdr:from>
    <xdr:to>
      <xdr:col>68</xdr:col>
      <xdr:colOff>152400</xdr:colOff>
      <xdr:row>58</xdr:row>
      <xdr:rowOff>111074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3512800" y="10048237"/>
          <a:ext cx="889000" cy="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59671</xdr:rowOff>
    </xdr:from>
    <xdr:to>
      <xdr:col>68</xdr:col>
      <xdr:colOff>203200</xdr:colOff>
      <xdr:row>58</xdr:row>
      <xdr:rowOff>161271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4351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171448</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020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65919</xdr:rowOff>
    </xdr:from>
    <xdr:to>
      <xdr:col>64</xdr:col>
      <xdr:colOff>152400</xdr:colOff>
      <xdr:row>62</xdr:row>
      <xdr:rowOff>167519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3462000" y="10695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152296</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3131800" y="1078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47599</xdr:rowOff>
    </xdr:from>
    <xdr:to>
      <xdr:col>81</xdr:col>
      <xdr:colOff>95250</xdr:colOff>
      <xdr:row>59</xdr:row>
      <xdr:rowOff>149199</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967200" y="1016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64126</xdr:rowOff>
    </xdr:from>
    <xdr:ext cx="762000" cy="259045"/>
    <xdr:sp macro="" textlink="">
      <xdr:nvSpPr>
        <xdr:cNvPr id="328" name="定員管理の状況該当値テキスト">
          <a:extLst>
            <a:ext uri="{FF2B5EF4-FFF2-40B4-BE49-F238E27FC236}">
              <a16:creationId xmlns:a16="http://schemas.microsoft.com/office/drawing/2014/main" id="{00000000-0008-0000-0300-000048010000}"/>
            </a:ext>
          </a:extLst>
        </xdr:cNvPr>
        <xdr:cNvSpPr txBox="1"/>
      </xdr:nvSpPr>
      <xdr:spPr>
        <a:xfrm>
          <a:off x="17106900" y="1000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162043</xdr:rowOff>
    </xdr:from>
    <xdr:to>
      <xdr:col>77</xdr:col>
      <xdr:colOff>95250</xdr:colOff>
      <xdr:row>59</xdr:row>
      <xdr:rowOff>92193</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6129000" y="1010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102370</xdr:rowOff>
    </xdr:from>
    <xdr:ext cx="7366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798800" y="987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102683</xdr:rowOff>
    </xdr:from>
    <xdr:to>
      <xdr:col>73</xdr:col>
      <xdr:colOff>44450</xdr:colOff>
      <xdr:row>59</xdr:row>
      <xdr:rowOff>32833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5240000" y="1004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43010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98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60274</xdr:rowOff>
    </xdr:from>
    <xdr:to>
      <xdr:col>68</xdr:col>
      <xdr:colOff>203200</xdr:colOff>
      <xdr:row>58</xdr:row>
      <xdr:rowOff>161874</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4351000" y="1000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146651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09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53337</xdr:rowOff>
    </xdr:from>
    <xdr:to>
      <xdr:col>64</xdr:col>
      <xdr:colOff>152400</xdr:colOff>
      <xdr:row>58</xdr:row>
      <xdr:rowOff>154937</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3462000" y="999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165114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976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7" name="正方形/長方形 336">
          <a:extLst>
            <a:ext uri="{FF2B5EF4-FFF2-40B4-BE49-F238E27FC236}">
              <a16:creationId xmlns:a16="http://schemas.microsoft.com/office/drawing/2014/main" id="{00000000-0008-0000-0300-00005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平成２９年度は、元利償還金の減少等により、対前年度比で１．３ポイント改善しているが、類似団体平均値と比較するとやや高くなっている。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の県債発行額の抑制等の取組により平成２６年度から公債費の減少及び実質公債費比率の改善が図られているが、今後は、公共施設の老朽化対策や国体開催に伴う施設整備等による公債費の増加が見込まれることから、財政改革を不断の取組として着実に実行し、比率増加の抑止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5" name="公債費負担の状況グラフ枠">
          <a:extLst>
            <a:ext uri="{FF2B5EF4-FFF2-40B4-BE49-F238E27FC236}">
              <a16:creationId xmlns:a16="http://schemas.microsoft.com/office/drawing/2014/main" id="{00000000-0008-0000-0300-00006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71664</xdr:rowOff>
    </xdr:from>
    <xdr:to>
      <xdr:col>81</xdr:col>
      <xdr:colOff>44450</xdr:colOff>
      <xdr:row>45</xdr:row>
      <xdr:rowOff>166007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flipV="1">
          <a:off x="17018000" y="6243864"/>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67" name="公債費負担の状況最小値テキスト">
          <a:extLst>
            <a:ext uri="{FF2B5EF4-FFF2-40B4-BE49-F238E27FC236}">
              <a16:creationId xmlns:a16="http://schemas.microsoft.com/office/drawing/2014/main" id="{00000000-0008-0000-0300-00006F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158041</xdr:rowOff>
    </xdr:from>
    <xdr:ext cx="762000" cy="259045"/>
    <xdr:sp macro="" textlink="">
      <xdr:nvSpPr>
        <xdr:cNvPr id="369" name="公債費負担の状況最大値テキスト">
          <a:extLst>
            <a:ext uri="{FF2B5EF4-FFF2-40B4-BE49-F238E27FC236}">
              <a16:creationId xmlns:a16="http://schemas.microsoft.com/office/drawing/2014/main" id="{00000000-0008-0000-0300-000071010000}"/>
            </a:ext>
          </a:extLst>
        </xdr:cNvPr>
        <xdr:cNvSpPr txBox="1"/>
      </xdr:nvSpPr>
      <xdr:spPr>
        <a:xfrm>
          <a:off x="17106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71664</xdr:rowOff>
    </xdr:from>
    <xdr:to>
      <xdr:col>81</xdr:col>
      <xdr:colOff>133350</xdr:colOff>
      <xdr:row>36</xdr:row>
      <xdr:rowOff>71664</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929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109765</xdr:rowOff>
    </xdr:from>
    <xdr:to>
      <xdr:col>81</xdr:col>
      <xdr:colOff>44450</xdr:colOff>
      <xdr:row>41</xdr:row>
      <xdr:rowOff>162378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6179800" y="6967765"/>
          <a:ext cx="838200" cy="22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126292</xdr:rowOff>
    </xdr:from>
    <xdr:ext cx="762000" cy="259045"/>
    <xdr:sp macro="" textlink="">
      <xdr:nvSpPr>
        <xdr:cNvPr id="372" name="公債費負担の状況平均値テキスト">
          <a:extLst>
            <a:ext uri="{FF2B5EF4-FFF2-40B4-BE49-F238E27FC236}">
              <a16:creationId xmlns:a16="http://schemas.microsoft.com/office/drawing/2014/main" id="{00000000-0008-0000-0300-000074010000}"/>
            </a:ext>
          </a:extLst>
        </xdr:cNvPr>
        <xdr:cNvSpPr txBox="1"/>
      </xdr:nvSpPr>
      <xdr:spPr>
        <a:xfrm>
          <a:off x="17106900" y="6641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109765</xdr:rowOff>
    </xdr:from>
    <xdr:to>
      <xdr:col>81</xdr:col>
      <xdr:colOff>95250</xdr:colOff>
      <xdr:row>40</xdr:row>
      <xdr:rowOff>39915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9672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162378</xdr:rowOff>
    </xdr:from>
    <xdr:to>
      <xdr:col>77</xdr:col>
      <xdr:colOff>44450</xdr:colOff>
      <xdr:row>43</xdr:row>
      <xdr:rowOff>43543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290800" y="7191828"/>
          <a:ext cx="889000" cy="2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93435</xdr:rowOff>
    </xdr:from>
    <xdr:to>
      <xdr:col>77</xdr:col>
      <xdr:colOff>95250</xdr:colOff>
      <xdr:row>41</xdr:row>
      <xdr:rowOff>23585</xdr:rowOff>
    </xdr:to>
    <xdr:sp macro="" textlink="">
      <xdr:nvSpPr>
        <xdr:cNvPr id="375" name="フローチャート: 判断 374">
          <a:extLst>
            <a:ext uri="{FF2B5EF4-FFF2-40B4-BE49-F238E27FC236}">
              <a16:creationId xmlns:a16="http://schemas.microsoft.com/office/drawing/2014/main" id="{00000000-0008-0000-0300-000077010000}"/>
            </a:ext>
          </a:extLst>
        </xdr:cNvPr>
        <xdr:cNvSpPr/>
      </xdr:nvSpPr>
      <xdr:spPr>
        <a:xfrm>
          <a:off x="16129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33762</xdr:rowOff>
    </xdr:from>
    <xdr:ext cx="7366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5798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43543</xdr:rowOff>
    </xdr:from>
    <xdr:to>
      <xdr:col>72</xdr:col>
      <xdr:colOff>203200</xdr:colOff>
      <xdr:row>44</xdr:row>
      <xdr:rowOff>78922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4401800" y="741589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94343</xdr:rowOff>
    </xdr:from>
    <xdr:to>
      <xdr:col>73</xdr:col>
      <xdr:colOff>44450</xdr:colOff>
      <xdr:row>42</xdr:row>
      <xdr:rowOff>24493</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5240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34670</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4909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78922</xdr:rowOff>
    </xdr:from>
    <xdr:to>
      <xdr:col>68</xdr:col>
      <xdr:colOff>152400</xdr:colOff>
      <xdr:row>44</xdr:row>
      <xdr:rowOff>147865</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3512800" y="762272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43</xdr:row>
      <xdr:rowOff>113393</xdr:rowOff>
    </xdr:from>
    <xdr:to>
      <xdr:col>68</xdr:col>
      <xdr:colOff>203200</xdr:colOff>
      <xdr:row>44</xdr:row>
      <xdr:rowOff>43543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4351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53720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020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155320</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3131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58965</xdr:rowOff>
    </xdr:from>
    <xdr:to>
      <xdr:col>81</xdr:col>
      <xdr:colOff>95250</xdr:colOff>
      <xdr:row>40</xdr:row>
      <xdr:rowOff>160565</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967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31042</xdr:rowOff>
    </xdr:from>
    <xdr:ext cx="762000" cy="259045"/>
    <xdr:sp macro="" textlink="">
      <xdr:nvSpPr>
        <xdr:cNvPr id="391" name="公債費負担の状況該当値テキスト">
          <a:extLst>
            <a:ext uri="{FF2B5EF4-FFF2-40B4-BE49-F238E27FC236}">
              <a16:creationId xmlns:a16="http://schemas.microsoft.com/office/drawing/2014/main" id="{00000000-0008-0000-0300-000087010000}"/>
            </a:ext>
          </a:extLst>
        </xdr:cNvPr>
        <xdr:cNvSpPr txBox="1"/>
      </xdr:nvSpPr>
      <xdr:spPr>
        <a:xfrm>
          <a:off x="17106900" y="6889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111578</xdr:rowOff>
    </xdr:from>
    <xdr:to>
      <xdr:col>77</xdr:col>
      <xdr:colOff>95250</xdr:colOff>
      <xdr:row>42</xdr:row>
      <xdr:rowOff>41728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6129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26505</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164193</xdr:rowOff>
    </xdr:from>
    <xdr:to>
      <xdr:col>73</xdr:col>
      <xdr:colOff>44450</xdr:colOff>
      <xdr:row>43</xdr:row>
      <xdr:rowOff>94343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5240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79120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28122</xdr:rowOff>
    </xdr:from>
    <xdr:to>
      <xdr:col>68</xdr:col>
      <xdr:colOff>203200</xdr:colOff>
      <xdr:row>44</xdr:row>
      <xdr:rowOff>129722</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4351000" y="75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114499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658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97065</xdr:rowOff>
    </xdr:from>
    <xdr:to>
      <xdr:col>64</xdr:col>
      <xdr:colOff>152400</xdr:colOff>
      <xdr:row>45</xdr:row>
      <xdr:rowOff>27215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3462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11992</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0" name="正方形/長方形 399">
          <a:extLst>
            <a:ext uri="{FF2B5EF4-FFF2-40B4-BE49-F238E27FC236}">
              <a16:creationId xmlns:a16="http://schemas.microsoft.com/office/drawing/2014/main" id="{00000000-0008-0000-0300-00009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投資的経費の重点化や県債発行額の抑制等のこれまでの取組により、地方債残高は着実に減少してきており、将来負担比率の改善が図られている。平成２９年度においては、地方債残高が前年度に比べ約１６５億円減少したことにより、将来負担比率は９．３ポイント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公共施設の老朽化対策や国体開催に伴う施設整備等による公債費の増加やそれに伴う地方債残高の増加が見込まれることから、財政改革を不断の取組として着実に実行し、比率増加の抑制に努める。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将来負担の状況グラフ枠">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108585</xdr:rowOff>
    </xdr:from>
    <xdr:to>
      <xdr:col>81</xdr:col>
      <xdr:colOff>44450</xdr:colOff>
      <xdr:row>21</xdr:row>
      <xdr:rowOff>79832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flipV="1">
          <a:off x="17018000" y="2680335"/>
          <a:ext cx="0" cy="9999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51909</xdr:rowOff>
    </xdr:from>
    <xdr:ext cx="762000" cy="259045"/>
    <xdr:sp macro="" textlink="">
      <xdr:nvSpPr>
        <xdr:cNvPr id="425" name="将来負担の状況最小値テキスト">
          <a:extLst>
            <a:ext uri="{FF2B5EF4-FFF2-40B4-BE49-F238E27FC236}">
              <a16:creationId xmlns:a16="http://schemas.microsoft.com/office/drawing/2014/main" id="{00000000-0008-0000-0300-0000A9010000}"/>
            </a:ext>
          </a:extLst>
        </xdr:cNvPr>
        <xdr:cNvSpPr txBox="1"/>
      </xdr:nvSpPr>
      <xdr:spPr>
        <a:xfrm>
          <a:off x="17106900" y="3652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79832</xdr:rowOff>
    </xdr:from>
    <xdr:to>
      <xdr:col>81</xdr:col>
      <xdr:colOff>133350</xdr:colOff>
      <xdr:row>21</xdr:row>
      <xdr:rowOff>79832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3680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23512</xdr:rowOff>
    </xdr:from>
    <xdr:ext cx="762000" cy="259045"/>
    <xdr:sp macro="" textlink="">
      <xdr:nvSpPr>
        <xdr:cNvPr id="427" name="将来負担の状況最大値テキスト">
          <a:extLst>
            <a:ext uri="{FF2B5EF4-FFF2-40B4-BE49-F238E27FC236}">
              <a16:creationId xmlns:a16="http://schemas.microsoft.com/office/drawing/2014/main" id="{00000000-0008-0000-0300-0000AB010000}"/>
            </a:ext>
          </a:extLst>
        </xdr:cNvPr>
        <xdr:cNvSpPr txBox="1"/>
      </xdr:nvSpPr>
      <xdr:spPr>
        <a:xfrm>
          <a:off x="17106900" y="242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108585</xdr:rowOff>
    </xdr:from>
    <xdr:to>
      <xdr:col>81</xdr:col>
      <xdr:colOff>133350</xdr:colOff>
      <xdr:row>15</xdr:row>
      <xdr:rowOff>108585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6929100" y="26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84684</xdr:rowOff>
    </xdr:from>
    <xdr:to>
      <xdr:col>81</xdr:col>
      <xdr:colOff>44450</xdr:colOff>
      <xdr:row>17</xdr:row>
      <xdr:rowOff>129565</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6179800" y="2999334"/>
          <a:ext cx="838200" cy="44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121175</xdr:rowOff>
    </xdr:from>
    <xdr:ext cx="762000" cy="259045"/>
    <xdr:sp macro="" textlink="">
      <xdr:nvSpPr>
        <xdr:cNvPr id="430" name="将来負担の状況平均値テキスト">
          <a:extLst>
            <a:ext uri="{FF2B5EF4-FFF2-40B4-BE49-F238E27FC236}">
              <a16:creationId xmlns:a16="http://schemas.microsoft.com/office/drawing/2014/main" id="{00000000-0008-0000-0300-0000AE010000}"/>
            </a:ext>
          </a:extLst>
        </xdr:cNvPr>
        <xdr:cNvSpPr txBox="1"/>
      </xdr:nvSpPr>
      <xdr:spPr>
        <a:xfrm>
          <a:off x="17106900" y="320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149098</xdr:rowOff>
    </xdr:from>
    <xdr:to>
      <xdr:col>81</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9672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129565</xdr:rowOff>
    </xdr:from>
    <xdr:to>
      <xdr:col>77</xdr:col>
      <xdr:colOff>44450</xdr:colOff>
      <xdr:row>17</xdr:row>
      <xdr:rowOff>146456</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5290800" y="304421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156820</xdr:rowOff>
    </xdr:from>
    <xdr:to>
      <xdr:col>77</xdr:col>
      <xdr:colOff>95250</xdr:colOff>
      <xdr:row>19</xdr:row>
      <xdr:rowOff>86970</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129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71746</xdr:rowOff>
    </xdr:from>
    <xdr:ext cx="7366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5798800" y="3329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146456</xdr:rowOff>
    </xdr:from>
    <xdr:to>
      <xdr:col>72</xdr:col>
      <xdr:colOff>203200</xdr:colOff>
      <xdr:row>18</xdr:row>
      <xdr:rowOff>2515</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4401800" y="3061106"/>
          <a:ext cx="8890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130277</xdr:rowOff>
    </xdr:from>
    <xdr:to>
      <xdr:col>73</xdr:col>
      <xdr:colOff>44450</xdr:colOff>
      <xdr:row>19</xdr:row>
      <xdr:rowOff>60427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45204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3302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2515</xdr:rowOff>
    </xdr:from>
    <xdr:to>
      <xdr:col>68</xdr:col>
      <xdr:colOff>152400</xdr:colOff>
      <xdr:row>18</xdr:row>
      <xdr:rowOff>38710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3512800" y="30886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13716</xdr:rowOff>
    </xdr:from>
    <xdr:to>
      <xdr:col>68</xdr:col>
      <xdr:colOff>203200</xdr:colOff>
      <xdr:row>20</xdr:row>
      <xdr:rowOff>115316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4351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100093</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020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142824</xdr:rowOff>
    </xdr:from>
    <xdr:to>
      <xdr:col>64</xdr:col>
      <xdr:colOff>152400</xdr:colOff>
      <xdr:row>19</xdr:row>
      <xdr:rowOff>72974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3462000" y="32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57751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3131800" y="331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33884</xdr:rowOff>
    </xdr:from>
    <xdr:to>
      <xdr:col>81</xdr:col>
      <xdr:colOff>95250</xdr:colOff>
      <xdr:row>17</xdr:row>
      <xdr:rowOff>135484</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9672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50411</xdr:rowOff>
    </xdr:from>
    <xdr:ext cx="762000" cy="259045"/>
    <xdr:sp macro="" textlink="">
      <xdr:nvSpPr>
        <xdr:cNvPr id="449" name="将来負担の状況該当値テキスト">
          <a:extLst>
            <a:ext uri="{FF2B5EF4-FFF2-40B4-BE49-F238E27FC236}">
              <a16:creationId xmlns:a16="http://schemas.microsoft.com/office/drawing/2014/main" id="{00000000-0008-0000-0300-0000C1010000}"/>
            </a:ext>
          </a:extLst>
        </xdr:cNvPr>
        <xdr:cNvSpPr txBox="1"/>
      </xdr:nvSpPr>
      <xdr:spPr>
        <a:xfrm>
          <a:off x="17106900" y="279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78765</xdr:rowOff>
    </xdr:from>
    <xdr:to>
      <xdr:col>77</xdr:col>
      <xdr:colOff>95250</xdr:colOff>
      <xdr:row>18</xdr:row>
      <xdr:rowOff>8915</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6129000" y="299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19092</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76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95656</xdr:rowOff>
    </xdr:from>
    <xdr:to>
      <xdr:col>73</xdr:col>
      <xdr:colOff>44450</xdr:colOff>
      <xdr:row>18</xdr:row>
      <xdr:rowOff>25806</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5240000" y="30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35983</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779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123165</xdr:rowOff>
    </xdr:from>
    <xdr:to>
      <xdr:col>68</xdr:col>
      <xdr:colOff>203200</xdr:colOff>
      <xdr:row>18</xdr:row>
      <xdr:rowOff>53315</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30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63492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0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159360</xdr:rowOff>
    </xdr:from>
    <xdr:to>
      <xdr:col>64</xdr:col>
      <xdr:colOff>152400</xdr:colOff>
      <xdr:row>18</xdr:row>
      <xdr:rowOff>89510</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30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99687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8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まで行財政改革の一環として、適正な定員管理等に取り組んできた結果、平成１７年度以降１，４００人を上回る職員数の純減を行っており、類似団体と比較すると低い水準となっている。平成２９年度においては、県立看護大学の法人化や児童数の減に伴う教職員数の減等により歳出額が減少しており、当該経費に充てられる経常一般財源が減となったため、経常収支比率は前年度を０．６ポイント下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今後も引き続き、行財政改革に取り組み、人件費の伸びの抑制に努めていく。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50800</xdr:rowOff>
    </xdr:from>
    <xdr:to>
      <xdr:col>24</xdr:col>
      <xdr:colOff>25400</xdr:colOff>
      <xdr:row>41</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8801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99077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71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127000</xdr:rowOff>
    </xdr:from>
    <xdr:to>
      <xdr:col>24</xdr:col>
      <xdr:colOff>114300</xdr:colOff>
      <xdr:row>41</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715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137177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50800</xdr:rowOff>
    </xdr:from>
    <xdr:to>
      <xdr:col>24</xdr:col>
      <xdr:colOff>114300</xdr:colOff>
      <xdr:row>34</xdr:row>
      <xdr:rowOff>50800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107950</xdr:rowOff>
    </xdr:from>
    <xdr:to>
      <xdr:col>24</xdr:col>
      <xdr:colOff>25400</xdr:colOff>
      <xdr:row>35</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59372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10177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6353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38100</xdr:rowOff>
    </xdr:from>
    <xdr:to>
      <xdr:col>24</xdr:col>
      <xdr:colOff>76200</xdr:colOff>
      <xdr:row>37</xdr:row>
      <xdr:rowOff>139700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50800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5994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38100</xdr:rowOff>
    </xdr:from>
    <xdr:to>
      <xdr:col>20</xdr:col>
      <xdr:colOff>38100</xdr:colOff>
      <xdr:row>37</xdr:row>
      <xdr:rowOff>139700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124477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646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31750</xdr:rowOff>
    </xdr:from>
    <xdr:to>
      <xdr:col>15</xdr:col>
      <xdr:colOff>98425</xdr:colOff>
      <xdr:row>34</xdr:row>
      <xdr:rowOff>165100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2209800" y="58610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31750</xdr:rowOff>
    </xdr:from>
    <xdr:to>
      <xdr:col>11</xdr:col>
      <xdr:colOff>9525</xdr:colOff>
      <xdr:row>34</xdr:row>
      <xdr:rowOff>31750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1320800" y="5861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133350</xdr:rowOff>
    </xdr:from>
    <xdr:to>
      <xdr:col>11</xdr:col>
      <xdr:colOff>60325</xdr:colOff>
      <xdr:row>37</xdr:row>
      <xdr:rowOff>63500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48277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57150</xdr:rowOff>
    </xdr:from>
    <xdr:to>
      <xdr:col>24</xdr:col>
      <xdr:colOff>76200</xdr:colOff>
      <xdr:row>34</xdr:row>
      <xdr:rowOff>158750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137177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579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0</xdr:rowOff>
    </xdr:from>
    <xdr:to>
      <xdr:col>20</xdr:col>
      <xdr:colOff>38100</xdr:colOff>
      <xdr:row>35</xdr:row>
      <xdr:rowOff>101600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111777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576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152400</xdr:rowOff>
    </xdr:from>
    <xdr:to>
      <xdr:col>11</xdr:col>
      <xdr:colOff>60325</xdr:colOff>
      <xdr:row>34</xdr:row>
      <xdr:rowOff>82550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92727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152400</xdr:rowOff>
    </xdr:from>
    <xdr:to>
      <xdr:col>6</xdr:col>
      <xdr:colOff>171450</xdr:colOff>
      <xdr:row>34</xdr:row>
      <xdr:rowOff>82550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92727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557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行財政改革の一環として経費節減に取り組んでおり、平成２８年度から類似団体の平均値を下回っている。平成２９年度においては、県立看護大学の法人化により歳出額が減少したこと等により、前年度を０．２ポイント下回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引き続き、厳しい財政状況を踏まえ、経費節減に努めていく。　</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69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1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11</xdr:row>
      <xdr:rowOff>99077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400-000079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a:extLst>
            <a:ext uri="{FF2B5EF4-FFF2-40B4-BE49-F238E27FC236}">
              <a16:creationId xmlns:a16="http://schemas.microsoft.com/office/drawing/2014/main" id="{00000000-0008-0000-0400-00007A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88900</xdr:rowOff>
    </xdr:from>
    <xdr:to>
      <xdr:col>82</xdr:col>
      <xdr:colOff>107950</xdr:colOff>
      <xdr:row>21</xdr:row>
      <xdr:rowOff>50800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6510000" y="23177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22877</xdr:rowOff>
    </xdr:from>
    <xdr:ext cx="762000" cy="259045"/>
    <xdr:sp macro="" textlink="">
      <xdr:nvSpPr>
        <xdr:cNvPr id="124" name="物件費最小値テキスト">
          <a:extLst>
            <a:ext uri="{FF2B5EF4-FFF2-40B4-BE49-F238E27FC236}">
              <a16:creationId xmlns:a16="http://schemas.microsoft.com/office/drawing/2014/main" id="{00000000-0008-0000-0400-00007C000000}"/>
            </a:ext>
          </a:extLst>
        </xdr:cNvPr>
        <xdr:cNvSpPr txBox="1"/>
      </xdr:nvSpPr>
      <xdr:spPr>
        <a:xfrm>
          <a:off x="1659890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50800</xdr:rowOff>
    </xdr:from>
    <xdr:to>
      <xdr:col>82</xdr:col>
      <xdr:colOff>196850</xdr:colOff>
      <xdr:row>21</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36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3827</xdr:rowOff>
    </xdr:from>
    <xdr:ext cx="762000" cy="259045"/>
    <xdr:sp macro="" textlink="">
      <xdr:nvSpPr>
        <xdr:cNvPr id="126" name="物件費最大値テキスト">
          <a:extLst>
            <a:ext uri="{FF2B5EF4-FFF2-40B4-BE49-F238E27FC236}">
              <a16:creationId xmlns:a16="http://schemas.microsoft.com/office/drawing/2014/main" id="{00000000-0008-0000-0400-00007E000000}"/>
            </a:ext>
          </a:extLst>
        </xdr:cNvPr>
        <xdr:cNvSpPr txBox="1"/>
      </xdr:nvSpPr>
      <xdr:spPr>
        <a:xfrm>
          <a:off x="16598900" y="20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88900</xdr:rowOff>
    </xdr:from>
    <xdr:to>
      <xdr:col>82</xdr:col>
      <xdr:colOff>196850</xdr:colOff>
      <xdr:row>13</xdr:row>
      <xdr:rowOff>88900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6421100" y="231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127000</xdr:rowOff>
    </xdr:from>
    <xdr:to>
      <xdr:col>82</xdr:col>
      <xdr:colOff>107950</xdr:colOff>
      <xdr:row>16</xdr:row>
      <xdr:rowOff>146050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5671800" y="269875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67327</xdr:rowOff>
    </xdr:from>
    <xdr:ext cx="762000" cy="259045"/>
    <xdr:sp macro="" textlink="">
      <xdr:nvSpPr>
        <xdr:cNvPr id="129" name="物件費平均値テキスト">
          <a:extLst>
            <a:ext uri="{FF2B5EF4-FFF2-40B4-BE49-F238E27FC236}">
              <a16:creationId xmlns:a16="http://schemas.microsoft.com/office/drawing/2014/main" id="{00000000-0008-0000-0400-000081000000}"/>
            </a:ext>
          </a:extLst>
        </xdr:cNvPr>
        <xdr:cNvSpPr txBox="1"/>
      </xdr:nvSpPr>
      <xdr:spPr>
        <a:xfrm>
          <a:off x="16598900" y="281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146050</xdr:rowOff>
    </xdr:from>
    <xdr:to>
      <xdr:col>78</xdr:col>
      <xdr:colOff>69850</xdr:colOff>
      <xdr:row>16</xdr:row>
      <xdr:rowOff>146050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4782800" y="2889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146050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893800" y="2794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95250</xdr:rowOff>
    </xdr:from>
    <xdr:to>
      <xdr:col>74</xdr:col>
      <xdr:colOff>31750</xdr:colOff>
      <xdr:row>17</xdr:row>
      <xdr:rowOff>25400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4732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35577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401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50800</xdr:rowOff>
    </xdr:from>
    <xdr:to>
      <xdr:col>69</xdr:col>
      <xdr:colOff>92075</xdr:colOff>
      <xdr:row>16</xdr:row>
      <xdr:rowOff>50800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004800" y="2794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76200</xdr:rowOff>
    </xdr:from>
    <xdr:to>
      <xdr:col>69</xdr:col>
      <xdr:colOff>142875</xdr:colOff>
      <xdr:row>16</xdr:row>
      <xdr:rowOff>6350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3843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16527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5128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95250</xdr:rowOff>
    </xdr:from>
    <xdr:to>
      <xdr:col>65</xdr:col>
      <xdr:colOff>53975</xdr:colOff>
      <xdr:row>17</xdr:row>
      <xdr:rowOff>25400</xdr:rowOff>
    </xdr:to>
    <xdr:sp macro="" textlink="">
      <xdr:nvSpPr>
        <xdr:cNvPr id="140" name="フローチャート: 判断 139">
          <a:extLst>
            <a:ext uri="{FF2B5EF4-FFF2-40B4-BE49-F238E27FC236}">
              <a16:creationId xmlns:a16="http://schemas.microsoft.com/office/drawing/2014/main" id="{00000000-0008-0000-0400-00008C000000}"/>
            </a:ext>
          </a:extLst>
        </xdr:cNvPr>
        <xdr:cNvSpPr/>
      </xdr:nvSpPr>
      <xdr:spPr>
        <a:xfrm>
          <a:off x="129540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623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76200</xdr:rowOff>
    </xdr:from>
    <xdr:to>
      <xdr:col>82</xdr:col>
      <xdr:colOff>158750</xdr:colOff>
      <xdr:row>16</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64592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92727</xdr:rowOff>
    </xdr:from>
    <xdr:ext cx="762000" cy="259045"/>
    <xdr:sp macro="" textlink="">
      <xdr:nvSpPr>
        <xdr:cNvPr id="148" name="物件費該当値テキスト">
          <a:extLst>
            <a:ext uri="{FF2B5EF4-FFF2-40B4-BE49-F238E27FC236}">
              <a16:creationId xmlns:a16="http://schemas.microsoft.com/office/drawing/2014/main" id="{00000000-0008-0000-0400-000094000000}"/>
            </a:ext>
          </a:extLst>
        </xdr:cNvPr>
        <xdr:cNvSpPr txBox="1"/>
      </xdr:nvSpPr>
      <xdr:spPr>
        <a:xfrm>
          <a:off x="165989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95250</xdr:rowOff>
    </xdr:from>
    <xdr:to>
      <xdr:col>78</xdr:col>
      <xdr:colOff>120650</xdr:colOff>
      <xdr:row>17</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5621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35577</xdr:rowOff>
    </xdr:from>
    <xdr:ext cx="7366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5290800" y="2607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95250</xdr:rowOff>
    </xdr:from>
    <xdr:to>
      <xdr:col>74</xdr:col>
      <xdr:colOff>31750</xdr:colOff>
      <xdr:row>17</xdr:row>
      <xdr:rowOff>25400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4732000" y="283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10177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440180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0</xdr:rowOff>
    </xdr:from>
    <xdr:to>
      <xdr:col>69</xdr:col>
      <xdr:colOff>142875</xdr:colOff>
      <xdr:row>16</xdr:row>
      <xdr:rowOff>101600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3843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5" name="楕円 154">
          <a:extLst>
            <a:ext uri="{FF2B5EF4-FFF2-40B4-BE49-F238E27FC236}">
              <a16:creationId xmlns:a16="http://schemas.microsoft.com/office/drawing/2014/main" id="{00000000-0008-0000-0400-00009B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6" name="テキスト ボックス 155">
          <a:extLst>
            <a:ext uri="{FF2B5EF4-FFF2-40B4-BE49-F238E27FC236}">
              <a16:creationId xmlns:a16="http://schemas.microsoft.com/office/drawing/2014/main" id="{00000000-0008-0000-0400-00009C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近年は、同水準で推移しており、類似団体の中では平均値となっている。平成２９年度においては、児童入所施設等措置費や指定難病医療費の増等に伴い、当該経費に充当される経常一般財源が増加したことから、経常収支比率は前年度に比べ０．１ポイント上昇した。</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58420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6139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138430</xdr:rowOff>
    </xdr:from>
    <xdr:to>
      <xdr:col>19</xdr:col>
      <xdr:colOff>187325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138430</xdr:rowOff>
    </xdr:from>
    <xdr:to>
      <xdr:col>15</xdr:col>
      <xdr:colOff>98425</xdr:colOff>
      <xdr:row>55</xdr:row>
      <xdr:rowOff>138430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138430</xdr:rowOff>
    </xdr:from>
    <xdr:to>
      <xdr:col>11</xdr:col>
      <xdr:colOff>9525</xdr:colOff>
      <xdr:row>55</xdr:row>
      <xdr:rowOff>138430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87630</xdr:rowOff>
    </xdr:from>
    <xdr:to>
      <xdr:col>15</xdr:col>
      <xdr:colOff>149225</xdr:colOff>
      <xdr:row>56</xdr:row>
      <xdr:rowOff>17780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27957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87630</xdr:rowOff>
    </xdr:from>
    <xdr:to>
      <xdr:col>11</xdr:col>
      <xdr:colOff>60325</xdr:colOff>
      <xdr:row>56</xdr:row>
      <xdr:rowOff>17780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27957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87630</xdr:rowOff>
    </xdr:from>
    <xdr:to>
      <xdr:col>6</xdr:col>
      <xdr:colOff>171450</xdr:colOff>
      <xdr:row>56</xdr:row>
      <xdr:rowOff>17780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27957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その他：維持補修費、貸付金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その他は、類似団体の平均値を下回っている。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９年度は、維持補修費については、漁業調査取締船の定期検査費用（５年に１度）の増等、また、貸付金については、木材産業等高度化推進資金の貸付けの増等により、前年度から０．３ポイント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今後も、公共施設の老朽化対策による経費の増加が見込まれるが、公共施設等総合管理計画に基づく長寿命化対策等により、財政負担の軽減や平準化を図っていく。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7" name="その他グラフ枠">
          <a:extLst>
            <a:ext uri="{FF2B5EF4-FFF2-40B4-BE49-F238E27FC236}">
              <a16:creationId xmlns:a16="http://schemas.microsoft.com/office/drawing/2014/main" id="{00000000-0008-0000-0400-0000ED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12700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6510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39" name="その他最小値テキスト">
          <a:extLst>
            <a:ext uri="{FF2B5EF4-FFF2-40B4-BE49-F238E27FC236}">
              <a16:creationId xmlns:a16="http://schemas.microsoft.com/office/drawing/2014/main" id="{00000000-0008-0000-0400-0000EF000000}"/>
            </a:ext>
          </a:extLst>
        </xdr:cNvPr>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1" name="その他最大値テキスト">
          <a:extLst>
            <a:ext uri="{FF2B5EF4-FFF2-40B4-BE49-F238E27FC236}">
              <a16:creationId xmlns:a16="http://schemas.microsoft.com/office/drawing/2014/main" id="{00000000-0008-0000-0400-0000F1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165100</xdr:rowOff>
    </xdr:from>
    <xdr:to>
      <xdr:col>82</xdr:col>
      <xdr:colOff>107950</xdr:colOff>
      <xdr:row>55</xdr:row>
      <xdr:rowOff>107950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5671800" y="94234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143527</xdr:rowOff>
    </xdr:from>
    <xdr:ext cx="762000" cy="259045"/>
    <xdr:sp macro="" textlink="">
      <xdr:nvSpPr>
        <xdr:cNvPr id="244" name="その他平均値テキスト">
          <a:extLst>
            <a:ext uri="{FF2B5EF4-FFF2-40B4-BE49-F238E27FC236}">
              <a16:creationId xmlns:a16="http://schemas.microsoft.com/office/drawing/2014/main" id="{00000000-0008-0000-0400-0000F4000000}"/>
            </a:ext>
          </a:extLst>
        </xdr:cNvPr>
        <xdr:cNvSpPr txBox="1"/>
      </xdr:nvSpPr>
      <xdr:spPr>
        <a:xfrm>
          <a:off x="16598900" y="957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6459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4782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165100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893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95250</xdr:rowOff>
    </xdr:from>
    <xdr:to>
      <xdr:col>74</xdr:col>
      <xdr:colOff>31750</xdr:colOff>
      <xdr:row>56</xdr:row>
      <xdr:rowOff>25400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4732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401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107950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004800" y="9423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57150</xdr:rowOff>
    </xdr:from>
    <xdr:to>
      <xdr:col>82</xdr:col>
      <xdr:colOff>158750</xdr:colOff>
      <xdr:row>55</xdr:row>
      <xdr:rowOff>158750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6459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73677</xdr:rowOff>
    </xdr:from>
    <xdr:ext cx="762000" cy="259045"/>
    <xdr:sp macro="" textlink="">
      <xdr:nvSpPr>
        <xdr:cNvPr id="263" name="その他該当値テキスト">
          <a:extLst>
            <a:ext uri="{FF2B5EF4-FFF2-40B4-BE49-F238E27FC236}">
              <a16:creationId xmlns:a16="http://schemas.microsoft.com/office/drawing/2014/main" id="{00000000-0008-0000-0400-000007010000}"/>
            </a:ext>
          </a:extLst>
        </xdr:cNvPr>
        <xdr:cNvSpPr txBox="1"/>
      </xdr:nvSpPr>
      <xdr:spPr>
        <a:xfrm>
          <a:off x="16598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114300</xdr:rowOff>
    </xdr:from>
    <xdr:to>
      <xdr:col>78</xdr:col>
      <xdr:colOff>120650</xdr:colOff>
      <xdr:row>55</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54627</xdr:rowOff>
    </xdr:from>
    <xdr:ext cx="7366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施設型給付費や介護保険財政支援事業等の社会保障関係費の増のほか、県立看護大学の法人化による運営費交付金の新設等により２．３ポイント上昇した。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社会保障関係費については、今後も増加が見込まれることから、引き続き財政改革の取組を不断の取組として着実に実行していく。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40</xdr:row>
      <xdr:rowOff>99077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41927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99077</xdr:rowOff>
    </xdr:from>
    <xdr:ext cx="762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6840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46990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95630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41</xdr:row>
      <xdr:rowOff>1270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504940"/>
          <a:ext cx="8382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115587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45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99060</xdr:rowOff>
    </xdr:from>
    <xdr:to>
      <xdr:col>82</xdr:col>
      <xdr:colOff>158750</xdr:colOff>
      <xdr:row>39</xdr:row>
      <xdr:rowOff>29210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24130</xdr:rowOff>
    </xdr:from>
    <xdr:to>
      <xdr:col>78</xdr:col>
      <xdr:colOff>69850</xdr:colOff>
      <xdr:row>37</xdr:row>
      <xdr:rowOff>161290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3677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110490</xdr:rowOff>
    </xdr:from>
    <xdr:to>
      <xdr:col>78</xdr:col>
      <xdr:colOff>120650</xdr:colOff>
      <xdr:row>38</xdr:row>
      <xdr:rowOff>40640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50817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92710</xdr:rowOff>
    </xdr:from>
    <xdr:to>
      <xdr:col>73</xdr:col>
      <xdr:colOff>180975</xdr:colOff>
      <xdr:row>37</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3893800" y="60934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92710</xdr:rowOff>
    </xdr:from>
    <xdr:to>
      <xdr:col>69</xdr:col>
      <xdr:colOff>92075</xdr:colOff>
      <xdr:row>35</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575056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13987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121920</xdr:rowOff>
    </xdr:from>
    <xdr:to>
      <xdr:col>82</xdr:col>
      <xdr:colOff>158750</xdr:colOff>
      <xdr:row>41</xdr:row>
      <xdr:rowOff>52070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97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30497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144780</xdr:rowOff>
    </xdr:from>
    <xdr:to>
      <xdr:col>74</xdr:col>
      <xdr:colOff>31750</xdr:colOff>
      <xdr:row>37</xdr:row>
      <xdr:rowOff>74930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41910</xdr:rowOff>
    </xdr:from>
    <xdr:to>
      <xdr:col>69</xdr:col>
      <xdr:colOff>142875</xdr:colOff>
      <xdr:row>35</xdr:row>
      <xdr:rowOff>143510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153687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41910</xdr:rowOff>
    </xdr:from>
    <xdr:to>
      <xdr:col>65</xdr:col>
      <xdr:colOff>53975</xdr:colOff>
      <xdr:row>33</xdr:row>
      <xdr:rowOff>143510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56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153687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46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県債の新規発行額の抑制（臨時財政対策債を除く。）等の取組により、毎年度着実に改善が図られ、平成２７年度以降は類似団体の平均値を下回っており、平成２９年度は前年度に比べ１．４ポイント改善し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国体開催に伴う施設整備や公共施設の老朽化対策等による県債発行額の増に伴い公債費の増加が見込まれることから、財政改革の取組を不断の取組として着実に実行し、将来を見据えた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a:extLst>
            <a:ext uri="{FF2B5EF4-FFF2-40B4-BE49-F238E27FC236}">
              <a16:creationId xmlns:a16="http://schemas.microsoft.com/office/drawing/2014/main" id="{00000000-0008-0000-0400-00006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76200</xdr:rowOff>
    </xdr:from>
    <xdr:to>
      <xdr:col>24</xdr:col>
      <xdr:colOff>25400</xdr:colOff>
      <xdr:row>81</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flipV="1">
          <a:off x="4826000" y="124206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55" name="公債費最小値テキスト">
          <a:extLst>
            <a:ext uri="{FF2B5EF4-FFF2-40B4-BE49-F238E27FC236}">
              <a16:creationId xmlns:a16="http://schemas.microsoft.com/office/drawing/2014/main" id="{00000000-0008-0000-0400-000063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162577</xdr:rowOff>
    </xdr:from>
    <xdr:ext cx="762000" cy="259045"/>
    <xdr:sp macro="" textlink="">
      <xdr:nvSpPr>
        <xdr:cNvPr id="357" name="公債費最大値テキスト">
          <a:extLst>
            <a:ext uri="{FF2B5EF4-FFF2-40B4-BE49-F238E27FC236}">
              <a16:creationId xmlns:a16="http://schemas.microsoft.com/office/drawing/2014/main" id="{00000000-0008-0000-0400-000065010000}"/>
            </a:ext>
          </a:extLst>
        </xdr:cNvPr>
        <xdr:cNvSpPr txBox="1"/>
      </xdr:nvSpPr>
      <xdr:spPr>
        <a:xfrm>
          <a:off x="4914900" y="1216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76200</xdr:rowOff>
    </xdr:from>
    <xdr:to>
      <xdr:col>24</xdr:col>
      <xdr:colOff>114300</xdr:colOff>
      <xdr:row>72</xdr:row>
      <xdr:rowOff>76200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242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79</xdr:row>
      <xdr:rowOff>19050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3987800" y="133858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60977</xdr:rowOff>
    </xdr:from>
    <xdr:ext cx="762000" cy="259045"/>
    <xdr:sp macro="" textlink="">
      <xdr:nvSpPr>
        <xdr:cNvPr id="360" name="公債費平均値テキスト">
          <a:extLst>
            <a:ext uri="{FF2B5EF4-FFF2-40B4-BE49-F238E27FC236}">
              <a16:creationId xmlns:a16="http://schemas.microsoft.com/office/drawing/2014/main" id="{00000000-0008-0000-0400-000068010000}"/>
            </a:ext>
          </a:extLst>
        </xdr:cNvPr>
        <xdr:cNvSpPr txBox="1"/>
      </xdr:nvSpPr>
      <xdr:spPr>
        <a:xfrm>
          <a:off x="4914900" y="1343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19050</xdr:rowOff>
    </xdr:from>
    <xdr:to>
      <xdr:col>19</xdr:col>
      <xdr:colOff>187325</xdr:colOff>
      <xdr:row>79</xdr:row>
      <xdr:rowOff>44450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098800" y="13563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19050</xdr:rowOff>
    </xdr:from>
    <xdr:to>
      <xdr:col>20</xdr:col>
      <xdr:colOff>38100</xdr:colOff>
      <xdr:row>79</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937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44450</xdr:rowOff>
    </xdr:from>
    <xdr:to>
      <xdr:col>15</xdr:col>
      <xdr:colOff>98425</xdr:colOff>
      <xdr:row>80</xdr:row>
      <xdr:rowOff>76200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2209800" y="135890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44450</xdr:rowOff>
    </xdr:from>
    <xdr:to>
      <xdr:col>15</xdr:col>
      <xdr:colOff>149225</xdr:colOff>
      <xdr:row>79</xdr:row>
      <xdr:rowOff>146050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048000" y="1358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130827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717800" y="1367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76200</xdr:rowOff>
    </xdr:from>
    <xdr:to>
      <xdr:col>11</xdr:col>
      <xdr:colOff>9525</xdr:colOff>
      <xdr:row>80</xdr:row>
      <xdr:rowOff>165100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1320800" y="137922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80</xdr:row>
      <xdr:rowOff>25400</xdr:rowOff>
    </xdr:from>
    <xdr:to>
      <xdr:col>11</xdr:col>
      <xdr:colOff>60325</xdr:colOff>
      <xdr:row>80</xdr:row>
      <xdr:rowOff>127000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2159000" y="1374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137177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18288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120650</xdr:rowOff>
    </xdr:from>
    <xdr:to>
      <xdr:col>6</xdr:col>
      <xdr:colOff>171450</xdr:colOff>
      <xdr:row>80</xdr:row>
      <xdr:rowOff>50800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1270000" y="1366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60977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939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133350</xdr:rowOff>
    </xdr:from>
    <xdr:to>
      <xdr:col>24</xdr:col>
      <xdr:colOff>76200</xdr:colOff>
      <xdr:row>78</xdr:row>
      <xdr:rowOff>63500</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4775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149877</xdr:rowOff>
    </xdr:from>
    <xdr:ext cx="762000" cy="259045"/>
    <xdr:sp macro="" textlink="">
      <xdr:nvSpPr>
        <xdr:cNvPr id="379" name="公債費該当値テキスト">
          <a:extLst>
            <a:ext uri="{FF2B5EF4-FFF2-40B4-BE49-F238E27FC236}">
              <a16:creationId xmlns:a16="http://schemas.microsoft.com/office/drawing/2014/main" id="{00000000-0008-0000-0400-00007B010000}"/>
            </a:ext>
          </a:extLst>
        </xdr:cNvPr>
        <xdr:cNvSpPr txBox="1"/>
      </xdr:nvSpPr>
      <xdr:spPr>
        <a:xfrm>
          <a:off x="4914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139700</xdr:rowOff>
    </xdr:from>
    <xdr:to>
      <xdr:col>20</xdr:col>
      <xdr:colOff>38100</xdr:colOff>
      <xdr:row>79</xdr:row>
      <xdr:rowOff>69850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9370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80027</xdr:rowOff>
    </xdr:from>
    <xdr:ext cx="7366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165100</xdr:rowOff>
    </xdr:from>
    <xdr:to>
      <xdr:col>15</xdr:col>
      <xdr:colOff>149225</xdr:colOff>
      <xdr:row>79</xdr:row>
      <xdr:rowOff>95250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0480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25400</xdr:rowOff>
    </xdr:from>
    <xdr:to>
      <xdr:col>11</xdr:col>
      <xdr:colOff>60325</xdr:colOff>
      <xdr:row>80</xdr:row>
      <xdr:rowOff>127000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2159000" y="1374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111777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82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社会保障関係費（補助費等、扶助費）の増等により、経常収支比率は１．９ポイント上昇したが、類似団体の平均値と比較して低い水準となっている。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今後も、引き続き財政改革の取組を進め、経費の伸びの抑制に努める。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88900</xdr:rowOff>
    </xdr:from>
    <xdr:to>
      <xdr:col>82</xdr:col>
      <xdr:colOff>107950</xdr:colOff>
      <xdr:row>81</xdr:row>
      <xdr:rowOff>85089</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776200"/>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57166</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85089</xdr:rowOff>
    </xdr:from>
    <xdr:to>
      <xdr:col>82</xdr:col>
      <xdr:colOff>196850</xdr:colOff>
      <xdr:row>81</xdr:row>
      <xdr:rowOff>85089</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3827</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51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88900</xdr:rowOff>
    </xdr:from>
    <xdr:to>
      <xdr:col>82</xdr:col>
      <xdr:colOff>196850</xdr:colOff>
      <xdr:row>74</xdr:row>
      <xdr:rowOff>88900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77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100330</xdr:rowOff>
    </xdr:from>
    <xdr:to>
      <xdr:col>82</xdr:col>
      <xdr:colOff>107950</xdr:colOff>
      <xdr:row>76</xdr:row>
      <xdr:rowOff>73661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5671800" y="129590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109238</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139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137161</xdr:rowOff>
    </xdr:from>
    <xdr:to>
      <xdr:col>82</xdr:col>
      <xdr:colOff>158750</xdr:colOff>
      <xdr:row>77</xdr:row>
      <xdr:rowOff>67311</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16510</xdr:rowOff>
    </xdr:from>
    <xdr:to>
      <xdr:col>78</xdr:col>
      <xdr:colOff>69850</xdr:colOff>
      <xdr:row>75</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875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43180</xdr:rowOff>
    </xdr:from>
    <xdr:to>
      <xdr:col>73</xdr:col>
      <xdr:colOff>180975</xdr:colOff>
      <xdr:row>75</xdr:row>
      <xdr:rowOff>16510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3893800" y="127304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123190</xdr:rowOff>
    </xdr:from>
    <xdr:to>
      <xdr:col>69</xdr:col>
      <xdr:colOff>92075</xdr:colOff>
      <xdr:row>74</xdr:row>
      <xdr:rowOff>43180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3004800" y="12639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160020</xdr:rowOff>
    </xdr:from>
    <xdr:to>
      <xdr:col>65</xdr:col>
      <xdr:colOff>53975</xdr:colOff>
      <xdr:row>75</xdr:row>
      <xdr:rowOff>90170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74947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39387</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49530</xdr:rowOff>
    </xdr:from>
    <xdr:to>
      <xdr:col>78</xdr:col>
      <xdr:colOff>120650</xdr:colOff>
      <xdr:row>75</xdr:row>
      <xdr:rowOff>151130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161307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67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137160</xdr:rowOff>
    </xdr:from>
    <xdr:to>
      <xdr:col>74</xdr:col>
      <xdr:colOff>31750</xdr:colOff>
      <xdr:row>75</xdr:row>
      <xdr:rowOff>67310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77487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163830</xdr:rowOff>
    </xdr:from>
    <xdr:to>
      <xdr:col>69</xdr:col>
      <xdr:colOff>142875</xdr:colOff>
      <xdr:row>74</xdr:row>
      <xdr:rowOff>93980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104157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72390</xdr:rowOff>
    </xdr:from>
    <xdr:to>
      <xdr:col>65</xdr:col>
      <xdr:colOff>53975</xdr:colOff>
      <xdr:row>74</xdr:row>
      <xdr:rowOff>2540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12717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72807</xdr:rowOff>
    </xdr:from>
    <xdr:to>
      <xdr:col>29</xdr:col>
      <xdr:colOff>127000</xdr:colOff>
      <xdr:row>18</xdr:row>
      <xdr:rowOff>39477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6382"/>
          <a:ext cx="0" cy="1166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11554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4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39477</xdr:rowOff>
    </xdr:from>
    <xdr:to>
      <xdr:col>30</xdr:col>
      <xdr:colOff>25400</xdr:colOff>
      <xdr:row>18</xdr:row>
      <xdr:rowOff>39477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732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159184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72807</xdr:rowOff>
    </xdr:from>
    <xdr:to>
      <xdr:col>30</xdr:col>
      <xdr:colOff>25400</xdr:colOff>
      <xdr:row>11</xdr:row>
      <xdr:rowOff>72807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6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77790</xdr:rowOff>
    </xdr:from>
    <xdr:to>
      <xdr:col>29</xdr:col>
      <xdr:colOff>127000</xdr:colOff>
      <xdr:row>16</xdr:row>
      <xdr:rowOff>98455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68615"/>
          <a:ext cx="647700" cy="20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156628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331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140101</xdr:rowOff>
    </xdr:from>
    <xdr:to>
      <xdr:col>29</xdr:col>
      <xdr:colOff>177800</xdr:colOff>
      <xdr:row>15</xdr:row>
      <xdr:rowOff>70251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98455</xdr:rowOff>
    </xdr:from>
    <xdr:to>
      <xdr:col>26</xdr:col>
      <xdr:colOff>50800</xdr:colOff>
      <xdr:row>16</xdr:row>
      <xdr:rowOff>107279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889280"/>
          <a:ext cx="698500" cy="88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90267</xdr:rowOff>
    </xdr:from>
    <xdr:to>
      <xdr:col>26</xdr:col>
      <xdr:colOff>101600</xdr:colOff>
      <xdr:row>16</xdr:row>
      <xdr:rowOff>20417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30594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78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107279</xdr:rowOff>
    </xdr:from>
    <xdr:to>
      <xdr:col>22</xdr:col>
      <xdr:colOff>114300</xdr:colOff>
      <xdr:row>16</xdr:row>
      <xdr:rowOff>159812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98104"/>
          <a:ext cx="698500" cy="52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113126</xdr:rowOff>
    </xdr:from>
    <xdr:to>
      <xdr:col>22</xdr:col>
      <xdr:colOff>165100</xdr:colOff>
      <xdr:row>16</xdr:row>
      <xdr:rowOff>43276</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53453</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01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159812</xdr:rowOff>
    </xdr:from>
    <xdr:to>
      <xdr:col>18</xdr:col>
      <xdr:colOff>177800</xdr:colOff>
      <xdr:row>18</xdr:row>
      <xdr:rowOff>11176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50637"/>
          <a:ext cx="698500" cy="1942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31745</xdr:rowOff>
    </xdr:from>
    <xdr:to>
      <xdr:col>19</xdr:col>
      <xdr:colOff>38100</xdr:colOff>
      <xdr:row>17</xdr:row>
      <xdr:rowOff>133345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118122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32568</xdr:rowOff>
    </xdr:from>
    <xdr:to>
      <xdr:col>15</xdr:col>
      <xdr:colOff>101600</xdr:colOff>
      <xdr:row>15</xdr:row>
      <xdr:rowOff>134168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51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144345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42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26990</xdr:rowOff>
    </xdr:from>
    <xdr:to>
      <xdr:col>29</xdr:col>
      <xdr:colOff>177800</xdr:colOff>
      <xdr:row>16</xdr:row>
      <xdr:rowOff>128590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817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170517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789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47655</xdr:rowOff>
    </xdr:from>
    <xdr:to>
      <xdr:col>26</xdr:col>
      <xdr:colOff>101600</xdr:colOff>
      <xdr:row>16</xdr:row>
      <xdr:rowOff>149255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38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134032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92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56479</xdr:rowOff>
    </xdr:from>
    <xdr:to>
      <xdr:col>22</xdr:col>
      <xdr:colOff>165100</xdr:colOff>
      <xdr:row>16</xdr:row>
      <xdr:rowOff>158079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47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142856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933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109012</xdr:rowOff>
    </xdr:from>
    <xdr:to>
      <xdr:col>19</xdr:col>
      <xdr:colOff>38100</xdr:colOff>
      <xdr:row>17</xdr:row>
      <xdr:rowOff>39162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99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49339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68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131826</xdr:rowOff>
    </xdr:from>
    <xdr:to>
      <xdr:col>15</xdr:col>
      <xdr:colOff>101600</xdr:colOff>
      <xdr:row>18</xdr:row>
      <xdr:rowOff>61976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3094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46753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3180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97968</xdr:rowOff>
    </xdr:from>
    <xdr:to>
      <xdr:col>29</xdr:col>
      <xdr:colOff>127000</xdr:colOff>
      <xdr:row>38</xdr:row>
      <xdr:rowOff>49047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65418"/>
          <a:ext cx="0" cy="1151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21124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88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49047</xdr:rowOff>
    </xdr:from>
    <xdr:to>
      <xdr:col>30</xdr:col>
      <xdr:colOff>25400</xdr:colOff>
      <xdr:row>38</xdr:row>
      <xdr:rowOff>49047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166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184345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10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97968</xdr:rowOff>
    </xdr:from>
    <xdr:to>
      <xdr:col>30</xdr:col>
      <xdr:colOff>25400</xdr:colOff>
      <xdr:row>34</xdr:row>
      <xdr:rowOff>97968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654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767</xdr:rowOff>
    </xdr:from>
    <xdr:to>
      <xdr:col>29</xdr:col>
      <xdr:colOff>127000</xdr:colOff>
      <xdr:row>36</xdr:row>
      <xdr:rowOff>116118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954017"/>
          <a:ext cx="647700" cy="115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60850</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14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88773</xdr:rowOff>
    </xdr:from>
    <xdr:to>
      <xdr:col>29</xdr:col>
      <xdr:colOff>177800</xdr:colOff>
      <xdr:row>37</xdr:row>
      <xdr:rowOff>18923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42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254696</xdr:rowOff>
    </xdr:from>
    <xdr:to>
      <xdr:col>26</xdr:col>
      <xdr:colOff>50800</xdr:colOff>
      <xdr:row>36</xdr:row>
      <xdr:rowOff>767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865046"/>
          <a:ext cx="698500" cy="889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54757</xdr:rowOff>
    </xdr:from>
    <xdr:to>
      <xdr:col>26</xdr:col>
      <xdr:colOff>101600</xdr:colOff>
      <xdr:row>36</xdr:row>
      <xdr:rowOff>156357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08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141134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094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62855</xdr:rowOff>
    </xdr:from>
    <xdr:to>
      <xdr:col>22</xdr:col>
      <xdr:colOff>114300</xdr:colOff>
      <xdr:row>35</xdr:row>
      <xdr:rowOff>254696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673205"/>
          <a:ext cx="698500" cy="191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314950</xdr:rowOff>
    </xdr:from>
    <xdr:to>
      <xdr:col>22</xdr:col>
      <xdr:colOff>165100</xdr:colOff>
      <xdr:row>36</xdr:row>
      <xdr:rowOff>73650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925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58427</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01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304485</xdr:rowOff>
    </xdr:from>
    <xdr:to>
      <xdr:col>18</xdr:col>
      <xdr:colOff>177800</xdr:colOff>
      <xdr:row>35</xdr:row>
      <xdr:rowOff>62855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571935"/>
          <a:ext cx="698500" cy="101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102901</xdr:rowOff>
    </xdr:from>
    <xdr:to>
      <xdr:col>19</xdr:col>
      <xdr:colOff>38100</xdr:colOff>
      <xdr:row>35</xdr:row>
      <xdr:rowOff>204501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71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189278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9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67330</xdr:rowOff>
    </xdr:from>
    <xdr:to>
      <xdr:col>15</xdr:col>
      <xdr:colOff>101600</xdr:colOff>
      <xdr:row>35</xdr:row>
      <xdr:rowOff>168930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77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153707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65318</xdr:rowOff>
    </xdr:from>
    <xdr:to>
      <xdr:col>29</xdr:col>
      <xdr:colOff>177800</xdr:colOff>
      <xdr:row>36</xdr:row>
      <xdr:rowOff>166918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18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253295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63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292867</xdr:rowOff>
    </xdr:from>
    <xdr:to>
      <xdr:col>26</xdr:col>
      <xdr:colOff>101600</xdr:colOff>
      <xdr:row>36</xdr:row>
      <xdr:rowOff>51567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903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61744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67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203896</xdr:rowOff>
    </xdr:from>
    <xdr:to>
      <xdr:col>22</xdr:col>
      <xdr:colOff>165100</xdr:colOff>
      <xdr:row>35</xdr:row>
      <xdr:rowOff>305496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1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315673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58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12055</xdr:rowOff>
    </xdr:from>
    <xdr:to>
      <xdr:col>19</xdr:col>
      <xdr:colOff>38100</xdr:colOff>
      <xdr:row>35</xdr:row>
      <xdr:rowOff>113655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622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123832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91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253685</xdr:rowOff>
    </xdr:from>
    <xdr:to>
      <xdr:col>15</xdr:col>
      <xdr:colOff>101600</xdr:colOff>
      <xdr:row>35</xdr:row>
      <xdr:rowOff>12385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21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22562</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29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136317</xdr:rowOff>
    </xdr:from>
    <xdr:to>
      <xdr:col>24</xdr:col>
      <xdr:colOff>62865</xdr:colOff>
      <xdr:row>37</xdr:row>
      <xdr:rowOff>70434</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279817"/>
          <a:ext cx="1270" cy="113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74261</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417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70434</xdr:rowOff>
    </xdr:from>
    <xdr:to>
      <xdr:col>24</xdr:col>
      <xdr:colOff>152400</xdr:colOff>
      <xdr:row>37</xdr:row>
      <xdr:rowOff>70434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414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82994</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5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136317</xdr:rowOff>
    </xdr:from>
    <xdr:to>
      <xdr:col>24</xdr:col>
      <xdr:colOff>152400</xdr:colOff>
      <xdr:row>30</xdr:row>
      <xdr:rowOff>136317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27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64719</xdr:rowOff>
    </xdr:from>
    <xdr:to>
      <xdr:col>24</xdr:col>
      <xdr:colOff>63500</xdr:colOff>
      <xdr:row>35</xdr:row>
      <xdr:rowOff>147518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065469"/>
          <a:ext cx="838200" cy="8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48820</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7066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25943</xdr:rowOff>
    </xdr:from>
    <xdr:to>
      <xdr:col>24</xdr:col>
      <xdr:colOff>114300</xdr:colOff>
      <xdr:row>34</xdr:row>
      <xdr:rowOff>127543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147518</xdr:rowOff>
    </xdr:from>
    <xdr:to>
      <xdr:col>19</xdr:col>
      <xdr:colOff>177800</xdr:colOff>
      <xdr:row>36</xdr:row>
      <xdr:rowOff>14473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6148268"/>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151993</xdr:rowOff>
    </xdr:from>
    <xdr:to>
      <xdr:col>20</xdr:col>
      <xdr:colOff>38100</xdr:colOff>
      <xdr:row>35</xdr:row>
      <xdr:rowOff>82143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98670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756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14473</xdr:rowOff>
    </xdr:from>
    <xdr:to>
      <xdr:col>15</xdr:col>
      <xdr:colOff>50800</xdr:colOff>
      <xdr:row>36</xdr:row>
      <xdr:rowOff>70571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6186673"/>
          <a:ext cx="889000" cy="5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170556</xdr:rowOff>
    </xdr:from>
    <xdr:to>
      <xdr:col>15</xdr:col>
      <xdr:colOff>101600</xdr:colOff>
      <xdr:row>35</xdr:row>
      <xdr:rowOff>100706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117233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77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70571</xdr:rowOff>
    </xdr:from>
    <xdr:to>
      <xdr:col>10</xdr:col>
      <xdr:colOff>114300</xdr:colOff>
      <xdr:row>37</xdr:row>
      <xdr:rowOff>77887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42771"/>
          <a:ext cx="889000" cy="17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110800</xdr:rowOff>
    </xdr:from>
    <xdr:to>
      <xdr:col>10</xdr:col>
      <xdr:colOff>165100</xdr:colOff>
      <xdr:row>37</xdr:row>
      <xdr:rowOff>40950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32077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134757</xdr:rowOff>
    </xdr:from>
    <xdr:to>
      <xdr:col>6</xdr:col>
      <xdr:colOff>38100</xdr:colOff>
      <xdr:row>35</xdr:row>
      <xdr:rowOff>64907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596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81434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573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xdr:rowOff>
    </xdr:from>
    <xdr:to>
      <xdr:col>24</xdr:col>
      <xdr:colOff>114300</xdr:colOff>
      <xdr:row>35</xdr:row>
      <xdr:rowOff>115519</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601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163796</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99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96718</xdr:rowOff>
    </xdr:from>
    <xdr:to>
      <xdr:col>20</xdr:col>
      <xdr:colOff>38100</xdr:colOff>
      <xdr:row>36</xdr:row>
      <xdr:rowOff>26868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60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36</xdr:row>
      <xdr:rowOff>17995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619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135123</xdr:rowOff>
    </xdr:from>
    <xdr:to>
      <xdr:col>15</xdr:col>
      <xdr:colOff>101600</xdr:colOff>
      <xdr:row>36</xdr:row>
      <xdr:rowOff>65273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613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56400</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62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19771</xdr:rowOff>
    </xdr:from>
    <xdr:to>
      <xdr:col>10</xdr:col>
      <xdr:colOff>165100</xdr:colOff>
      <xdr:row>36</xdr:row>
      <xdr:rowOff>121371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619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137898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967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27087</xdr:rowOff>
    </xdr:from>
    <xdr:to>
      <xdr:col>6</xdr:col>
      <xdr:colOff>38100</xdr:colOff>
      <xdr:row>37</xdr:row>
      <xdr:rowOff>128687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6370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119814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646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59298</xdr:rowOff>
    </xdr:from>
    <xdr:to>
      <xdr:col>24</xdr:col>
      <xdr:colOff>62865</xdr:colOff>
      <xdr:row>58</xdr:row>
      <xdr:rowOff>60474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803248"/>
          <a:ext cx="1270" cy="120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64301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0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60474</xdr:rowOff>
    </xdr:from>
    <xdr:to>
      <xdr:col>24</xdr:col>
      <xdr:colOff>152400</xdr:colOff>
      <xdr:row>58</xdr:row>
      <xdr:rowOff>60474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0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5975</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7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59298</xdr:rowOff>
    </xdr:from>
    <xdr:to>
      <xdr:col>24</xdr:col>
      <xdr:colOff>152400</xdr:colOff>
      <xdr:row>51</xdr:row>
      <xdr:rowOff>59298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80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88624</xdr:rowOff>
    </xdr:from>
    <xdr:to>
      <xdr:col>24</xdr:col>
      <xdr:colOff>63500</xdr:colOff>
      <xdr:row>57</xdr:row>
      <xdr:rowOff>124286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1274"/>
          <a:ext cx="8382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12434</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4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161007</xdr:rowOff>
    </xdr:from>
    <xdr:to>
      <xdr:col>24</xdr:col>
      <xdr:colOff>114300</xdr:colOff>
      <xdr:row>56</xdr:row>
      <xdr:rowOff>91157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59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88624</xdr:rowOff>
    </xdr:from>
    <xdr:to>
      <xdr:col>19</xdr:col>
      <xdr:colOff>177800</xdr:colOff>
      <xdr:row>57</xdr:row>
      <xdr:rowOff>121477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1274"/>
          <a:ext cx="889000" cy="32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63623</xdr:rowOff>
    </xdr:from>
    <xdr:to>
      <xdr:col>20</xdr:col>
      <xdr:colOff>38100</xdr:colOff>
      <xdr:row>55</xdr:row>
      <xdr:rowOff>165223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49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10300</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26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121477</xdr:rowOff>
    </xdr:from>
    <xdr:to>
      <xdr:col>15</xdr:col>
      <xdr:colOff>50800</xdr:colOff>
      <xdr:row>57</xdr:row>
      <xdr:rowOff>161841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94127"/>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9282</xdr:rowOff>
    </xdr:from>
    <xdr:to>
      <xdr:col>15</xdr:col>
      <xdr:colOff>101600</xdr:colOff>
      <xdr:row>56</xdr:row>
      <xdr:rowOff>110882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1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127409</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38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161841</xdr:rowOff>
    </xdr:from>
    <xdr:to>
      <xdr:col>10</xdr:col>
      <xdr:colOff>114300</xdr:colOff>
      <xdr:row>58</xdr:row>
      <xdr:rowOff>10900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34491"/>
          <a:ext cx="889000" cy="20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77927</xdr:rowOff>
    </xdr:from>
    <xdr:to>
      <xdr:col>10</xdr:col>
      <xdr:colOff>165100</xdr:colOff>
      <xdr:row>58</xdr:row>
      <xdr:rowOff>8077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24604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5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99677</xdr:rowOff>
    </xdr:from>
    <xdr:to>
      <xdr:col>6</xdr:col>
      <xdr:colOff>38100</xdr:colOff>
      <xdr:row>56</xdr:row>
      <xdr:rowOff>29827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5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46354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930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73486</xdr:rowOff>
    </xdr:from>
    <xdr:to>
      <xdr:col>24</xdr:col>
      <xdr:colOff>114300</xdr:colOff>
      <xdr:row>58</xdr:row>
      <xdr:rowOff>3636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159863</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37824</xdr:rowOff>
    </xdr:from>
    <xdr:to>
      <xdr:col>20</xdr:col>
      <xdr:colOff>38100</xdr:colOff>
      <xdr:row>57</xdr:row>
      <xdr:rowOff>139424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130551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990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70677</xdr:rowOff>
    </xdr:from>
    <xdr:to>
      <xdr:col>15</xdr:col>
      <xdr:colOff>101600</xdr:colOff>
      <xdr:row>58</xdr:row>
      <xdr:rowOff>827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163404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93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111041</xdr:rowOff>
    </xdr:from>
    <xdr:to>
      <xdr:col>10</xdr:col>
      <xdr:colOff>165100</xdr:colOff>
      <xdr:row>58</xdr:row>
      <xdr:rowOff>41191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8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32318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131550</xdr:rowOff>
    </xdr:from>
    <xdr:to>
      <xdr:col>6</xdr:col>
      <xdr:colOff>38100</xdr:colOff>
      <xdr:row>58</xdr:row>
      <xdr:rowOff>61700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90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52827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99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49784</xdr:rowOff>
    </xdr:from>
    <xdr:to>
      <xdr:col>24</xdr:col>
      <xdr:colOff>62865</xdr:colOff>
      <xdr:row>78</xdr:row>
      <xdr:rowOff>29863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2734"/>
          <a:ext cx="1270" cy="118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33690</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29863</xdr:rowOff>
    </xdr:from>
    <xdr:to>
      <xdr:col>24</xdr:col>
      <xdr:colOff>152400</xdr:colOff>
      <xdr:row>78</xdr:row>
      <xdr:rowOff>29863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02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167911</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7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49784</xdr:rowOff>
    </xdr:from>
    <xdr:to>
      <xdr:col>24</xdr:col>
      <xdr:colOff>152400</xdr:colOff>
      <xdr:row>71</xdr:row>
      <xdr:rowOff>49784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2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29211</xdr:rowOff>
    </xdr:from>
    <xdr:to>
      <xdr:col>24</xdr:col>
      <xdr:colOff>63500</xdr:colOff>
      <xdr:row>76</xdr:row>
      <xdr:rowOff>33564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059411"/>
          <a:ext cx="8382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142474</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82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119597</xdr:rowOff>
    </xdr:from>
    <xdr:to>
      <xdr:col>24</xdr:col>
      <xdr:colOff>114300</xdr:colOff>
      <xdr:row>76</xdr:row>
      <xdr:rowOff>49747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29211</xdr:rowOff>
    </xdr:from>
    <xdr:to>
      <xdr:col>19</xdr:col>
      <xdr:colOff>177800</xdr:colOff>
      <xdr:row>76</xdr:row>
      <xdr:rowOff>71555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059411"/>
          <a:ext cx="889000" cy="4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15312</xdr:rowOff>
    </xdr:from>
    <xdr:to>
      <xdr:col>20</xdr:col>
      <xdr:colOff>38100</xdr:colOff>
      <xdr:row>76</xdr:row>
      <xdr:rowOff>116912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45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108039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49728" y="1313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46082</xdr:rowOff>
    </xdr:from>
    <xdr:to>
      <xdr:col>15</xdr:col>
      <xdr:colOff>50800</xdr:colOff>
      <xdr:row>76</xdr:row>
      <xdr:rowOff>71555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076282"/>
          <a:ext cx="889000" cy="2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40024</xdr:rowOff>
    </xdr:from>
    <xdr:to>
      <xdr:col>15</xdr:col>
      <xdr:colOff>101600</xdr:colOff>
      <xdr:row>76</xdr:row>
      <xdr:rowOff>141624</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7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132751</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16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46082</xdr:rowOff>
    </xdr:from>
    <xdr:to>
      <xdr:col>10</xdr:col>
      <xdr:colOff>114300</xdr:colOff>
      <xdr:row>77</xdr:row>
      <xdr:rowOff>70467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76282"/>
          <a:ext cx="889000" cy="19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71918</xdr:rowOff>
    </xdr:from>
    <xdr:to>
      <xdr:col>10</xdr:col>
      <xdr:colOff>165100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164645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9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83130</xdr:rowOff>
    </xdr:from>
    <xdr:to>
      <xdr:col>6</xdr:col>
      <xdr:colOff>38100</xdr:colOff>
      <xdr:row>77</xdr:row>
      <xdr:rowOff>13280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1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29808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8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154214</xdr:rowOff>
    </xdr:from>
    <xdr:to>
      <xdr:col>24</xdr:col>
      <xdr:colOff>114300</xdr:colOff>
      <xdr:row>76</xdr:row>
      <xdr:rowOff>84364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132641</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99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149861</xdr:rowOff>
    </xdr:from>
    <xdr:to>
      <xdr:col>20</xdr:col>
      <xdr:colOff>38100</xdr:colOff>
      <xdr:row>76</xdr:row>
      <xdr:rowOff>80011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0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96537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49728" y="1278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20755</xdr:rowOff>
    </xdr:from>
    <xdr:to>
      <xdr:col>15</xdr:col>
      <xdr:colOff>101600</xdr:colOff>
      <xdr:row>76</xdr:row>
      <xdr:rowOff>122355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05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138882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82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166732</xdr:rowOff>
    </xdr:from>
    <xdr:to>
      <xdr:col>10</xdr:col>
      <xdr:colOff>165100</xdr:colOff>
      <xdr:row>76</xdr:row>
      <xdr:rowOff>96882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02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113410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0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19667</xdr:rowOff>
    </xdr:from>
    <xdr:to>
      <xdr:col>6</xdr:col>
      <xdr:colOff>38100</xdr:colOff>
      <xdr:row>77</xdr:row>
      <xdr:rowOff>121267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112394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1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35577</xdr:rowOff>
    </xdr:from>
    <xdr:ext cx="46717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153543</xdr:rowOff>
    </xdr:from>
    <xdr:to>
      <xdr:col>24</xdr:col>
      <xdr:colOff>62865</xdr:colOff>
      <xdr:row>98</xdr:row>
      <xdr:rowOff>139954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412593"/>
          <a:ext cx="1270" cy="152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143781</xdr:rowOff>
    </xdr:from>
    <xdr:ext cx="469744"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4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139954</xdr:rowOff>
    </xdr:from>
    <xdr:to>
      <xdr:col>24</xdr:col>
      <xdr:colOff>152400</xdr:colOff>
      <xdr:row>98</xdr:row>
      <xdr:rowOff>139954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42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100220</xdr:rowOff>
    </xdr:from>
    <xdr:ext cx="534377"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1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153543</xdr:rowOff>
    </xdr:from>
    <xdr:to>
      <xdr:col>24</xdr:col>
      <xdr:colOff>152400</xdr:colOff>
      <xdr:row>89</xdr:row>
      <xdr:rowOff>153543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412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24512</xdr:rowOff>
    </xdr:from>
    <xdr:to>
      <xdr:col>24</xdr:col>
      <xdr:colOff>63500</xdr:colOff>
      <xdr:row>94</xdr:row>
      <xdr:rowOff>65151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140812"/>
          <a:ext cx="838200"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139464</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5912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116587</xdr:rowOff>
    </xdr:from>
    <xdr:to>
      <xdr:col>24</xdr:col>
      <xdr:colOff>114300</xdr:colOff>
      <xdr:row>94</xdr:row>
      <xdr:rowOff>46737</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061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65151</xdr:rowOff>
    </xdr:from>
    <xdr:to>
      <xdr:col>19</xdr:col>
      <xdr:colOff>177800</xdr:colOff>
      <xdr:row>94</xdr:row>
      <xdr:rowOff>114046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181451"/>
          <a:ext cx="889000" cy="4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164973</xdr:rowOff>
    </xdr:from>
    <xdr:to>
      <xdr:col>20</xdr:col>
      <xdr:colOff>38100</xdr:colOff>
      <xdr:row>94</xdr:row>
      <xdr:rowOff>95123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10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111650</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17411" y="1588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114046</xdr:rowOff>
    </xdr:from>
    <xdr:to>
      <xdr:col>15</xdr:col>
      <xdr:colOff>50800</xdr:colOff>
      <xdr:row>95</xdr:row>
      <xdr:rowOff>14478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230346"/>
          <a:ext cx="889000" cy="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155829</xdr:rowOff>
    </xdr:from>
    <xdr:to>
      <xdr:col>15</xdr:col>
      <xdr:colOff>101600</xdr:colOff>
      <xdr:row>94</xdr:row>
      <xdr:rowOff>85979</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100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102506</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587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14478</xdr:rowOff>
    </xdr:from>
    <xdr:to>
      <xdr:col>10</xdr:col>
      <xdr:colOff>114300</xdr:colOff>
      <xdr:row>95</xdr:row>
      <xdr:rowOff>41911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3022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67690</xdr:rowOff>
    </xdr:from>
    <xdr:to>
      <xdr:col>10</xdr:col>
      <xdr:colOff>165100</xdr:colOff>
      <xdr:row>94</xdr:row>
      <xdr:rowOff>169290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18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14367</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595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106045</xdr:rowOff>
    </xdr:from>
    <xdr:to>
      <xdr:col>6</xdr:col>
      <xdr:colOff>38100</xdr:colOff>
      <xdr:row>94</xdr:row>
      <xdr:rowOff>36195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52722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5826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145162</xdr:rowOff>
    </xdr:from>
    <xdr:to>
      <xdr:col>24</xdr:col>
      <xdr:colOff>114300</xdr:colOff>
      <xdr:row>94</xdr:row>
      <xdr:rowOff>75312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09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123589</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068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14351</xdr:rowOff>
    </xdr:from>
    <xdr:to>
      <xdr:col>20</xdr:col>
      <xdr:colOff>38100</xdr:colOff>
      <xdr:row>94</xdr:row>
      <xdr:rowOff>115951</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1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94</xdr:row>
      <xdr:rowOff>107078</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517411" y="162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63246</xdr:rowOff>
    </xdr:from>
    <xdr:to>
      <xdr:col>15</xdr:col>
      <xdr:colOff>101600</xdr:colOff>
      <xdr:row>94</xdr:row>
      <xdr:rowOff>164846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17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155973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27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135128</xdr:rowOff>
    </xdr:from>
    <xdr:to>
      <xdr:col>10</xdr:col>
      <xdr:colOff>165100</xdr:colOff>
      <xdr:row>95</xdr:row>
      <xdr:rowOff>65278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251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56405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34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162561</xdr:rowOff>
    </xdr:from>
    <xdr:to>
      <xdr:col>6</xdr:col>
      <xdr:colOff>38100</xdr:colOff>
      <xdr:row>95</xdr:row>
      <xdr:rowOff>92711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27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83838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37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1892</xdr:rowOff>
    </xdr:from>
    <xdr:to>
      <xdr:col>54</xdr:col>
      <xdr:colOff>189865</xdr:colOff>
      <xdr:row>36</xdr:row>
      <xdr:rowOff>27724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145392"/>
          <a:ext cx="1270" cy="1054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31551</xdr:rowOff>
    </xdr:from>
    <xdr:ext cx="599010"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20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27724</xdr:rowOff>
    </xdr:from>
    <xdr:to>
      <xdr:col>55</xdr:col>
      <xdr:colOff>88900</xdr:colOff>
      <xdr:row>36</xdr:row>
      <xdr:rowOff>27724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19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120019</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4920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1892</xdr:rowOff>
    </xdr:from>
    <xdr:to>
      <xdr:col>55</xdr:col>
      <xdr:colOff>88900</xdr:colOff>
      <xdr:row>30</xdr:row>
      <xdr:rowOff>1892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14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162713</xdr:rowOff>
    </xdr:from>
    <xdr:to>
      <xdr:col>55</xdr:col>
      <xdr:colOff>0</xdr:colOff>
      <xdr:row>34</xdr:row>
      <xdr:rowOff>16828</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820563"/>
          <a:ext cx="8382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120959</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56073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98082</xdr:rowOff>
    </xdr:from>
    <xdr:to>
      <xdr:col>55</xdr:col>
      <xdr:colOff>50800</xdr:colOff>
      <xdr:row>34</xdr:row>
      <xdr:rowOff>28232</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16828</xdr:rowOff>
    </xdr:from>
    <xdr:to>
      <xdr:col>50</xdr:col>
      <xdr:colOff>114300</xdr:colOff>
      <xdr:row>34</xdr:row>
      <xdr:rowOff>32448</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46128"/>
          <a:ext cx="889000" cy="1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81661</xdr:rowOff>
    </xdr:from>
    <xdr:to>
      <xdr:col>50</xdr:col>
      <xdr:colOff>165100</xdr:colOff>
      <xdr:row>34</xdr:row>
      <xdr:rowOff>11811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28338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270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32448</xdr:rowOff>
    </xdr:from>
    <xdr:to>
      <xdr:col>45</xdr:col>
      <xdr:colOff>177800</xdr:colOff>
      <xdr:row>37</xdr:row>
      <xdr:rowOff>102362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5861748"/>
          <a:ext cx="889000" cy="58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167462</xdr:rowOff>
    </xdr:from>
    <xdr:to>
      <xdr:col>46</xdr:col>
      <xdr:colOff>38100</xdr:colOff>
      <xdr:row>34</xdr:row>
      <xdr:rowOff>97612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88739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91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102362</xdr:rowOff>
    </xdr:from>
    <xdr:to>
      <xdr:col>41</xdr:col>
      <xdr:colOff>50800</xdr:colOff>
      <xdr:row>37</xdr:row>
      <xdr:rowOff>148844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446012"/>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145783</xdr:rowOff>
    </xdr:from>
    <xdr:to>
      <xdr:col>41</xdr:col>
      <xdr:colOff>101600</xdr:colOff>
      <xdr:row>38</xdr:row>
      <xdr:rowOff>75933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67060</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5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56477</xdr:rowOff>
    </xdr:from>
    <xdr:to>
      <xdr:col>36</xdr:col>
      <xdr:colOff>165100</xdr:colOff>
      <xdr:row>36</xdr:row>
      <xdr:rowOff>158077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228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3154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03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111913</xdr:rowOff>
    </xdr:from>
    <xdr:to>
      <xdr:col>55</xdr:col>
      <xdr:colOff>50800</xdr:colOff>
      <xdr:row>34</xdr:row>
      <xdr:rowOff>42063</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76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90340</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74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137478</xdr:rowOff>
    </xdr:from>
    <xdr:to>
      <xdr:col>50</xdr:col>
      <xdr:colOff>165100</xdr:colOff>
      <xdr:row>34</xdr:row>
      <xdr:rowOff>67628</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58755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27095" y="588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153098</xdr:rowOff>
    </xdr:from>
    <xdr:to>
      <xdr:col>46</xdr:col>
      <xdr:colOff>38100</xdr:colOff>
      <xdr:row>34</xdr:row>
      <xdr:rowOff>83248</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81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99775</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586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51562</xdr:rowOff>
    </xdr:from>
    <xdr:to>
      <xdr:col>41</xdr:col>
      <xdr:colOff>101600</xdr:colOff>
      <xdr:row>37</xdr:row>
      <xdr:rowOff>153162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39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169689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1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98044</xdr:rowOff>
    </xdr:from>
    <xdr:to>
      <xdr:col>36</xdr:col>
      <xdr:colOff>165100</xdr:colOff>
      <xdr:row>38</xdr:row>
      <xdr:rowOff>28194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4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19321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45435</xdr:rowOff>
    </xdr:from>
    <xdr:to>
      <xdr:col>54</xdr:col>
      <xdr:colOff>189865</xdr:colOff>
      <xdr:row>59</xdr:row>
      <xdr:rowOff>69275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7935"/>
          <a:ext cx="1270" cy="156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73102</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101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69275</xdr:rowOff>
    </xdr:from>
    <xdr:to>
      <xdr:col>55</xdr:col>
      <xdr:colOff>88900</xdr:colOff>
      <xdr:row>59</xdr:row>
      <xdr:rowOff>69275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10184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163562</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9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45435</xdr:rowOff>
    </xdr:from>
    <xdr:to>
      <xdr:col>55</xdr:col>
      <xdr:colOff>88900</xdr:colOff>
      <xdr:row>50</xdr:row>
      <xdr:rowOff>45435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7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65650</xdr:rowOff>
    </xdr:from>
    <xdr:to>
      <xdr:col>55</xdr:col>
      <xdr:colOff>0</xdr:colOff>
      <xdr:row>59</xdr:row>
      <xdr:rowOff>89310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10009750"/>
          <a:ext cx="838200" cy="19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124448</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54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101571</xdr:rowOff>
    </xdr:from>
    <xdr:to>
      <xdr:col>55</xdr:col>
      <xdr:colOff>50800</xdr:colOff>
      <xdr:row>57</xdr:row>
      <xdr:rowOff>31721</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89310</xdr:rowOff>
    </xdr:from>
    <xdr:to>
      <xdr:col>50</xdr:col>
      <xdr:colOff>114300</xdr:colOff>
      <xdr:row>59</xdr:row>
      <xdr:rowOff>120775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10204860"/>
          <a:ext cx="889000" cy="31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36143</xdr:rowOff>
    </xdr:from>
    <xdr:to>
      <xdr:col>50</xdr:col>
      <xdr:colOff>165100</xdr:colOff>
      <xdr:row>57</xdr:row>
      <xdr:rowOff>137743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55</xdr:row>
      <xdr:rowOff>154270</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27095" y="958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129935</xdr:rowOff>
    </xdr:from>
    <xdr:to>
      <xdr:col>45</xdr:col>
      <xdr:colOff>177800</xdr:colOff>
      <xdr:row>59</xdr:row>
      <xdr:rowOff>120775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9902585"/>
          <a:ext cx="889000" cy="33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110764</xdr:rowOff>
    </xdr:from>
    <xdr:to>
      <xdr:col>46</xdr:col>
      <xdr:colOff>38100</xdr:colOff>
      <xdr:row>58</xdr:row>
      <xdr:rowOff>40914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57441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129935</xdr:rowOff>
    </xdr:from>
    <xdr:to>
      <xdr:col>41</xdr:col>
      <xdr:colOff>50800</xdr:colOff>
      <xdr:row>57</xdr:row>
      <xdr:rowOff>144958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902585"/>
          <a:ext cx="889000"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150704</xdr:rowOff>
    </xdr:from>
    <xdr:to>
      <xdr:col>41</xdr:col>
      <xdr:colOff>101600</xdr:colOff>
      <xdr:row>58</xdr:row>
      <xdr:rowOff>80854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71981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6767</xdr:rowOff>
    </xdr:from>
    <xdr:to>
      <xdr:col>36</xdr:col>
      <xdr:colOff>165100</xdr:colOff>
      <xdr:row>56</xdr:row>
      <xdr:rowOff>108367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60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124894</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38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14850</xdr:rowOff>
    </xdr:from>
    <xdr:to>
      <xdr:col>55</xdr:col>
      <xdr:colOff>50800</xdr:colOff>
      <xdr:row>58</xdr:row>
      <xdr:rowOff>116450</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9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164727</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93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38510</xdr:rowOff>
    </xdr:from>
    <xdr:to>
      <xdr:col>50</xdr:col>
      <xdr:colOff>165100</xdr:colOff>
      <xdr:row>59</xdr:row>
      <xdr:rowOff>140110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1015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59</xdr:row>
      <xdr:rowOff>131237</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59411" y="1024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69975</xdr:rowOff>
    </xdr:from>
    <xdr:to>
      <xdr:col>46</xdr:col>
      <xdr:colOff>38100</xdr:colOff>
      <xdr:row>60</xdr:row>
      <xdr:rowOff>125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1018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162702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1027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79135</xdr:rowOff>
    </xdr:from>
    <xdr:to>
      <xdr:col>41</xdr:col>
      <xdr:colOff>101600</xdr:colOff>
      <xdr:row>58</xdr:row>
      <xdr:rowOff>9285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85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25812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94158</xdr:rowOff>
    </xdr:from>
    <xdr:to>
      <xdr:col>36</xdr:col>
      <xdr:colOff>165100</xdr:colOff>
      <xdr:row>58</xdr:row>
      <xdr:rowOff>24308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15435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95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128106</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110700</xdr:rowOff>
    </xdr:from>
    <xdr:to>
      <xdr:col>54</xdr:col>
      <xdr:colOff>189865</xdr:colOff>
      <xdr:row>79</xdr:row>
      <xdr:rowOff>109493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12200"/>
          <a:ext cx="1270" cy="1541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113320</xdr:rowOff>
    </xdr:from>
    <xdr:ext cx="469744"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5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109493</xdr:rowOff>
    </xdr:from>
    <xdr:to>
      <xdr:col>55</xdr:col>
      <xdr:colOff>88900</xdr:colOff>
      <xdr:row>79</xdr:row>
      <xdr:rowOff>109493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5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57377</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8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110700</xdr:rowOff>
    </xdr:from>
    <xdr:to>
      <xdr:col>55</xdr:col>
      <xdr:colOff>88900</xdr:colOff>
      <xdr:row>70</xdr:row>
      <xdr:rowOff>110700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1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91139</xdr:rowOff>
    </xdr:from>
    <xdr:to>
      <xdr:col>55</xdr:col>
      <xdr:colOff>0</xdr:colOff>
      <xdr:row>76</xdr:row>
      <xdr:rowOff>164128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21339"/>
          <a:ext cx="838200" cy="7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1657</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68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150230</xdr:rowOff>
    </xdr:from>
    <xdr:to>
      <xdr:col>55</xdr:col>
      <xdr:colOff>50800</xdr:colOff>
      <xdr:row>75</xdr:row>
      <xdr:rowOff>80380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283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98454</xdr:rowOff>
    </xdr:from>
    <xdr:to>
      <xdr:col>50</xdr:col>
      <xdr:colOff>114300</xdr:colOff>
      <xdr:row>76</xdr:row>
      <xdr:rowOff>164128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28654"/>
          <a:ext cx="889000" cy="6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73</xdr:row>
      <xdr:rowOff>165415</xdr:rowOff>
    </xdr:from>
    <xdr:to>
      <xdr:col>50</xdr:col>
      <xdr:colOff>165100</xdr:colOff>
      <xdr:row>74</xdr:row>
      <xdr:rowOff>95565</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2681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112092</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59411" y="1245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159620</xdr:rowOff>
    </xdr:from>
    <xdr:to>
      <xdr:col>45</xdr:col>
      <xdr:colOff>177800</xdr:colOff>
      <xdr:row>76</xdr:row>
      <xdr:rowOff>98454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2504020"/>
          <a:ext cx="889000" cy="62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151177</xdr:rowOff>
    </xdr:from>
    <xdr:to>
      <xdr:col>46</xdr:col>
      <xdr:colOff>38100</xdr:colOff>
      <xdr:row>74</xdr:row>
      <xdr:rowOff>81327</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66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97854</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44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165285</xdr:rowOff>
    </xdr:from>
    <xdr:to>
      <xdr:col>41</xdr:col>
      <xdr:colOff>101600</xdr:colOff>
      <xdr:row>73</xdr:row>
      <xdr:rowOff>95435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250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86562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60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40339</xdr:rowOff>
    </xdr:from>
    <xdr:to>
      <xdr:col>55</xdr:col>
      <xdr:colOff>50800</xdr:colOff>
      <xdr:row>76</xdr:row>
      <xdr:rowOff>141939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07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18766</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04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113328</xdr:rowOff>
    </xdr:from>
    <xdr:to>
      <xdr:col>50</xdr:col>
      <xdr:colOff>165100</xdr:colOff>
      <xdr:row>77</xdr:row>
      <xdr:rowOff>43478</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1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34605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59411" y="1323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47654</xdr:rowOff>
    </xdr:from>
    <xdr:to>
      <xdr:col>46</xdr:col>
      <xdr:colOff>38100</xdr:colOff>
      <xdr:row>76</xdr:row>
      <xdr:rowOff>149254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07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140381</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7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108820</xdr:rowOff>
    </xdr:from>
    <xdr:to>
      <xdr:col>41</xdr:col>
      <xdr:colOff>101600</xdr:colOff>
      <xdr:row>73</xdr:row>
      <xdr:rowOff>38970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45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55497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22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76854</xdr:rowOff>
    </xdr:from>
    <xdr:to>
      <xdr:col>54</xdr:col>
      <xdr:colOff>189865</xdr:colOff>
      <xdr:row>98</xdr:row>
      <xdr:rowOff>134995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07354"/>
          <a:ext cx="1270" cy="1429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138822</xdr:rowOff>
    </xdr:from>
    <xdr:ext cx="534377"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40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134995</xdr:rowOff>
    </xdr:from>
    <xdr:to>
      <xdr:col>55</xdr:col>
      <xdr:colOff>88900</xdr:colOff>
      <xdr:row>98</xdr:row>
      <xdr:rowOff>134995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23531</xdr:rowOff>
    </xdr:from>
    <xdr:ext cx="534377"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282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76854</xdr:rowOff>
    </xdr:from>
    <xdr:to>
      <xdr:col>55</xdr:col>
      <xdr:colOff>88900</xdr:colOff>
      <xdr:row>90</xdr:row>
      <xdr:rowOff>76854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0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96571</xdr:rowOff>
    </xdr:from>
    <xdr:to>
      <xdr:col>55</xdr:col>
      <xdr:colOff>0</xdr:colOff>
      <xdr:row>97</xdr:row>
      <xdr:rowOff>147625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727221"/>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130960</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4187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108083</xdr:rowOff>
    </xdr:from>
    <xdr:to>
      <xdr:col>55</xdr:col>
      <xdr:colOff>50800</xdr:colOff>
      <xdr:row>97</xdr:row>
      <xdr:rowOff>38233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147625</xdr:rowOff>
    </xdr:from>
    <xdr:to>
      <xdr:col>50</xdr:col>
      <xdr:colOff>114300</xdr:colOff>
      <xdr:row>98</xdr:row>
      <xdr:rowOff>98667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778275"/>
          <a:ext cx="889000" cy="1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125609</xdr:rowOff>
    </xdr:from>
    <xdr:to>
      <xdr:col>50</xdr:col>
      <xdr:colOff>165100</xdr:colOff>
      <xdr:row>98</xdr:row>
      <xdr:rowOff>55759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46886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594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98667</xdr:rowOff>
    </xdr:from>
    <xdr:to>
      <xdr:col>45</xdr:col>
      <xdr:colOff>177800</xdr:colOff>
      <xdr:row>98</xdr:row>
      <xdr:rowOff>115430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900767"/>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35694</xdr:rowOff>
    </xdr:from>
    <xdr:to>
      <xdr:col>46</xdr:col>
      <xdr:colOff>38100</xdr:colOff>
      <xdr:row>98</xdr:row>
      <xdr:rowOff>137294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153821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124391</xdr:rowOff>
    </xdr:from>
    <xdr:to>
      <xdr:col>41</xdr:col>
      <xdr:colOff>101600</xdr:colOff>
      <xdr:row>99</xdr:row>
      <xdr:rowOff>54541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45668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70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45771</xdr:rowOff>
    </xdr:from>
    <xdr:to>
      <xdr:col>55</xdr:col>
      <xdr:colOff>50800</xdr:colOff>
      <xdr:row>97</xdr:row>
      <xdr:rowOff>147371</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6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24198</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6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96825</xdr:rowOff>
    </xdr:from>
    <xdr:to>
      <xdr:col>50</xdr:col>
      <xdr:colOff>165100</xdr:colOff>
      <xdr:row>98</xdr:row>
      <xdr:rowOff>26975</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43502</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50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47867</xdr:rowOff>
    </xdr:from>
    <xdr:to>
      <xdr:col>46</xdr:col>
      <xdr:colOff>38100</xdr:colOff>
      <xdr:row>98</xdr:row>
      <xdr:rowOff>149467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84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140594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94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64630</xdr:rowOff>
    </xdr:from>
    <xdr:to>
      <xdr:col>41</xdr:col>
      <xdr:colOff>101600</xdr:colOff>
      <xdr:row>98</xdr:row>
      <xdr:rowOff>166230</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8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11307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64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5" name="災害復旧事業費グラフ枠">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23206</xdr:rowOff>
    </xdr:from>
    <xdr:to>
      <xdr:col>85</xdr:col>
      <xdr:colOff>126364</xdr:colOff>
      <xdr:row>38</xdr:row>
      <xdr:rowOff>126578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flipV="1">
          <a:off x="16317595" y="5166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130405</xdr:rowOff>
    </xdr:from>
    <xdr:ext cx="378565" cy="259045"/>
    <xdr:sp macro="" textlink="">
      <xdr:nvSpPr>
        <xdr:cNvPr id="497" name="災害復旧事業費最小値テキスト">
          <a:extLst>
            <a:ext uri="{FF2B5EF4-FFF2-40B4-BE49-F238E27FC236}">
              <a16:creationId xmlns:a16="http://schemas.microsoft.com/office/drawing/2014/main" id="{00000000-0008-0000-0600-0000F1010000}"/>
            </a:ext>
          </a:extLst>
        </xdr:cNvPr>
        <xdr:cNvSpPr txBox="1"/>
      </xdr:nvSpPr>
      <xdr:spPr>
        <a:xfrm>
          <a:off x="16370300" y="664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126578</xdr:rowOff>
    </xdr:from>
    <xdr:to>
      <xdr:col>86</xdr:col>
      <xdr:colOff>25400</xdr:colOff>
      <xdr:row>38</xdr:row>
      <xdr:rowOff>126578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6230600" y="6641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141333</xdr:rowOff>
    </xdr:from>
    <xdr:ext cx="534377" cy="259045"/>
    <xdr:sp macro="" textlink="">
      <xdr:nvSpPr>
        <xdr:cNvPr id="499" name="災害復旧事業費最大値テキスト">
          <a:extLst>
            <a:ext uri="{FF2B5EF4-FFF2-40B4-BE49-F238E27FC236}">
              <a16:creationId xmlns:a16="http://schemas.microsoft.com/office/drawing/2014/main" id="{00000000-0008-0000-0600-0000F3010000}"/>
            </a:ext>
          </a:extLst>
        </xdr:cNvPr>
        <xdr:cNvSpPr txBox="1"/>
      </xdr:nvSpPr>
      <xdr:spPr>
        <a:xfrm>
          <a:off x="16370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23206</xdr:rowOff>
    </xdr:from>
    <xdr:to>
      <xdr:col>86</xdr:col>
      <xdr:colOff>25400</xdr:colOff>
      <xdr:row>30</xdr:row>
      <xdr:rowOff>23206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158148</xdr:rowOff>
    </xdr:from>
    <xdr:to>
      <xdr:col>85</xdr:col>
      <xdr:colOff>127000</xdr:colOff>
      <xdr:row>38</xdr:row>
      <xdr:rowOff>48695</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5481300" y="6501798"/>
          <a:ext cx="8382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76390</xdr:rowOff>
    </xdr:from>
    <xdr:ext cx="469744" cy="259045"/>
    <xdr:sp macro="" textlink="">
      <xdr:nvSpPr>
        <xdr:cNvPr id="502" name="災害復旧事業費平均値テキスト">
          <a:extLst>
            <a:ext uri="{FF2B5EF4-FFF2-40B4-BE49-F238E27FC236}">
              <a16:creationId xmlns:a16="http://schemas.microsoft.com/office/drawing/2014/main" id="{00000000-0008-0000-0600-0000F6010000}"/>
            </a:ext>
          </a:extLst>
        </xdr:cNvPr>
        <xdr:cNvSpPr txBox="1"/>
      </xdr:nvSpPr>
      <xdr:spPr>
        <a:xfrm>
          <a:off x="16370300" y="6248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53513</xdr:rowOff>
    </xdr:from>
    <xdr:to>
      <xdr:col>85</xdr:col>
      <xdr:colOff>177800</xdr:colOff>
      <xdr:row>37</xdr:row>
      <xdr:rowOff>155113</xdr:rowOff>
    </xdr:to>
    <xdr:sp macro="" textlink="">
      <xdr:nvSpPr>
        <xdr:cNvPr id="503" name="フローチャート: 判断 502">
          <a:extLst>
            <a:ext uri="{FF2B5EF4-FFF2-40B4-BE49-F238E27FC236}">
              <a16:creationId xmlns:a16="http://schemas.microsoft.com/office/drawing/2014/main" id="{00000000-0008-0000-0600-0000F7010000}"/>
            </a:ext>
          </a:extLst>
        </xdr:cNvPr>
        <xdr:cNvSpPr/>
      </xdr:nvSpPr>
      <xdr:spPr>
        <a:xfrm>
          <a:off x="162687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48695</xdr:rowOff>
    </xdr:from>
    <xdr:to>
      <xdr:col>81</xdr:col>
      <xdr:colOff>50800</xdr:colOff>
      <xdr:row>38</xdr:row>
      <xdr:rowOff>88333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4592300" y="6563795"/>
          <a:ext cx="889000" cy="3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37968</xdr:rowOff>
    </xdr:from>
    <xdr:to>
      <xdr:col>81</xdr:col>
      <xdr:colOff>101600</xdr:colOff>
      <xdr:row>37</xdr:row>
      <xdr:rowOff>139568</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5430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156095</xdr:rowOff>
    </xdr:from>
    <xdr:ext cx="469744"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52337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88333</xdr:rowOff>
    </xdr:from>
    <xdr:to>
      <xdr:col>76</xdr:col>
      <xdr:colOff>114300</xdr:colOff>
      <xdr:row>38</xdr:row>
      <xdr:rowOff>100884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3703300" y="6603433"/>
          <a:ext cx="889000" cy="1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77264</xdr:rowOff>
    </xdr:from>
    <xdr:to>
      <xdr:col>76</xdr:col>
      <xdr:colOff>165100</xdr:colOff>
      <xdr:row>38</xdr:row>
      <xdr:rowOff>7414</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4541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23941</xdr:rowOff>
    </xdr:from>
    <xdr:ext cx="469744"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4357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100884</xdr:rowOff>
    </xdr:from>
    <xdr:to>
      <xdr:col>71</xdr:col>
      <xdr:colOff>177800</xdr:colOff>
      <xdr:row>38</xdr:row>
      <xdr:rowOff>111742</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2814300" y="661598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86523</xdr:rowOff>
    </xdr:from>
    <xdr:to>
      <xdr:col>72</xdr:col>
      <xdr:colOff>38100</xdr:colOff>
      <xdr:row>38</xdr:row>
      <xdr:rowOff>16673</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3652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33200</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3468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14011</xdr:rowOff>
    </xdr:from>
    <xdr:to>
      <xdr:col>67</xdr:col>
      <xdr:colOff>101600</xdr:colOff>
      <xdr:row>38</xdr:row>
      <xdr:rowOff>115611</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2763500" y="652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132138</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79428" y="630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107348</xdr:rowOff>
    </xdr:from>
    <xdr:to>
      <xdr:col>85</xdr:col>
      <xdr:colOff>177800</xdr:colOff>
      <xdr:row>38</xdr:row>
      <xdr:rowOff>37498</xdr:rowOff>
    </xdr:to>
    <xdr:sp macro="" textlink="">
      <xdr:nvSpPr>
        <xdr:cNvPr id="520" name="楕円 519">
          <a:extLst>
            <a:ext uri="{FF2B5EF4-FFF2-40B4-BE49-F238E27FC236}">
              <a16:creationId xmlns:a16="http://schemas.microsoft.com/office/drawing/2014/main" id="{00000000-0008-0000-0600-000008020000}"/>
            </a:ext>
          </a:extLst>
        </xdr:cNvPr>
        <xdr:cNvSpPr/>
      </xdr:nvSpPr>
      <xdr:spPr>
        <a:xfrm>
          <a:off x="16268700" y="645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85775</xdr:rowOff>
    </xdr:from>
    <xdr:ext cx="469744" cy="259045"/>
    <xdr:sp macro="" textlink="">
      <xdr:nvSpPr>
        <xdr:cNvPr id="521" name="災害復旧事業費該当値テキスト">
          <a:extLst>
            <a:ext uri="{FF2B5EF4-FFF2-40B4-BE49-F238E27FC236}">
              <a16:creationId xmlns:a16="http://schemas.microsoft.com/office/drawing/2014/main" id="{00000000-0008-0000-0600-000009020000}"/>
            </a:ext>
          </a:extLst>
        </xdr:cNvPr>
        <xdr:cNvSpPr txBox="1"/>
      </xdr:nvSpPr>
      <xdr:spPr>
        <a:xfrm>
          <a:off x="16370300" y="642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169345</xdr:rowOff>
    </xdr:from>
    <xdr:to>
      <xdr:col>81</xdr:col>
      <xdr:colOff>101600</xdr:colOff>
      <xdr:row>38</xdr:row>
      <xdr:rowOff>99495</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5430500" y="651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90622</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33728" y="6605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37533</xdr:rowOff>
    </xdr:from>
    <xdr:to>
      <xdr:col>76</xdr:col>
      <xdr:colOff>165100</xdr:colOff>
      <xdr:row>38</xdr:row>
      <xdr:rowOff>139133</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4541500" y="655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130260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645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50084</xdr:rowOff>
    </xdr:from>
    <xdr:to>
      <xdr:col>72</xdr:col>
      <xdr:colOff>38100</xdr:colOff>
      <xdr:row>38</xdr:row>
      <xdr:rowOff>151684</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3652500" y="656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142811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657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60942</xdr:rowOff>
    </xdr:from>
    <xdr:to>
      <xdr:col>67</xdr:col>
      <xdr:colOff>101600</xdr:colOff>
      <xdr:row>38</xdr:row>
      <xdr:rowOff>162542</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2763500" y="65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153669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6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0" name="正方形/長方形 529">
          <a:extLst>
            <a:ext uri="{FF2B5EF4-FFF2-40B4-BE49-F238E27FC236}">
              <a16:creationId xmlns:a16="http://schemas.microsoft.com/office/drawing/2014/main" id="{00000000-0008-0000-0600-00001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1" name="正方形/長方形 530">
          <a:extLst>
            <a:ext uri="{FF2B5EF4-FFF2-40B4-BE49-F238E27FC236}">
              <a16:creationId xmlns:a16="http://schemas.microsoft.com/office/drawing/2014/main" id="{00000000-0008-0000-0600-000013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2" name="失業対策事業費グラフ枠">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4" name="失業対策事業費最小値テキスト">
          <a:extLst>
            <a:ext uri="{FF2B5EF4-FFF2-40B4-BE49-F238E27FC236}">
              <a16:creationId xmlns:a16="http://schemas.microsoft.com/office/drawing/2014/main" id="{00000000-0008-0000-0600-00002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6" name="失業対策事業費最大値テキスト">
          <a:extLst>
            <a:ext uri="{FF2B5EF4-FFF2-40B4-BE49-F238E27FC236}">
              <a16:creationId xmlns:a16="http://schemas.microsoft.com/office/drawing/2014/main" id="{00000000-0008-0000-0600-00002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49" name="失業対策事業費平均値テキスト">
          <a:extLst>
            <a:ext uri="{FF2B5EF4-FFF2-40B4-BE49-F238E27FC236}">
              <a16:creationId xmlns:a16="http://schemas.microsoft.com/office/drawing/2014/main" id="{00000000-0008-0000-0600-00002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0" name="フローチャート: 判断 549">
          <a:extLst>
            <a:ext uri="{FF2B5EF4-FFF2-40B4-BE49-F238E27FC236}">
              <a16:creationId xmlns:a16="http://schemas.microsoft.com/office/drawing/2014/main" id="{00000000-0008-0000-0600-00002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楕円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8" name="失業対策事業費該当値テキスト">
          <a:extLst>
            <a:ext uri="{FF2B5EF4-FFF2-40B4-BE49-F238E27FC236}">
              <a16:creationId xmlns:a16="http://schemas.microsoft.com/office/drawing/2014/main" id="{00000000-0008-0000-0600-00003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7" name="正方形/長方形 576">
          <a:extLst>
            <a:ext uri="{FF2B5EF4-FFF2-40B4-BE49-F238E27FC236}">
              <a16:creationId xmlns:a16="http://schemas.microsoft.com/office/drawing/2014/main" id="{00000000-0008-0000-0600-00004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78" name="正方形/長方形 577">
          <a:extLst>
            <a:ext uri="{FF2B5EF4-FFF2-40B4-BE49-F238E27FC236}">
              <a16:creationId xmlns:a16="http://schemas.microsoft.com/office/drawing/2014/main" id="{00000000-0008-0000-0600-00004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75</xdr:row>
      <xdr:rowOff>18999</xdr:rowOff>
    </xdr:from>
    <xdr:to>
      <xdr:col>85</xdr:col>
      <xdr:colOff>126364</xdr:colOff>
      <xdr:row>78</xdr:row>
      <xdr:rowOff>45963</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flipV="1">
          <a:off x="16317595" y="12877749"/>
          <a:ext cx="1269" cy="541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49790</xdr:rowOff>
    </xdr:from>
    <xdr:ext cx="534377" cy="259045"/>
    <xdr:sp macro="" textlink="">
      <xdr:nvSpPr>
        <xdr:cNvPr id="602" name="公債費最小値テキスト">
          <a:extLst>
            <a:ext uri="{FF2B5EF4-FFF2-40B4-BE49-F238E27FC236}">
              <a16:creationId xmlns:a16="http://schemas.microsoft.com/office/drawing/2014/main" id="{00000000-0008-0000-0600-00005A020000}"/>
            </a:ext>
          </a:extLst>
        </xdr:cNvPr>
        <xdr:cNvSpPr txBox="1"/>
      </xdr:nvSpPr>
      <xdr:spPr>
        <a:xfrm>
          <a:off x="16370300" y="1342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45963</xdr:rowOff>
    </xdr:from>
    <xdr:to>
      <xdr:col>86</xdr:col>
      <xdr:colOff>25400</xdr:colOff>
      <xdr:row>78</xdr:row>
      <xdr:rowOff>45963</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3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137126</xdr:rowOff>
    </xdr:from>
    <xdr:ext cx="599010" cy="259045"/>
    <xdr:sp macro="" textlink="">
      <xdr:nvSpPr>
        <xdr:cNvPr id="604" name="公債費最大値テキスト">
          <a:extLst>
            <a:ext uri="{FF2B5EF4-FFF2-40B4-BE49-F238E27FC236}">
              <a16:creationId xmlns:a16="http://schemas.microsoft.com/office/drawing/2014/main" id="{00000000-0008-0000-0600-00005C020000}"/>
            </a:ext>
          </a:extLst>
        </xdr:cNvPr>
        <xdr:cNvSpPr txBox="1"/>
      </xdr:nvSpPr>
      <xdr:spPr>
        <a:xfrm>
          <a:off x="16370300" y="126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75</xdr:row>
      <xdr:rowOff>18999</xdr:rowOff>
    </xdr:from>
    <xdr:to>
      <xdr:col>86</xdr:col>
      <xdr:colOff>25400</xdr:colOff>
      <xdr:row>75</xdr:row>
      <xdr:rowOff>18999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6230600" y="128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86697</xdr:rowOff>
    </xdr:from>
    <xdr:to>
      <xdr:col>85</xdr:col>
      <xdr:colOff>127000</xdr:colOff>
      <xdr:row>76</xdr:row>
      <xdr:rowOff>116143</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5481300" y="13116897"/>
          <a:ext cx="838200" cy="2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35696</xdr:rowOff>
    </xdr:from>
    <xdr:ext cx="534377" cy="259045"/>
    <xdr:sp macro="" textlink="">
      <xdr:nvSpPr>
        <xdr:cNvPr id="607" name="公債費平均値テキスト">
          <a:extLst>
            <a:ext uri="{FF2B5EF4-FFF2-40B4-BE49-F238E27FC236}">
              <a16:creationId xmlns:a16="http://schemas.microsoft.com/office/drawing/2014/main" id="{00000000-0008-0000-0600-00005F020000}"/>
            </a:ext>
          </a:extLst>
        </xdr:cNvPr>
        <xdr:cNvSpPr txBox="1"/>
      </xdr:nvSpPr>
      <xdr:spPr>
        <a:xfrm>
          <a:off x="16370300" y="12894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12819</xdr:rowOff>
    </xdr:from>
    <xdr:to>
      <xdr:col>85</xdr:col>
      <xdr:colOff>177800</xdr:colOff>
      <xdr:row>76</xdr:row>
      <xdr:rowOff>114419</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6268700" y="1304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69</xdr:row>
      <xdr:rowOff>126495</xdr:rowOff>
    </xdr:from>
    <xdr:to>
      <xdr:col>81</xdr:col>
      <xdr:colOff>50800</xdr:colOff>
      <xdr:row>76</xdr:row>
      <xdr:rowOff>86697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4592300" y="11956545"/>
          <a:ext cx="889000" cy="116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11339</xdr:rowOff>
    </xdr:from>
    <xdr:to>
      <xdr:col>81</xdr:col>
      <xdr:colOff>101600</xdr:colOff>
      <xdr:row>76</xdr:row>
      <xdr:rowOff>112939</xdr:rowOff>
    </xdr:to>
    <xdr:sp macro="" textlink="">
      <xdr:nvSpPr>
        <xdr:cNvPr id="610" name="フローチャート: 判断 609">
          <a:extLst>
            <a:ext uri="{FF2B5EF4-FFF2-40B4-BE49-F238E27FC236}">
              <a16:creationId xmlns:a16="http://schemas.microsoft.com/office/drawing/2014/main" id="{00000000-0008-0000-0600-000062020000}"/>
            </a:ext>
          </a:extLst>
        </xdr:cNvPr>
        <xdr:cNvSpPr/>
      </xdr:nvSpPr>
      <xdr:spPr>
        <a:xfrm>
          <a:off x="15430500" y="1304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129467</xdr:rowOff>
    </xdr:from>
    <xdr:ext cx="534377"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01411" y="1281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69</xdr:row>
      <xdr:rowOff>126495</xdr:rowOff>
    </xdr:from>
    <xdr:to>
      <xdr:col>76</xdr:col>
      <xdr:colOff>114300</xdr:colOff>
      <xdr:row>76</xdr:row>
      <xdr:rowOff>40988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3703300" y="11956545"/>
          <a:ext cx="889000" cy="111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87953</xdr:rowOff>
    </xdr:from>
    <xdr:to>
      <xdr:col>76</xdr:col>
      <xdr:colOff>165100</xdr:colOff>
      <xdr:row>76</xdr:row>
      <xdr:rowOff>18103</xdr:rowOff>
    </xdr:to>
    <xdr:sp macro="" textlink="">
      <xdr:nvSpPr>
        <xdr:cNvPr id="613" name="フローチャート: 判断 612">
          <a:extLst>
            <a:ext uri="{FF2B5EF4-FFF2-40B4-BE49-F238E27FC236}">
              <a16:creationId xmlns:a16="http://schemas.microsoft.com/office/drawing/2014/main" id="{00000000-0008-0000-0600-000065020000}"/>
            </a:ext>
          </a:extLst>
        </xdr:cNvPr>
        <xdr:cNvSpPr/>
      </xdr:nvSpPr>
      <xdr:spPr>
        <a:xfrm>
          <a:off x="14541500" y="1294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9230</xdr:rowOff>
    </xdr:from>
    <xdr:ext cx="534377"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4325111" y="1303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32759</xdr:rowOff>
    </xdr:from>
    <xdr:to>
      <xdr:col>71</xdr:col>
      <xdr:colOff>177800</xdr:colOff>
      <xdr:row>76</xdr:row>
      <xdr:rowOff>40988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814300" y="13062959"/>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2913</xdr:rowOff>
    </xdr:from>
    <xdr:to>
      <xdr:col>72</xdr:col>
      <xdr:colOff>38100</xdr:colOff>
      <xdr:row>76</xdr:row>
      <xdr:rowOff>104513</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3652500" y="130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95640</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3436111" y="1312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119467</xdr:rowOff>
    </xdr:from>
    <xdr:to>
      <xdr:col>67</xdr:col>
      <xdr:colOff>101600</xdr:colOff>
      <xdr:row>76</xdr:row>
      <xdr:rowOff>49617</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2763500" y="1297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66144</xdr:rowOff>
    </xdr:from>
    <xdr:ext cx="534377"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2547111" y="1275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65343</xdr:rowOff>
    </xdr:from>
    <xdr:to>
      <xdr:col>85</xdr:col>
      <xdr:colOff>177800</xdr:colOff>
      <xdr:row>76</xdr:row>
      <xdr:rowOff>166943</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6268700" y="130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43770</xdr:rowOff>
    </xdr:from>
    <xdr:ext cx="534377" cy="259045"/>
    <xdr:sp macro="" textlink="">
      <xdr:nvSpPr>
        <xdr:cNvPr id="626" name="公債費該当値テキスト">
          <a:extLst>
            <a:ext uri="{FF2B5EF4-FFF2-40B4-BE49-F238E27FC236}">
              <a16:creationId xmlns:a16="http://schemas.microsoft.com/office/drawing/2014/main" id="{00000000-0008-0000-0600-000072020000}"/>
            </a:ext>
          </a:extLst>
        </xdr:cNvPr>
        <xdr:cNvSpPr txBox="1"/>
      </xdr:nvSpPr>
      <xdr:spPr>
        <a:xfrm>
          <a:off x="16370300" y="1307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35897</xdr:rowOff>
    </xdr:from>
    <xdr:to>
      <xdr:col>81</xdr:col>
      <xdr:colOff>101600</xdr:colOff>
      <xdr:row>76</xdr:row>
      <xdr:rowOff>137497</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5430500" y="1306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128624</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01411" y="131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69</xdr:row>
      <xdr:rowOff>75695</xdr:rowOff>
    </xdr:from>
    <xdr:to>
      <xdr:col>76</xdr:col>
      <xdr:colOff>165100</xdr:colOff>
      <xdr:row>70</xdr:row>
      <xdr:rowOff>5845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4541500" y="119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68</xdr:row>
      <xdr:rowOff>22372</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292795" y="11680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161638</xdr:rowOff>
    </xdr:from>
    <xdr:to>
      <xdr:col>72</xdr:col>
      <xdr:colOff>38100</xdr:colOff>
      <xdr:row>76</xdr:row>
      <xdr:rowOff>91788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3652500" y="1302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108315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79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153409</xdr:rowOff>
    </xdr:from>
    <xdr:to>
      <xdr:col>67</xdr:col>
      <xdr:colOff>101600</xdr:colOff>
      <xdr:row>76</xdr:row>
      <xdr:rowOff>83559</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2763500" y="1301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74686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104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94</xdr:row>
      <xdr:rowOff>160796</xdr:rowOff>
    </xdr:from>
    <xdr:to>
      <xdr:col>85</xdr:col>
      <xdr:colOff>126364</xdr:colOff>
      <xdr:row>98</xdr:row>
      <xdr:rowOff>99369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6277096"/>
          <a:ext cx="1269" cy="624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103196</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90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99369</xdr:rowOff>
    </xdr:from>
    <xdr:to>
      <xdr:col>86</xdr:col>
      <xdr:colOff>25400</xdr:colOff>
      <xdr:row>98</xdr:row>
      <xdr:rowOff>99369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901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107473</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605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94</xdr:row>
      <xdr:rowOff>160796</xdr:rowOff>
    </xdr:from>
    <xdr:to>
      <xdr:col>86</xdr:col>
      <xdr:colOff>25400</xdr:colOff>
      <xdr:row>94</xdr:row>
      <xdr:rowOff>160796</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277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113607</xdr:rowOff>
    </xdr:from>
    <xdr:to>
      <xdr:col>85</xdr:col>
      <xdr:colOff>127000</xdr:colOff>
      <xdr:row>95</xdr:row>
      <xdr:rowOff>127747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6401357"/>
          <a:ext cx="838200" cy="1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144431</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603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166004</xdr:rowOff>
    </xdr:from>
    <xdr:to>
      <xdr:col>85</xdr:col>
      <xdr:colOff>177800</xdr:colOff>
      <xdr:row>97</xdr:row>
      <xdr:rowOff>96154</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625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148583</xdr:rowOff>
    </xdr:from>
    <xdr:to>
      <xdr:col>81</xdr:col>
      <xdr:colOff>50800</xdr:colOff>
      <xdr:row>95</xdr:row>
      <xdr:rowOff>127747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6264883"/>
          <a:ext cx="889000" cy="15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72213</xdr:rowOff>
    </xdr:from>
    <xdr:to>
      <xdr:col>81</xdr:col>
      <xdr:colOff>101600</xdr:colOff>
      <xdr:row>97</xdr:row>
      <xdr:rowOff>2363</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53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164940</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624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148583</xdr:rowOff>
    </xdr:from>
    <xdr:to>
      <xdr:col>76</xdr:col>
      <xdr:colOff>114300</xdr:colOff>
      <xdr:row>95</xdr:row>
      <xdr:rowOff>121869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6264883"/>
          <a:ext cx="889000" cy="14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3142</xdr:rowOff>
    </xdr:from>
    <xdr:to>
      <xdr:col>76</xdr:col>
      <xdr:colOff>165100</xdr:colOff>
      <xdr:row>97</xdr:row>
      <xdr:rowOff>104742</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663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95869</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672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138785</xdr:rowOff>
    </xdr:from>
    <xdr:to>
      <xdr:col>71</xdr:col>
      <xdr:colOff>177800</xdr:colOff>
      <xdr:row>95</xdr:row>
      <xdr:rowOff>121869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814300" y="15569285"/>
          <a:ext cx="889000" cy="8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78809</xdr:rowOff>
    </xdr:from>
    <xdr:to>
      <xdr:col>72</xdr:col>
      <xdr:colOff>38100</xdr:colOff>
      <xdr:row>98</xdr:row>
      <xdr:rowOff>8959</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0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86</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80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48242</xdr:rowOff>
    </xdr:from>
    <xdr:to>
      <xdr:col>67</xdr:col>
      <xdr:colOff>101600</xdr:colOff>
      <xdr:row>94</xdr:row>
      <xdr:rowOff>149842</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16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140969</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47111" y="1625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62807</xdr:rowOff>
    </xdr:from>
    <xdr:to>
      <xdr:col>85</xdr:col>
      <xdr:colOff>177800</xdr:colOff>
      <xdr:row>95</xdr:row>
      <xdr:rowOff>164407</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635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149184</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626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76947</xdr:rowOff>
    </xdr:from>
    <xdr:to>
      <xdr:col>81</xdr:col>
      <xdr:colOff>101600</xdr:colOff>
      <xdr:row>96</xdr:row>
      <xdr:rowOff>7097</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36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23624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13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97783</xdr:rowOff>
    </xdr:from>
    <xdr:to>
      <xdr:col>76</xdr:col>
      <xdr:colOff>165100</xdr:colOff>
      <xdr:row>95</xdr:row>
      <xdr:rowOff>27933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621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44460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98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71069</xdr:rowOff>
    </xdr:from>
    <xdr:to>
      <xdr:col>72</xdr:col>
      <xdr:colOff>38100</xdr:colOff>
      <xdr:row>96</xdr:row>
      <xdr:rowOff>1219</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17746</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13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87985</xdr:rowOff>
    </xdr:from>
    <xdr:to>
      <xdr:col>67</xdr:col>
      <xdr:colOff>101600</xdr:colOff>
      <xdr:row>91</xdr:row>
      <xdr:rowOff>18135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55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34662</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5293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55118</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6055868"/>
          <a:ext cx="1269" cy="598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1795</xdr:rowOff>
    </xdr:from>
    <xdr:ext cx="378565"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831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55118</xdr:rowOff>
    </xdr:from>
    <xdr:to>
      <xdr:col>116</xdr:col>
      <xdr:colOff>152400</xdr:colOff>
      <xdr:row>35</xdr:row>
      <xdr:rowOff>55118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055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105410</xdr:rowOff>
    </xdr:from>
    <xdr:to>
      <xdr:col>116</xdr:col>
      <xdr:colOff>63500</xdr:colOff>
      <xdr:row>38</xdr:row>
      <xdr:rowOff>98552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flipV="1">
          <a:off x="21323300" y="6449060"/>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117619</xdr:rowOff>
    </xdr:from>
    <xdr:ext cx="313932"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4612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139192</xdr:rowOff>
    </xdr:from>
    <xdr:to>
      <xdr:col>116</xdr:col>
      <xdr:colOff>114300</xdr:colOff>
      <xdr:row>38</xdr:row>
      <xdr:rowOff>69342</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98552</xdr:rowOff>
    </xdr:from>
    <xdr:to>
      <xdr:col>111</xdr:col>
      <xdr:colOff>177800</xdr:colOff>
      <xdr:row>38</xdr:row>
      <xdr:rowOff>98552</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136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100330</xdr:rowOff>
    </xdr:from>
    <xdr:to>
      <xdr:col>112</xdr:col>
      <xdr:colOff>38100</xdr:colOff>
      <xdr:row>37</xdr:row>
      <xdr:rowOff>30480</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47007</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98552</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19545300" y="66136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66040</xdr:rowOff>
    </xdr:from>
    <xdr:to>
      <xdr:col>107</xdr:col>
      <xdr:colOff>101600</xdr:colOff>
      <xdr:row>36</xdr:row>
      <xdr:rowOff>167640</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12717</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166624</xdr:rowOff>
    </xdr:from>
    <xdr:to>
      <xdr:col>102</xdr:col>
      <xdr:colOff>165100</xdr:colOff>
      <xdr:row>36</xdr:row>
      <xdr:rowOff>96774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113301</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59182</xdr:rowOff>
    </xdr:from>
    <xdr:to>
      <xdr:col>98</xdr:col>
      <xdr:colOff>38100</xdr:colOff>
      <xdr:row>31</xdr:row>
      <xdr:rowOff>160782</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537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5859</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51493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54610</xdr:rowOff>
    </xdr:from>
    <xdr:to>
      <xdr:col>116</xdr:col>
      <xdr:colOff>114300</xdr:colOff>
      <xdr:row>37</xdr:row>
      <xdr:rowOff>156210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39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77487</xdr:rowOff>
    </xdr:from>
    <xdr:ext cx="313932"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249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47752</xdr:rowOff>
    </xdr:from>
    <xdr:to>
      <xdr:col>112</xdr:col>
      <xdr:colOff>38100</xdr:colOff>
      <xdr:row>38</xdr:row>
      <xdr:rowOff>149352</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140479</xdr:rowOff>
    </xdr:from>
    <xdr:ext cx="313932"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536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47752</xdr:rowOff>
    </xdr:from>
    <xdr:to>
      <xdr:col>107</xdr:col>
      <xdr:colOff>101600</xdr:colOff>
      <xdr:row>38</xdr:row>
      <xdr:rowOff>149352</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140479</xdr:rowOff>
    </xdr:from>
    <xdr:ext cx="313932"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77333" y="66555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162642</xdr:rowOff>
    </xdr:from>
    <xdr:to>
      <xdr:col>116</xdr:col>
      <xdr:colOff>62864</xdr:colOff>
      <xdr:row>59</xdr:row>
      <xdr:rowOff>66842</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563692"/>
          <a:ext cx="1269" cy="161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70669</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8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66842</xdr:rowOff>
    </xdr:from>
    <xdr:to>
      <xdr:col>116</xdr:col>
      <xdr:colOff>152400</xdr:colOff>
      <xdr:row>59</xdr:row>
      <xdr:rowOff>66842</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8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109319</xdr:rowOff>
    </xdr:from>
    <xdr:ext cx="599010"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33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162642</xdr:rowOff>
    </xdr:from>
    <xdr:to>
      <xdr:col>116</xdr:col>
      <xdr:colOff>152400</xdr:colOff>
      <xdr:row>49</xdr:row>
      <xdr:rowOff>162642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563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106210</xdr:rowOff>
    </xdr:from>
    <xdr:to>
      <xdr:col>116</xdr:col>
      <xdr:colOff>63500</xdr:colOff>
      <xdr:row>56</xdr:row>
      <xdr:rowOff>163768</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21323300" y="9707410"/>
          <a:ext cx="838200" cy="5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129412</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387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106535</xdr:rowOff>
    </xdr:from>
    <xdr:to>
      <xdr:col>116</xdr:col>
      <xdr:colOff>114300</xdr:colOff>
      <xdr:row>56</xdr:row>
      <xdr:rowOff>36685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57747</xdr:rowOff>
    </xdr:from>
    <xdr:to>
      <xdr:col>111</xdr:col>
      <xdr:colOff>177800</xdr:colOff>
      <xdr:row>56</xdr:row>
      <xdr:rowOff>106210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658947"/>
          <a:ext cx="889000" cy="4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72539</xdr:rowOff>
    </xdr:from>
    <xdr:to>
      <xdr:col>112</xdr:col>
      <xdr:colOff>38100</xdr:colOff>
      <xdr:row>56</xdr:row>
      <xdr:rowOff>2689</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19216</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17759</xdr:rowOff>
    </xdr:from>
    <xdr:to>
      <xdr:col>107</xdr:col>
      <xdr:colOff>50800</xdr:colOff>
      <xdr:row>56</xdr:row>
      <xdr:rowOff>57747</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618959"/>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153545</xdr:rowOff>
    </xdr:from>
    <xdr:to>
      <xdr:col>107</xdr:col>
      <xdr:colOff>101600</xdr:colOff>
      <xdr:row>56</xdr:row>
      <xdr:rowOff>83695</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100222</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163997</xdr:rowOff>
    </xdr:from>
    <xdr:to>
      <xdr:col>102</xdr:col>
      <xdr:colOff>114300</xdr:colOff>
      <xdr:row>56</xdr:row>
      <xdr:rowOff>17759</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656300" y="9593747"/>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109866</xdr:rowOff>
    </xdr:from>
    <xdr:to>
      <xdr:col>102</xdr:col>
      <xdr:colOff>165100</xdr:colOff>
      <xdr:row>56</xdr:row>
      <xdr:rowOff>40016</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56543</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108854</xdr:rowOff>
    </xdr:from>
    <xdr:to>
      <xdr:col>98</xdr:col>
      <xdr:colOff>38100</xdr:colOff>
      <xdr:row>56</xdr:row>
      <xdr:rowOff>39004</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53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55531</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31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112968</xdr:rowOff>
    </xdr:from>
    <xdr:to>
      <xdr:col>116</xdr:col>
      <xdr:colOff>114300</xdr:colOff>
      <xdr:row>57</xdr:row>
      <xdr:rowOff>43118</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971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91395</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96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55410</xdr:rowOff>
    </xdr:from>
    <xdr:to>
      <xdr:col>112</xdr:col>
      <xdr:colOff>38100</xdr:colOff>
      <xdr:row>56</xdr:row>
      <xdr:rowOff>157010</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6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148137</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74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6947</xdr:rowOff>
    </xdr:from>
    <xdr:to>
      <xdr:col>107</xdr:col>
      <xdr:colOff>101600</xdr:colOff>
      <xdr:row>56</xdr:row>
      <xdr:rowOff>108547</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60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99674</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9700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138409</xdr:rowOff>
    </xdr:from>
    <xdr:to>
      <xdr:col>102</xdr:col>
      <xdr:colOff>165100</xdr:colOff>
      <xdr:row>56</xdr:row>
      <xdr:rowOff>68559</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56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59686</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66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113197</xdr:rowOff>
    </xdr:from>
    <xdr:to>
      <xdr:col>98</xdr:col>
      <xdr:colOff>38100</xdr:colOff>
      <xdr:row>56</xdr:row>
      <xdr:rowOff>43347</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54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34474</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6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0" name="繰出金グラフ枠">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9855</xdr:rowOff>
    </xdr:from>
    <xdr:to>
      <xdr:col>116</xdr:col>
      <xdr:colOff>62864</xdr:colOff>
      <xdr:row>78</xdr:row>
      <xdr:rowOff>68377</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flipV="1">
          <a:off x="22159595" y="12354255"/>
          <a:ext cx="1269" cy="1087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72204</xdr:rowOff>
    </xdr:from>
    <xdr:ext cx="378565" cy="259045"/>
    <xdr:sp macro="" textlink="">
      <xdr:nvSpPr>
        <xdr:cNvPr id="822" name="繰出金最小値テキスト">
          <a:extLst>
            <a:ext uri="{FF2B5EF4-FFF2-40B4-BE49-F238E27FC236}">
              <a16:creationId xmlns:a16="http://schemas.microsoft.com/office/drawing/2014/main" id="{00000000-0008-0000-0600-000036030000}"/>
            </a:ext>
          </a:extLst>
        </xdr:cNvPr>
        <xdr:cNvSpPr txBox="1"/>
      </xdr:nvSpPr>
      <xdr:spPr>
        <a:xfrm>
          <a:off x="22212300" y="13445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68377</xdr:rowOff>
    </xdr:from>
    <xdr:to>
      <xdr:col>116</xdr:col>
      <xdr:colOff>152400</xdr:colOff>
      <xdr:row>78</xdr:row>
      <xdr:rowOff>68377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22072600" y="13441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127982</xdr:rowOff>
    </xdr:from>
    <xdr:ext cx="469744" cy="259045"/>
    <xdr:sp macro="" textlink="">
      <xdr:nvSpPr>
        <xdr:cNvPr id="824" name="繰出金最大値テキスト">
          <a:extLst>
            <a:ext uri="{FF2B5EF4-FFF2-40B4-BE49-F238E27FC236}">
              <a16:creationId xmlns:a16="http://schemas.microsoft.com/office/drawing/2014/main" id="{00000000-0008-0000-0600-000038030000}"/>
            </a:ext>
          </a:extLst>
        </xdr:cNvPr>
        <xdr:cNvSpPr txBox="1"/>
      </xdr:nvSpPr>
      <xdr:spPr>
        <a:xfrm>
          <a:off x="22212300" y="1212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9855</xdr:rowOff>
    </xdr:from>
    <xdr:to>
      <xdr:col>116</xdr:col>
      <xdr:colOff>152400</xdr:colOff>
      <xdr:row>72</xdr:row>
      <xdr:rowOff>9855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22072600" y="12354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17171</xdr:rowOff>
    </xdr:from>
    <xdr:to>
      <xdr:col>116</xdr:col>
      <xdr:colOff>63500</xdr:colOff>
      <xdr:row>78</xdr:row>
      <xdr:rowOff>67463</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1323300" y="13390271"/>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164355</xdr:rowOff>
    </xdr:from>
    <xdr:ext cx="469744" cy="259045"/>
    <xdr:sp macro="" textlink="">
      <xdr:nvSpPr>
        <xdr:cNvPr id="827" name="繰出金平均値テキスト">
          <a:extLst>
            <a:ext uri="{FF2B5EF4-FFF2-40B4-BE49-F238E27FC236}">
              <a16:creationId xmlns:a16="http://schemas.microsoft.com/office/drawing/2014/main" id="{00000000-0008-0000-0600-00003B030000}"/>
            </a:ext>
          </a:extLst>
        </xdr:cNvPr>
        <xdr:cNvSpPr txBox="1"/>
      </xdr:nvSpPr>
      <xdr:spPr>
        <a:xfrm>
          <a:off x="22212300" y="12851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141478</xdr:rowOff>
    </xdr:from>
    <xdr:to>
      <xdr:col>116</xdr:col>
      <xdr:colOff>114300</xdr:colOff>
      <xdr:row>76</xdr:row>
      <xdr:rowOff>71628</xdr:rowOff>
    </xdr:to>
    <xdr:sp macro="" textlink="">
      <xdr:nvSpPr>
        <xdr:cNvPr id="828" name="フローチャート: 判断 827">
          <a:extLst>
            <a:ext uri="{FF2B5EF4-FFF2-40B4-BE49-F238E27FC236}">
              <a16:creationId xmlns:a16="http://schemas.microsoft.com/office/drawing/2014/main" id="{00000000-0008-0000-0600-00003C030000}"/>
            </a:ext>
          </a:extLst>
        </xdr:cNvPr>
        <xdr:cNvSpPr/>
      </xdr:nvSpPr>
      <xdr:spPr>
        <a:xfrm>
          <a:off x="22110700" y="130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134214</xdr:rowOff>
    </xdr:from>
    <xdr:to>
      <xdr:col>111</xdr:col>
      <xdr:colOff>177800</xdr:colOff>
      <xdr:row>78</xdr:row>
      <xdr:rowOff>17171</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20434300" y="13164414"/>
          <a:ext cx="889000" cy="22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91643</xdr:rowOff>
    </xdr:from>
    <xdr:to>
      <xdr:col>112</xdr:col>
      <xdr:colOff>38100</xdr:colOff>
      <xdr:row>76</xdr:row>
      <xdr:rowOff>21794</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21272500" y="129503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38320</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75728" y="12725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134214</xdr:rowOff>
    </xdr:from>
    <xdr:to>
      <xdr:col>107</xdr:col>
      <xdr:colOff>50800</xdr:colOff>
      <xdr:row>76</xdr:row>
      <xdr:rowOff>142900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19545300" y="13164414"/>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13919</xdr:rowOff>
    </xdr:from>
    <xdr:to>
      <xdr:col>107</xdr:col>
      <xdr:colOff>101600</xdr:colOff>
      <xdr:row>75</xdr:row>
      <xdr:rowOff>115519</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0383500" y="1287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73</xdr:row>
      <xdr:rowOff>132046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12647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35001</xdr:rowOff>
    </xdr:from>
    <xdr:to>
      <xdr:col>102</xdr:col>
      <xdr:colOff>114300</xdr:colOff>
      <xdr:row>76</xdr:row>
      <xdr:rowOff>142900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656300" y="13065201"/>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45923</xdr:rowOff>
    </xdr:from>
    <xdr:to>
      <xdr:col>102</xdr:col>
      <xdr:colOff>165100</xdr:colOff>
      <xdr:row>76</xdr:row>
      <xdr:rowOff>147523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19494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74</xdr:row>
      <xdr:rowOff>164051</xdr:rowOff>
    </xdr:from>
    <xdr:ext cx="378565"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6017" y="1285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119532</xdr:rowOff>
    </xdr:from>
    <xdr:to>
      <xdr:col>98</xdr:col>
      <xdr:colOff>38100</xdr:colOff>
      <xdr:row>75</xdr:row>
      <xdr:rowOff>49682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18605500" y="1280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66209</xdr:rowOff>
    </xdr:from>
    <xdr:ext cx="469744"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421428" y="1258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16663</xdr:rowOff>
    </xdr:from>
    <xdr:to>
      <xdr:col>116</xdr:col>
      <xdr:colOff>114300</xdr:colOff>
      <xdr:row>78</xdr:row>
      <xdr:rowOff>118263</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22110700" y="1338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103040</xdr:rowOff>
    </xdr:from>
    <xdr:ext cx="378565" cy="259045"/>
    <xdr:sp macro="" textlink="">
      <xdr:nvSpPr>
        <xdr:cNvPr id="846" name="繰出金該当値テキスト">
          <a:extLst>
            <a:ext uri="{FF2B5EF4-FFF2-40B4-BE49-F238E27FC236}">
              <a16:creationId xmlns:a16="http://schemas.microsoft.com/office/drawing/2014/main" id="{00000000-0008-0000-0600-00004E030000}"/>
            </a:ext>
          </a:extLst>
        </xdr:cNvPr>
        <xdr:cNvSpPr txBox="1"/>
      </xdr:nvSpPr>
      <xdr:spPr>
        <a:xfrm>
          <a:off x="22212300" y="13304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137821</xdr:rowOff>
    </xdr:from>
    <xdr:to>
      <xdr:col>112</xdr:col>
      <xdr:colOff>38100</xdr:colOff>
      <xdr:row>78</xdr:row>
      <xdr:rowOff>67971</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21272500" y="133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78</xdr:row>
      <xdr:rowOff>59098</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121317" y="13432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83414</xdr:rowOff>
    </xdr:from>
    <xdr:to>
      <xdr:col>107</xdr:col>
      <xdr:colOff>101600</xdr:colOff>
      <xdr:row>77</xdr:row>
      <xdr:rowOff>13564</xdr:rowOff>
    </xdr:to>
    <xdr:sp macro="" textlink="">
      <xdr:nvSpPr>
        <xdr:cNvPr id="849" name="楕円 848">
          <a:extLst>
            <a:ext uri="{FF2B5EF4-FFF2-40B4-BE49-F238E27FC236}">
              <a16:creationId xmlns:a16="http://schemas.microsoft.com/office/drawing/2014/main" id="{00000000-0008-0000-0600-000051030000}"/>
            </a:ext>
          </a:extLst>
        </xdr:cNvPr>
        <xdr:cNvSpPr/>
      </xdr:nvSpPr>
      <xdr:spPr>
        <a:xfrm>
          <a:off x="20383500" y="1311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77</xdr:row>
      <xdr:rowOff>4691</xdr:rowOff>
    </xdr:from>
    <xdr:ext cx="378565"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5017" y="13206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92100</xdr:rowOff>
    </xdr:from>
    <xdr:to>
      <xdr:col>102</xdr:col>
      <xdr:colOff>165100</xdr:colOff>
      <xdr:row>77</xdr:row>
      <xdr:rowOff>22250</xdr:rowOff>
    </xdr:to>
    <xdr:sp macro="" textlink="">
      <xdr:nvSpPr>
        <xdr:cNvPr id="851" name="楕円 850">
          <a:extLst>
            <a:ext uri="{FF2B5EF4-FFF2-40B4-BE49-F238E27FC236}">
              <a16:creationId xmlns:a16="http://schemas.microsoft.com/office/drawing/2014/main" id="{00000000-0008-0000-0600-000053030000}"/>
            </a:ext>
          </a:extLst>
        </xdr:cNvPr>
        <xdr:cNvSpPr/>
      </xdr:nvSpPr>
      <xdr:spPr>
        <a:xfrm>
          <a:off x="19494500" y="131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77</xdr:row>
      <xdr:rowOff>13377</xdr:rowOff>
    </xdr:from>
    <xdr:ext cx="378565"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356017" y="13215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155651</xdr:rowOff>
    </xdr:from>
    <xdr:to>
      <xdr:col>98</xdr:col>
      <xdr:colOff>38100</xdr:colOff>
      <xdr:row>76</xdr:row>
      <xdr:rowOff>85801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18605500" y="1301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76</xdr:row>
      <xdr:rowOff>76928</xdr:rowOff>
    </xdr:from>
    <xdr:ext cx="378565"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467017" y="13107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5" name="正方形/長方形 854">
          <a:extLst>
            <a:ext uri="{FF2B5EF4-FFF2-40B4-BE49-F238E27FC236}">
              <a16:creationId xmlns:a16="http://schemas.microsoft.com/office/drawing/2014/main" id="{00000000-0008-0000-0600-00005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7" name="前年度繰上充用金グラフ枠">
          <a:extLst>
            <a:ext uri="{FF2B5EF4-FFF2-40B4-BE49-F238E27FC236}">
              <a16:creationId xmlns:a16="http://schemas.microsoft.com/office/drawing/2014/main" id="{00000000-0008-0000-0600-00006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9" name="前年度繰上充用金最小値テキスト">
          <a:extLst>
            <a:ext uri="{FF2B5EF4-FFF2-40B4-BE49-F238E27FC236}">
              <a16:creationId xmlns:a16="http://schemas.microsoft.com/office/drawing/2014/main" id="{00000000-0008-0000-0600-00006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1" name="前年度繰上充用金最大値テキスト">
          <a:extLst>
            <a:ext uri="{FF2B5EF4-FFF2-40B4-BE49-F238E27FC236}">
              <a16:creationId xmlns:a16="http://schemas.microsoft.com/office/drawing/2014/main" id="{00000000-0008-0000-0600-00006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4" name="前年度繰上充用金平均値テキスト">
          <a:extLst>
            <a:ext uri="{FF2B5EF4-FFF2-40B4-BE49-F238E27FC236}">
              <a16:creationId xmlns:a16="http://schemas.microsoft.com/office/drawing/2014/main" id="{00000000-0008-0000-0600-00006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3" name="前年度繰上充用金該当値テキスト">
          <a:extLst>
            <a:ext uri="{FF2B5EF4-FFF2-40B4-BE49-F238E27FC236}">
              <a16:creationId xmlns:a16="http://schemas.microsoft.com/office/drawing/2014/main" id="{00000000-0008-0000-0600-00007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6" name="楕円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8" name="楕円 897">
          <a:extLst>
            <a:ext uri="{FF2B5EF4-FFF2-40B4-BE49-F238E27FC236}">
              <a16:creationId xmlns:a16="http://schemas.microsoft.com/office/drawing/2014/main" id="{00000000-0008-0000-0600-00008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0" name="楕円 899">
          <a:extLst>
            <a:ext uri="{FF2B5EF4-FFF2-40B4-BE49-F238E27FC236}">
              <a16:creationId xmlns:a16="http://schemas.microsoft.com/office/drawing/2014/main" id="{00000000-0008-0000-0600-00008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歳出決算総額で見た場合、住民一人当たり約５０３千円となっている。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人件費は、適正な定員管理等に取り組んだ結果、住民一人当たり約１３２千円となっており、類似団体の平均値を下回っている。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補助費等は、社会保障関係経費の増により年々増加し、住民一人当たり約１１３千円となっているが、類似団体の平均値をやや下回っている。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公債費は、元利償還金の減少により住民一人当たり約７５千円となっており、類似団体の平均値を下回っている。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しかしながら、今後は、国体開催に伴う施設整備や公共施設の老朽化対策等による県債発行額の増に伴い公債費の増加が見込まれることから、</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財政改革の取組を不断の取組として着実に実行し、将来を見据えた健全な財政運営に努める。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積立金は、国の交付金により造成した国民健康保険財政安定化基金や地域医療介護総合確保基金の積立て増等により、前年度に比べて増加となっている。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1,112,008
1,106,309
7,735.32
573,922,251
559,444,108
6,661,804
326,457,492
857,334,133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113.6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Ｅ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93980</xdr:rowOff>
    </xdr:from>
    <xdr:to>
      <xdr:col>24</xdr:col>
      <xdr:colOff>62865</xdr:colOff>
      <xdr:row>39</xdr:row>
      <xdr:rowOff>56424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37480"/>
          <a:ext cx="127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60251</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6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56424</xdr:rowOff>
    </xdr:from>
    <xdr:to>
      <xdr:col>24</xdr:col>
      <xdr:colOff>152400</xdr:colOff>
      <xdr:row>39</xdr:row>
      <xdr:rowOff>56424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2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40657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1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93980</xdr:rowOff>
    </xdr:from>
    <xdr:to>
      <xdr:col>24</xdr:col>
      <xdr:colOff>152400</xdr:colOff>
      <xdr:row>30</xdr:row>
      <xdr:rowOff>93980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3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128270</xdr:rowOff>
    </xdr:from>
    <xdr:to>
      <xdr:col>24</xdr:col>
      <xdr:colOff>63500</xdr:colOff>
      <xdr:row>36</xdr:row>
      <xdr:rowOff>61323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129020"/>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93816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23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70939</xdr:rowOff>
    </xdr:from>
    <xdr:to>
      <xdr:col>24</xdr:col>
      <xdr:colOff>114300</xdr:colOff>
      <xdr:row>36</xdr:row>
      <xdr:rowOff>1089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128270</xdr:rowOff>
    </xdr:from>
    <xdr:to>
      <xdr:col>19</xdr:col>
      <xdr:colOff>177800</xdr:colOff>
      <xdr:row>36</xdr:row>
      <xdr:rowOff>67854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12902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84001</xdr:rowOff>
    </xdr:from>
    <xdr:to>
      <xdr:col>20</xdr:col>
      <xdr:colOff>38100</xdr:colOff>
      <xdr:row>36</xdr:row>
      <xdr:rowOff>14151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5278</xdr:rowOff>
    </xdr:from>
    <xdr:ext cx="378565"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95317" y="6177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67854</xdr:rowOff>
    </xdr:from>
    <xdr:to>
      <xdr:col>15</xdr:col>
      <xdr:colOff>50800</xdr:colOff>
      <xdr:row>36</xdr:row>
      <xdr:rowOff>146231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2400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20320</xdr:rowOff>
    </xdr:from>
    <xdr:to>
      <xdr:col>15</xdr:col>
      <xdr:colOff>101600</xdr:colOff>
      <xdr:row>36</xdr:row>
      <xdr:rowOff>121920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113047</xdr:rowOff>
    </xdr:from>
    <xdr:ext cx="378565"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719017" y="628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146231</xdr:rowOff>
    </xdr:from>
    <xdr:to>
      <xdr:col>10</xdr:col>
      <xdr:colOff>114300</xdr:colOff>
      <xdr:row>37</xdr:row>
      <xdr:rowOff>17236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31843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152581</xdr:rowOff>
    </xdr:from>
    <xdr:to>
      <xdr:col>10</xdr:col>
      <xdr:colOff>165100</xdr:colOff>
      <xdr:row>38</xdr:row>
      <xdr:rowOff>82731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73858</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10523</xdr:rowOff>
    </xdr:from>
    <xdr:to>
      <xdr:col>24</xdr:col>
      <xdr:colOff>114300</xdr:colOff>
      <xdr:row>36</xdr:row>
      <xdr:rowOff>112123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8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160400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61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77470</xdr:rowOff>
    </xdr:from>
    <xdr:to>
      <xdr:col>20</xdr:col>
      <xdr:colOff>38100</xdr:colOff>
      <xdr:row>36</xdr:row>
      <xdr:rowOff>7620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24147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49728" y="585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17054</xdr:rowOff>
    </xdr:from>
    <xdr:to>
      <xdr:col>15</xdr:col>
      <xdr:colOff>101600</xdr:colOff>
      <xdr:row>36</xdr:row>
      <xdr:rowOff>118654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8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135181</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5964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95431</xdr:rowOff>
    </xdr:from>
    <xdr:to>
      <xdr:col>10</xdr:col>
      <xdr:colOff>165100</xdr:colOff>
      <xdr:row>37</xdr:row>
      <xdr:rowOff>25581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6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35</xdr:row>
      <xdr:rowOff>42108</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042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137886</xdr:rowOff>
    </xdr:from>
    <xdr:to>
      <xdr:col>6</xdr:col>
      <xdr:colOff>38100</xdr:colOff>
      <xdr:row>37</xdr:row>
      <xdr:rowOff>68036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37</xdr:row>
      <xdr:rowOff>59163</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40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124308</xdr:rowOff>
    </xdr:from>
    <xdr:to>
      <xdr:col>24</xdr:col>
      <xdr:colOff>62865</xdr:colOff>
      <xdr:row>58</xdr:row>
      <xdr:rowOff>128308</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9039708"/>
          <a:ext cx="1270" cy="103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132135</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128308</xdr:rowOff>
    </xdr:from>
    <xdr:to>
      <xdr:col>24</xdr:col>
      <xdr:colOff>152400</xdr:colOff>
      <xdr:row>58</xdr:row>
      <xdr:rowOff>128308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72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70985</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81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124308</xdr:rowOff>
    </xdr:from>
    <xdr:to>
      <xdr:col>24</xdr:col>
      <xdr:colOff>152400</xdr:colOff>
      <xdr:row>52</xdr:row>
      <xdr:rowOff>124308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03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63691</xdr:rowOff>
    </xdr:from>
    <xdr:to>
      <xdr:col>24</xdr:col>
      <xdr:colOff>63500</xdr:colOff>
      <xdr:row>55</xdr:row>
      <xdr:rowOff>105219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493441"/>
          <a:ext cx="8382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63936</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493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85509</xdr:rowOff>
    </xdr:from>
    <xdr:to>
      <xdr:col>24</xdr:col>
      <xdr:colOff>114300</xdr:colOff>
      <xdr:row>56</xdr:row>
      <xdr:rowOff>15659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15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3835</xdr:rowOff>
    </xdr:from>
    <xdr:to>
      <xdr:col>19</xdr:col>
      <xdr:colOff>177800</xdr:colOff>
      <xdr:row>55</xdr:row>
      <xdr:rowOff>63691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262135"/>
          <a:ext cx="889000" cy="23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143307</xdr:rowOff>
    </xdr:from>
    <xdr:to>
      <xdr:col>20</xdr:col>
      <xdr:colOff>38100</xdr:colOff>
      <xdr:row>55</xdr:row>
      <xdr:rowOff>73457</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01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89984</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17411" y="917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3835</xdr:rowOff>
    </xdr:from>
    <xdr:to>
      <xdr:col>15</xdr:col>
      <xdr:colOff>50800</xdr:colOff>
      <xdr:row>55</xdr:row>
      <xdr:rowOff>55918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262135"/>
          <a:ext cx="889000" cy="22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117475</xdr:rowOff>
    </xdr:from>
    <xdr:to>
      <xdr:col>15</xdr:col>
      <xdr:colOff>101600</xdr:colOff>
      <xdr:row>56</xdr:row>
      <xdr:rowOff>47625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54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38752</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63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145644</xdr:rowOff>
    </xdr:from>
    <xdr:to>
      <xdr:col>10</xdr:col>
      <xdr:colOff>114300</xdr:colOff>
      <xdr:row>55</xdr:row>
      <xdr:rowOff>55918</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8718144"/>
          <a:ext cx="889000" cy="76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36360</xdr:rowOff>
    </xdr:from>
    <xdr:to>
      <xdr:col>10</xdr:col>
      <xdr:colOff>165100</xdr:colOff>
      <xdr:row>57</xdr:row>
      <xdr:rowOff>137960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129087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0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65430</xdr:rowOff>
    </xdr:from>
    <xdr:to>
      <xdr:col>6</xdr:col>
      <xdr:colOff>38100</xdr:colOff>
      <xdr:row>53</xdr:row>
      <xdr:rowOff>167030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15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158157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2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54419</xdr:rowOff>
    </xdr:from>
    <xdr:to>
      <xdr:col>24</xdr:col>
      <xdr:colOff>114300</xdr:colOff>
      <xdr:row>55</xdr:row>
      <xdr:rowOff>156019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77296</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12891</xdr:rowOff>
    </xdr:from>
    <xdr:to>
      <xdr:col>20</xdr:col>
      <xdr:colOff>38100</xdr:colOff>
      <xdr:row>55</xdr:row>
      <xdr:rowOff>114491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105618</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17411" y="95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124485</xdr:rowOff>
    </xdr:from>
    <xdr:to>
      <xdr:col>15</xdr:col>
      <xdr:colOff>101600</xdr:colOff>
      <xdr:row>54</xdr:row>
      <xdr:rowOff>54635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2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71162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89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5118</xdr:rowOff>
    </xdr:from>
    <xdr:to>
      <xdr:col>10</xdr:col>
      <xdr:colOff>165100</xdr:colOff>
      <xdr:row>55</xdr:row>
      <xdr:rowOff>106718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3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123245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21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94844</xdr:rowOff>
    </xdr:from>
    <xdr:to>
      <xdr:col>6</xdr:col>
      <xdr:colOff>38100</xdr:colOff>
      <xdr:row>51</xdr:row>
      <xdr:rowOff>24994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866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41521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844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21819</xdr:rowOff>
    </xdr:from>
    <xdr:to>
      <xdr:col>24</xdr:col>
      <xdr:colOff>62865</xdr:colOff>
      <xdr:row>77</xdr:row>
      <xdr:rowOff>37821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94769"/>
          <a:ext cx="1270" cy="1044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41648</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4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37821</xdr:rowOff>
    </xdr:from>
    <xdr:to>
      <xdr:col>24</xdr:col>
      <xdr:colOff>152400</xdr:colOff>
      <xdr:row>77</xdr:row>
      <xdr:rowOff>37821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3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139946</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6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21819</xdr:rowOff>
    </xdr:from>
    <xdr:to>
      <xdr:col>24</xdr:col>
      <xdr:colOff>152400</xdr:colOff>
      <xdr:row>71</xdr:row>
      <xdr:rowOff>21819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9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42545</xdr:rowOff>
    </xdr:from>
    <xdr:to>
      <xdr:col>24</xdr:col>
      <xdr:colOff>63500</xdr:colOff>
      <xdr:row>73</xdr:row>
      <xdr:rowOff>88798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58395"/>
          <a:ext cx="8382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3395</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519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24968</xdr:rowOff>
    </xdr:from>
    <xdr:to>
      <xdr:col>24</xdr:col>
      <xdr:colOff>114300</xdr:colOff>
      <xdr:row>73</xdr:row>
      <xdr:rowOff>126568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54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88798</xdr:rowOff>
    </xdr:from>
    <xdr:to>
      <xdr:col>19</xdr:col>
      <xdr:colOff>177800</xdr:colOff>
      <xdr:row>75</xdr:row>
      <xdr:rowOff>81102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04648"/>
          <a:ext cx="889000" cy="3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126771</xdr:rowOff>
    </xdr:from>
    <xdr:to>
      <xdr:col>20</xdr:col>
      <xdr:colOff>38100</xdr:colOff>
      <xdr:row>73</xdr:row>
      <xdr:rowOff>56921</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47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73448</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24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81102</xdr:rowOff>
    </xdr:from>
    <xdr:to>
      <xdr:col>15</xdr:col>
      <xdr:colOff>50800</xdr:colOff>
      <xdr:row>77</xdr:row>
      <xdr:rowOff>12142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939852"/>
          <a:ext cx="889000" cy="27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131496</xdr:rowOff>
    </xdr:from>
    <xdr:to>
      <xdr:col>15</xdr:col>
      <xdr:colOff>101600</xdr:colOff>
      <xdr:row>76</xdr:row>
      <xdr:rowOff>61646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90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52773</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308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12142</xdr:rowOff>
    </xdr:from>
    <xdr:to>
      <xdr:col>10</xdr:col>
      <xdr:colOff>114300</xdr:colOff>
      <xdr:row>78</xdr:row>
      <xdr:rowOff>2311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13792"/>
          <a:ext cx="889000" cy="1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33122</xdr:rowOff>
    </xdr:from>
    <xdr:to>
      <xdr:col>10</xdr:col>
      <xdr:colOff>165100</xdr:colOff>
      <xdr:row>78</xdr:row>
      <xdr:rowOff>134722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406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125849</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49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98653</xdr:rowOff>
    </xdr:from>
    <xdr:to>
      <xdr:col>6</xdr:col>
      <xdr:colOff>38100</xdr:colOff>
      <xdr:row>77</xdr:row>
      <xdr:rowOff>28803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2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45331</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29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163195</xdr:rowOff>
    </xdr:from>
    <xdr:to>
      <xdr:col>24</xdr:col>
      <xdr:colOff>114300</xdr:colOff>
      <xdr:row>73</xdr:row>
      <xdr:rowOff>93345</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0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14622</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5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37998</xdr:rowOff>
    </xdr:from>
    <xdr:to>
      <xdr:col>20</xdr:col>
      <xdr:colOff>38100</xdr:colOff>
      <xdr:row>73</xdr:row>
      <xdr:rowOff>139598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5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130725</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6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30302</xdr:rowOff>
    </xdr:from>
    <xdr:to>
      <xdr:col>15</xdr:col>
      <xdr:colOff>101600</xdr:colOff>
      <xdr:row>75</xdr:row>
      <xdr:rowOff>131902</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8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148429</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66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132792</xdr:rowOff>
    </xdr:from>
    <xdr:to>
      <xdr:col>10</xdr:col>
      <xdr:colOff>165100</xdr:colOff>
      <xdr:row>77</xdr:row>
      <xdr:rowOff>62942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6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79468</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93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122961</xdr:rowOff>
    </xdr:from>
    <xdr:to>
      <xdr:col>6</xdr:col>
      <xdr:colOff>38100</xdr:colOff>
      <xdr:row>78</xdr:row>
      <xdr:rowOff>53111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32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44238</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341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10274</xdr:rowOff>
    </xdr:from>
    <xdr:to>
      <xdr:col>24</xdr:col>
      <xdr:colOff>62865</xdr:colOff>
      <xdr:row>98</xdr:row>
      <xdr:rowOff>146405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12224"/>
          <a:ext cx="1270" cy="1336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150232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146405</xdr:rowOff>
    </xdr:from>
    <xdr:to>
      <xdr:col>24</xdr:col>
      <xdr:colOff>152400</xdr:colOff>
      <xdr:row>98</xdr:row>
      <xdr:rowOff>146405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128401</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8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10274</xdr:rowOff>
    </xdr:from>
    <xdr:to>
      <xdr:col>24</xdr:col>
      <xdr:colOff>152400</xdr:colOff>
      <xdr:row>91</xdr:row>
      <xdr:rowOff>10274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1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105066</xdr:rowOff>
    </xdr:from>
    <xdr:to>
      <xdr:col>24</xdr:col>
      <xdr:colOff>63500</xdr:colOff>
      <xdr:row>97</xdr:row>
      <xdr:rowOff>138824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35716"/>
          <a:ext cx="838200" cy="3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125798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13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102921</xdr:rowOff>
    </xdr:from>
    <xdr:to>
      <xdr:col>24</xdr:col>
      <xdr:colOff>114300</xdr:colOff>
      <xdr:row>97</xdr:row>
      <xdr:rowOff>33071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119659</xdr:rowOff>
    </xdr:from>
    <xdr:to>
      <xdr:col>19</xdr:col>
      <xdr:colOff>177800</xdr:colOff>
      <xdr:row>97</xdr:row>
      <xdr:rowOff>138824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50309"/>
          <a:ext cx="889000" cy="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115990</xdr:rowOff>
    </xdr:from>
    <xdr:to>
      <xdr:col>20</xdr:col>
      <xdr:colOff>38100</xdr:colOff>
      <xdr:row>97</xdr:row>
      <xdr:rowOff>46140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62667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114515</xdr:rowOff>
    </xdr:from>
    <xdr:to>
      <xdr:col>15</xdr:col>
      <xdr:colOff>50800</xdr:colOff>
      <xdr:row>97</xdr:row>
      <xdr:rowOff>119659</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45165"/>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125857</xdr:rowOff>
    </xdr:from>
    <xdr:to>
      <xdr:col>15</xdr:col>
      <xdr:colOff>101600</xdr:colOff>
      <xdr:row>97</xdr:row>
      <xdr:rowOff>56007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72534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114515</xdr:rowOff>
    </xdr:from>
    <xdr:to>
      <xdr:col>10</xdr:col>
      <xdr:colOff>114300</xdr:colOff>
      <xdr:row>97</xdr:row>
      <xdr:rowOff>161303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45165"/>
          <a:ext cx="889000" cy="4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41427</xdr:rowOff>
    </xdr:from>
    <xdr:to>
      <xdr:col>10</xdr:col>
      <xdr:colOff>165100</xdr:colOff>
      <xdr:row>97</xdr:row>
      <xdr:rowOff>143027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159554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4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61201</xdr:rowOff>
    </xdr:from>
    <xdr:to>
      <xdr:col>6</xdr:col>
      <xdr:colOff>38100</xdr:colOff>
      <xdr:row>96</xdr:row>
      <xdr:rowOff>162801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20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7878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9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54266</xdr:rowOff>
    </xdr:from>
    <xdr:to>
      <xdr:col>24</xdr:col>
      <xdr:colOff>114300</xdr:colOff>
      <xdr:row>97</xdr:row>
      <xdr:rowOff>155866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8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6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88024</xdr:rowOff>
    </xdr:from>
    <xdr:to>
      <xdr:col>20</xdr:col>
      <xdr:colOff>38100</xdr:colOff>
      <xdr:row>98</xdr:row>
      <xdr:rowOff>18174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1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9301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8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68859</xdr:rowOff>
    </xdr:from>
    <xdr:to>
      <xdr:col>15</xdr:col>
      <xdr:colOff>101600</xdr:colOff>
      <xdr:row>97</xdr:row>
      <xdr:rowOff>170459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9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161586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9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63715</xdr:rowOff>
    </xdr:from>
    <xdr:to>
      <xdr:col>10</xdr:col>
      <xdr:colOff>165100</xdr:colOff>
      <xdr:row>97</xdr:row>
      <xdr:rowOff>165315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156442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8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110503</xdr:rowOff>
    </xdr:from>
    <xdr:to>
      <xdr:col>6</xdr:col>
      <xdr:colOff>38100</xdr:colOff>
      <xdr:row>98</xdr:row>
      <xdr:rowOff>40653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1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31780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119452</xdr:rowOff>
    </xdr:from>
    <xdr:to>
      <xdr:col>54</xdr:col>
      <xdr:colOff>189865</xdr:colOff>
      <xdr:row>39</xdr:row>
      <xdr:rowOff>74712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777302"/>
          <a:ext cx="1270" cy="98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78539</xdr:rowOff>
    </xdr:from>
    <xdr:ext cx="469744"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6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74712</xdr:rowOff>
    </xdr:from>
    <xdr:to>
      <xdr:col>55</xdr:col>
      <xdr:colOff>88900</xdr:colOff>
      <xdr:row>39</xdr:row>
      <xdr:rowOff>74712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6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66129</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55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119452</xdr:rowOff>
    </xdr:from>
    <xdr:to>
      <xdr:col>55</xdr:col>
      <xdr:colOff>88900</xdr:colOff>
      <xdr:row>33</xdr:row>
      <xdr:rowOff>119452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7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42055</xdr:rowOff>
    </xdr:from>
    <xdr:to>
      <xdr:col>55</xdr:col>
      <xdr:colOff>0</xdr:colOff>
      <xdr:row>38</xdr:row>
      <xdr:rowOff>151457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557155"/>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123534</xdr:rowOff>
    </xdr:from>
    <xdr:ext cx="469744"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95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100657</xdr:rowOff>
    </xdr:from>
    <xdr:to>
      <xdr:col>55</xdr:col>
      <xdr:colOff>50800</xdr:colOff>
      <xdr:row>38</xdr:row>
      <xdr:rowOff>30807</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44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143292</xdr:rowOff>
    </xdr:from>
    <xdr:to>
      <xdr:col>50</xdr:col>
      <xdr:colOff>114300</xdr:colOff>
      <xdr:row>38</xdr:row>
      <xdr:rowOff>42055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486942"/>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128415</xdr:rowOff>
    </xdr:from>
    <xdr:to>
      <xdr:col>50</xdr:col>
      <xdr:colOff>165100</xdr:colOff>
      <xdr:row>37</xdr:row>
      <xdr:rowOff>58565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00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75092</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391728" y="607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xdr:rowOff>
    </xdr:from>
    <xdr:to>
      <xdr:col>45</xdr:col>
      <xdr:colOff>177800</xdr:colOff>
      <xdr:row>37</xdr:row>
      <xdr:rowOff>143292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355334"/>
          <a:ext cx="889000" cy="13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5298</xdr:rowOff>
    </xdr:from>
    <xdr:to>
      <xdr:col>46</xdr:col>
      <xdr:colOff>38100</xdr:colOff>
      <xdr:row>34</xdr:row>
      <xdr:rowOff>106898</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583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123425</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560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168765</xdr:rowOff>
    </xdr:from>
    <xdr:to>
      <xdr:col>41</xdr:col>
      <xdr:colOff>50800</xdr:colOff>
      <xdr:row>37</xdr:row>
      <xdr:rowOff>11684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5655165"/>
          <a:ext cx="889000" cy="70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88900</xdr:rowOff>
    </xdr:from>
    <xdr:to>
      <xdr:col>41</xdr:col>
      <xdr:colOff>101600</xdr:colOff>
      <xdr:row>36</xdr:row>
      <xdr:rowOff>19050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35577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58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150949</xdr:rowOff>
    </xdr:from>
    <xdr:to>
      <xdr:col>36</xdr:col>
      <xdr:colOff>165100</xdr:colOff>
      <xdr:row>31</xdr:row>
      <xdr:rowOff>81099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52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97626</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50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100657</xdr:rowOff>
    </xdr:from>
    <xdr:to>
      <xdr:col>55</xdr:col>
      <xdr:colOff>50800</xdr:colOff>
      <xdr:row>39</xdr:row>
      <xdr:rowOff>30807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1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15584</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3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162705</xdr:rowOff>
    </xdr:from>
    <xdr:to>
      <xdr:col>50</xdr:col>
      <xdr:colOff>165100</xdr:colOff>
      <xdr:row>38</xdr:row>
      <xdr:rowOff>92855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38</xdr:row>
      <xdr:rowOff>83982</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391728" y="659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92492</xdr:rowOff>
    </xdr:from>
    <xdr:to>
      <xdr:col>46</xdr:col>
      <xdr:colOff>38100</xdr:colOff>
      <xdr:row>38</xdr:row>
      <xdr:rowOff>22642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3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13769</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5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132334</xdr:rowOff>
    </xdr:from>
    <xdr:to>
      <xdr:col>41</xdr:col>
      <xdr:colOff>101600</xdr:colOff>
      <xdr:row>37</xdr:row>
      <xdr:rowOff>62484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30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53611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39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117965</xdr:rowOff>
    </xdr:from>
    <xdr:to>
      <xdr:col>36</xdr:col>
      <xdr:colOff>165100</xdr:colOff>
      <xdr:row>33</xdr:row>
      <xdr:rowOff>48115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60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39242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69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28715</xdr:rowOff>
    </xdr:from>
    <xdr:to>
      <xdr:col>54</xdr:col>
      <xdr:colOff>189865</xdr:colOff>
      <xdr:row>59</xdr:row>
      <xdr:rowOff>133109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2665"/>
          <a:ext cx="1270" cy="147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136936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52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133109</xdr:rowOff>
    </xdr:from>
    <xdr:to>
      <xdr:col>55</xdr:col>
      <xdr:colOff>88900</xdr:colOff>
      <xdr:row>59</xdr:row>
      <xdr:rowOff>133109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248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146842</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28715</xdr:rowOff>
    </xdr:from>
    <xdr:to>
      <xdr:col>55</xdr:col>
      <xdr:colOff>88900</xdr:colOff>
      <xdr:row>51</xdr:row>
      <xdr:rowOff>28715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164161</xdr:rowOff>
    </xdr:from>
    <xdr:to>
      <xdr:col>55</xdr:col>
      <xdr:colOff>0</xdr:colOff>
      <xdr:row>55</xdr:row>
      <xdr:rowOff>149187</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251011"/>
          <a:ext cx="838200" cy="32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109046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38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130619</xdr:rowOff>
    </xdr:from>
    <xdr:to>
      <xdr:col>55</xdr:col>
      <xdr:colOff>50800</xdr:colOff>
      <xdr:row>56</xdr:row>
      <xdr:rowOff>60769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65443</xdr:rowOff>
    </xdr:from>
    <xdr:to>
      <xdr:col>50</xdr:col>
      <xdr:colOff>114300</xdr:colOff>
      <xdr:row>55</xdr:row>
      <xdr:rowOff>149187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495193"/>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115913</xdr:rowOff>
    </xdr:from>
    <xdr:to>
      <xdr:col>50</xdr:col>
      <xdr:colOff>165100</xdr:colOff>
      <xdr:row>57</xdr:row>
      <xdr:rowOff>46063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37190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80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77559</xdr:rowOff>
    </xdr:from>
    <xdr:to>
      <xdr:col>45</xdr:col>
      <xdr:colOff>177800</xdr:colOff>
      <xdr:row>55</xdr:row>
      <xdr:rowOff>65443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164409"/>
          <a:ext cx="889000" cy="33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147498</xdr:rowOff>
    </xdr:from>
    <xdr:to>
      <xdr:col>46</xdr:col>
      <xdr:colOff>38100</xdr:colOff>
      <xdr:row>57</xdr:row>
      <xdr:rowOff>77648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68775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841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156426</xdr:rowOff>
    </xdr:from>
    <xdr:to>
      <xdr:col>41</xdr:col>
      <xdr:colOff>50800</xdr:colOff>
      <xdr:row>53</xdr:row>
      <xdr:rowOff>77559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071826"/>
          <a:ext cx="889000" cy="9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23596</xdr:rowOff>
    </xdr:from>
    <xdr:to>
      <xdr:col>41</xdr:col>
      <xdr:colOff>101600</xdr:colOff>
      <xdr:row>56</xdr:row>
      <xdr:rowOff>125196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116323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134620</xdr:rowOff>
    </xdr:from>
    <xdr:to>
      <xdr:col>36</xdr:col>
      <xdr:colOff>165100</xdr:colOff>
      <xdr:row>55</xdr:row>
      <xdr:rowOff>64770</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55897</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8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113361</xdr:rowOff>
    </xdr:from>
    <xdr:to>
      <xdr:col>55</xdr:col>
      <xdr:colOff>50800</xdr:colOff>
      <xdr:row>54</xdr:row>
      <xdr:rowOff>43511</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20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136238</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05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98387</xdr:rowOff>
    </xdr:from>
    <xdr:to>
      <xdr:col>50</xdr:col>
      <xdr:colOff>165100</xdr:colOff>
      <xdr:row>56</xdr:row>
      <xdr:rowOff>28537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2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45064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30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14643</xdr:rowOff>
    </xdr:from>
    <xdr:to>
      <xdr:col>46</xdr:col>
      <xdr:colOff>38100</xdr:colOff>
      <xdr:row>55</xdr:row>
      <xdr:rowOff>116243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132770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26759</xdr:rowOff>
    </xdr:from>
    <xdr:to>
      <xdr:col>41</xdr:col>
      <xdr:colOff>101600</xdr:colOff>
      <xdr:row>53</xdr:row>
      <xdr:rowOff>128359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11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144886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8888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105626</xdr:rowOff>
    </xdr:from>
    <xdr:to>
      <xdr:col>36</xdr:col>
      <xdr:colOff>165100</xdr:colOff>
      <xdr:row>53</xdr:row>
      <xdr:rowOff>35776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02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52303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879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44913</xdr:rowOff>
    </xdr:from>
    <xdr:to>
      <xdr:col>54</xdr:col>
      <xdr:colOff>189865</xdr:colOff>
      <xdr:row>78</xdr:row>
      <xdr:rowOff>154820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46413"/>
          <a:ext cx="1270" cy="1481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158647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3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154820</xdr:rowOff>
    </xdr:from>
    <xdr:to>
      <xdr:col>55</xdr:col>
      <xdr:colOff>88900</xdr:colOff>
      <xdr:row>78</xdr:row>
      <xdr:rowOff>154820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163040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44913</xdr:rowOff>
    </xdr:from>
    <xdr:to>
      <xdr:col>55</xdr:col>
      <xdr:colOff>88900</xdr:colOff>
      <xdr:row>70</xdr:row>
      <xdr:rowOff>44913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46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138068</xdr:rowOff>
    </xdr:from>
    <xdr:to>
      <xdr:col>55</xdr:col>
      <xdr:colOff>0</xdr:colOff>
      <xdr:row>77</xdr:row>
      <xdr:rowOff>24502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68268"/>
          <a:ext cx="838200" cy="5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66759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5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43882</xdr:rowOff>
    </xdr:from>
    <xdr:to>
      <xdr:col>55</xdr:col>
      <xdr:colOff>50800</xdr:colOff>
      <xdr:row>75</xdr:row>
      <xdr:rowOff>145482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90421</xdr:rowOff>
    </xdr:from>
    <xdr:to>
      <xdr:col>50</xdr:col>
      <xdr:colOff>114300</xdr:colOff>
      <xdr:row>76</xdr:row>
      <xdr:rowOff>138068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20621"/>
          <a:ext cx="889000" cy="4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6849</xdr:rowOff>
    </xdr:from>
    <xdr:to>
      <xdr:col>50</xdr:col>
      <xdr:colOff>165100</xdr:colOff>
      <xdr:row>75</xdr:row>
      <xdr:rowOff>108449</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124976</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70662</xdr:rowOff>
    </xdr:from>
    <xdr:to>
      <xdr:col>45</xdr:col>
      <xdr:colOff>177800</xdr:colOff>
      <xdr:row>76</xdr:row>
      <xdr:rowOff>90421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00862"/>
          <a:ext cx="889000" cy="19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95758</xdr:rowOff>
    </xdr:from>
    <xdr:to>
      <xdr:col>46</xdr:col>
      <xdr:colOff>38100</xdr:colOff>
      <xdr:row>76</xdr:row>
      <xdr:rowOff>25908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42435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28927</xdr:rowOff>
    </xdr:from>
    <xdr:to>
      <xdr:col>41</xdr:col>
      <xdr:colOff>50800</xdr:colOff>
      <xdr:row>76</xdr:row>
      <xdr:rowOff>70662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059127"/>
          <a:ext cx="889000" cy="4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146377</xdr:rowOff>
    </xdr:from>
    <xdr:to>
      <xdr:col>41</xdr:col>
      <xdr:colOff>101600</xdr:colOff>
      <xdr:row>76</xdr:row>
      <xdr:rowOff>76527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93053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15029</xdr:rowOff>
    </xdr:from>
    <xdr:to>
      <xdr:col>36</xdr:col>
      <xdr:colOff>165100</xdr:colOff>
      <xdr:row>75</xdr:row>
      <xdr:rowOff>116629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28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133156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64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145152</xdr:rowOff>
    </xdr:from>
    <xdr:to>
      <xdr:col>55</xdr:col>
      <xdr:colOff>50800</xdr:colOff>
      <xdr:row>77</xdr:row>
      <xdr:rowOff>75302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7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123579</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5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87268</xdr:rowOff>
    </xdr:from>
    <xdr:to>
      <xdr:col>50</xdr:col>
      <xdr:colOff>165100</xdr:colOff>
      <xdr:row>77</xdr:row>
      <xdr:rowOff>17418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8545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32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39621</xdr:rowOff>
    </xdr:from>
    <xdr:to>
      <xdr:col>46</xdr:col>
      <xdr:colOff>38100</xdr:colOff>
      <xdr:row>76</xdr:row>
      <xdr:rowOff>141221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6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132348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6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19862</xdr:rowOff>
    </xdr:from>
    <xdr:to>
      <xdr:col>41</xdr:col>
      <xdr:colOff>101600</xdr:colOff>
      <xdr:row>76</xdr:row>
      <xdr:rowOff>121462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50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112589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14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149577</xdr:rowOff>
    </xdr:from>
    <xdr:to>
      <xdr:col>36</xdr:col>
      <xdr:colOff>165100</xdr:colOff>
      <xdr:row>76</xdr:row>
      <xdr:rowOff>79727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70854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10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16729</xdr:rowOff>
    </xdr:from>
    <xdr:to>
      <xdr:col>54</xdr:col>
      <xdr:colOff>189865</xdr:colOff>
      <xdr:row>98</xdr:row>
      <xdr:rowOff>67300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47229"/>
          <a:ext cx="1270" cy="142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71127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7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67300</xdr:rowOff>
    </xdr:from>
    <xdr:to>
      <xdr:col>55</xdr:col>
      <xdr:colOff>88900</xdr:colOff>
      <xdr:row>98</xdr:row>
      <xdr:rowOff>67300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134856</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22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16729</xdr:rowOff>
    </xdr:from>
    <xdr:to>
      <xdr:col>55</xdr:col>
      <xdr:colOff>88900</xdr:colOff>
      <xdr:row>90</xdr:row>
      <xdr:rowOff>16729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47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110275</xdr:rowOff>
    </xdr:from>
    <xdr:to>
      <xdr:col>55</xdr:col>
      <xdr:colOff>0</xdr:colOff>
      <xdr:row>97</xdr:row>
      <xdr:rowOff>138018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40925"/>
          <a:ext cx="838200" cy="2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90468</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7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67591</xdr:rowOff>
    </xdr:from>
    <xdr:to>
      <xdr:col>55</xdr:col>
      <xdr:colOff>50800</xdr:colOff>
      <xdr:row>96</xdr:row>
      <xdr:rowOff>169191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138018</xdr:rowOff>
    </xdr:from>
    <xdr:to>
      <xdr:col>50</xdr:col>
      <xdr:colOff>114300</xdr:colOff>
      <xdr:row>98</xdr:row>
      <xdr:rowOff>53273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68668"/>
          <a:ext cx="889000" cy="8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102012</xdr:rowOff>
    </xdr:from>
    <xdr:to>
      <xdr:col>50</xdr:col>
      <xdr:colOff>165100</xdr:colOff>
      <xdr:row>97</xdr:row>
      <xdr:rowOff>32162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48689</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594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104186</xdr:rowOff>
    </xdr:from>
    <xdr:to>
      <xdr:col>45</xdr:col>
      <xdr:colOff>177800</xdr:colOff>
      <xdr:row>98</xdr:row>
      <xdr:rowOff>53273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734836"/>
          <a:ext cx="889000" cy="120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146490</xdr:rowOff>
    </xdr:from>
    <xdr:to>
      <xdr:col>46</xdr:col>
      <xdr:colOff>38100</xdr:colOff>
      <xdr:row>97</xdr:row>
      <xdr:rowOff>76640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93167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57290</xdr:rowOff>
    </xdr:from>
    <xdr:to>
      <xdr:col>41</xdr:col>
      <xdr:colOff>50800</xdr:colOff>
      <xdr:row>97</xdr:row>
      <xdr:rowOff>104186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687940"/>
          <a:ext cx="889000" cy="4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16842</xdr:rowOff>
    </xdr:from>
    <xdr:to>
      <xdr:col>41</xdr:col>
      <xdr:colOff>101600</xdr:colOff>
      <xdr:row>97</xdr:row>
      <xdr:rowOff>118442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134969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161905</xdr:rowOff>
    </xdr:from>
    <xdr:to>
      <xdr:col>36</xdr:col>
      <xdr:colOff>165100</xdr:colOff>
      <xdr:row>96</xdr:row>
      <xdr:rowOff>92055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4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108582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2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59475</xdr:rowOff>
    </xdr:from>
    <xdr:to>
      <xdr:col>55</xdr:col>
      <xdr:colOff>50800</xdr:colOff>
      <xdr:row>97</xdr:row>
      <xdr:rowOff>161075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37902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6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87218</xdr:rowOff>
    </xdr:from>
    <xdr:to>
      <xdr:col>50</xdr:col>
      <xdr:colOff>165100</xdr:colOff>
      <xdr:row>98</xdr:row>
      <xdr:rowOff>17368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8495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59411" y="1681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2473</xdr:rowOff>
    </xdr:from>
    <xdr:to>
      <xdr:col>46</xdr:col>
      <xdr:colOff>38100</xdr:colOff>
      <xdr:row>98</xdr:row>
      <xdr:rowOff>104073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0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95200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89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53386</xdr:rowOff>
    </xdr:from>
    <xdr:to>
      <xdr:col>41</xdr:col>
      <xdr:colOff>101600</xdr:colOff>
      <xdr:row>97</xdr:row>
      <xdr:rowOff>154986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146113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6490</xdr:rowOff>
    </xdr:from>
    <xdr:to>
      <xdr:col>36</xdr:col>
      <xdr:colOff>165100</xdr:colOff>
      <xdr:row>97</xdr:row>
      <xdr:rowOff>108090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99217</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2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警察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141757</xdr:rowOff>
    </xdr:from>
    <xdr:to>
      <xdr:col>85</xdr:col>
      <xdr:colOff>126364</xdr:colOff>
      <xdr:row>38</xdr:row>
      <xdr:rowOff>109296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85257"/>
          <a:ext cx="1269" cy="1339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113123</xdr:rowOff>
    </xdr:from>
    <xdr:ext cx="534377" cy="259045"/>
    <xdr:sp macro="" textlink="">
      <xdr:nvSpPr>
        <xdr:cNvPr id="510" name="警察費最小値テキスト">
          <a:extLst>
            <a:ext uri="{FF2B5EF4-FFF2-40B4-BE49-F238E27FC236}">
              <a16:creationId xmlns:a16="http://schemas.microsoft.com/office/drawing/2014/main" id="{00000000-0008-0000-0700-0000FE010000}"/>
            </a:ext>
          </a:extLst>
        </xdr:cNvPr>
        <xdr:cNvSpPr txBox="1"/>
      </xdr:nvSpPr>
      <xdr:spPr>
        <a:xfrm>
          <a:off x="16370300" y="662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109296</xdr:rowOff>
    </xdr:from>
    <xdr:to>
      <xdr:col>86</xdr:col>
      <xdr:colOff>25400</xdr:colOff>
      <xdr:row>38</xdr:row>
      <xdr:rowOff>109296</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2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88434</xdr:rowOff>
    </xdr:from>
    <xdr:ext cx="534377" cy="259045"/>
    <xdr:sp macro="" textlink="">
      <xdr:nvSpPr>
        <xdr:cNvPr id="512" name="警察費最大値テキスト">
          <a:extLst>
            <a:ext uri="{FF2B5EF4-FFF2-40B4-BE49-F238E27FC236}">
              <a16:creationId xmlns:a16="http://schemas.microsoft.com/office/drawing/2014/main" id="{00000000-0008-0000-0700-000000020000}"/>
            </a:ext>
          </a:extLst>
        </xdr:cNvPr>
        <xdr:cNvSpPr txBox="1"/>
      </xdr:nvSpPr>
      <xdr:spPr>
        <a:xfrm>
          <a:off x="16370300" y="506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141757</xdr:rowOff>
    </xdr:from>
    <xdr:to>
      <xdr:col>86</xdr:col>
      <xdr:colOff>25400</xdr:colOff>
      <xdr:row>30</xdr:row>
      <xdr:rowOff>141757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8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12598</xdr:rowOff>
    </xdr:from>
    <xdr:to>
      <xdr:col>85</xdr:col>
      <xdr:colOff>127000</xdr:colOff>
      <xdr:row>37</xdr:row>
      <xdr:rowOff>22428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013348"/>
          <a:ext cx="838200" cy="3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87672</xdr:rowOff>
    </xdr:from>
    <xdr:ext cx="534377" cy="259045"/>
    <xdr:sp macro="" textlink="">
      <xdr:nvSpPr>
        <xdr:cNvPr id="515" name="警察費平均値テキスト">
          <a:extLst>
            <a:ext uri="{FF2B5EF4-FFF2-40B4-BE49-F238E27FC236}">
              <a16:creationId xmlns:a16="http://schemas.microsoft.com/office/drawing/2014/main" id="{00000000-0008-0000-0700-000003020000}"/>
            </a:ext>
          </a:extLst>
        </xdr:cNvPr>
        <xdr:cNvSpPr txBox="1"/>
      </xdr:nvSpPr>
      <xdr:spPr>
        <a:xfrm>
          <a:off x="16370300" y="608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109245</xdr:rowOff>
    </xdr:from>
    <xdr:to>
      <xdr:col>85</xdr:col>
      <xdr:colOff>177800</xdr:colOff>
      <xdr:row>36</xdr:row>
      <xdr:rowOff>39395</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22428</xdr:rowOff>
    </xdr:from>
    <xdr:to>
      <xdr:col>81</xdr:col>
      <xdr:colOff>50800</xdr:colOff>
      <xdr:row>37</xdr:row>
      <xdr:rowOff>55347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366078"/>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11176</xdr:rowOff>
    </xdr:from>
    <xdr:to>
      <xdr:col>81</xdr:col>
      <xdr:colOff>101600</xdr:colOff>
      <xdr:row>36</xdr:row>
      <xdr:rowOff>112776</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129303</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01411" y="595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59004</xdr:rowOff>
    </xdr:from>
    <xdr:to>
      <xdr:col>76</xdr:col>
      <xdr:colOff>114300</xdr:colOff>
      <xdr:row>37</xdr:row>
      <xdr:rowOff>55347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3703300" y="6231204"/>
          <a:ext cx="889000" cy="16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37008</xdr:rowOff>
    </xdr:from>
    <xdr:to>
      <xdr:col>76</xdr:col>
      <xdr:colOff>165100</xdr:colOff>
      <xdr:row>36</xdr:row>
      <xdr:rowOff>138608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155135</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598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59004</xdr:rowOff>
    </xdr:from>
    <xdr:to>
      <xdr:col>71</xdr:col>
      <xdr:colOff>177800</xdr:colOff>
      <xdr:row>37</xdr:row>
      <xdr:rowOff>126212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231204"/>
          <a:ext cx="889000" cy="23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170053</xdr:rowOff>
    </xdr:from>
    <xdr:to>
      <xdr:col>72</xdr:col>
      <xdr:colOff>38100</xdr:colOff>
      <xdr:row>37</xdr:row>
      <xdr:rowOff>100203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91330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60325</xdr:rowOff>
    </xdr:from>
    <xdr:to>
      <xdr:col>67</xdr:col>
      <xdr:colOff>101600</xdr:colOff>
      <xdr:row>35</xdr:row>
      <xdr:rowOff>161925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06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7002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583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133248</xdr:rowOff>
    </xdr:from>
    <xdr:to>
      <xdr:col>85</xdr:col>
      <xdr:colOff>177800</xdr:colOff>
      <xdr:row>35</xdr:row>
      <xdr:rowOff>63398</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596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156125</xdr:rowOff>
    </xdr:from>
    <xdr:ext cx="534377" cy="259045"/>
    <xdr:sp macro="" textlink="">
      <xdr:nvSpPr>
        <xdr:cNvPr id="534" name="警察費該当値テキスト">
          <a:extLst>
            <a:ext uri="{FF2B5EF4-FFF2-40B4-BE49-F238E27FC236}">
              <a16:creationId xmlns:a16="http://schemas.microsoft.com/office/drawing/2014/main" id="{00000000-0008-0000-0700-000016020000}"/>
            </a:ext>
          </a:extLst>
        </xdr:cNvPr>
        <xdr:cNvSpPr txBox="1"/>
      </xdr:nvSpPr>
      <xdr:spPr>
        <a:xfrm>
          <a:off x="16370300" y="581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143078</xdr:rowOff>
    </xdr:from>
    <xdr:to>
      <xdr:col>81</xdr:col>
      <xdr:colOff>101600</xdr:colOff>
      <xdr:row>37</xdr:row>
      <xdr:rowOff>73228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1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37</xdr:row>
      <xdr:rowOff>64355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01411" y="640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4547</xdr:rowOff>
    </xdr:from>
    <xdr:to>
      <xdr:col>76</xdr:col>
      <xdr:colOff>165100</xdr:colOff>
      <xdr:row>37</xdr:row>
      <xdr:rowOff>106147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34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97274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44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8204</xdr:rowOff>
    </xdr:from>
    <xdr:to>
      <xdr:col>72</xdr:col>
      <xdr:colOff>38100</xdr:colOff>
      <xdr:row>36</xdr:row>
      <xdr:rowOff>109804</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1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126331</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5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75412</xdr:rowOff>
    </xdr:from>
    <xdr:to>
      <xdr:col>67</xdr:col>
      <xdr:colOff>101600</xdr:colOff>
      <xdr:row>38</xdr:row>
      <xdr:rowOff>5562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1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168139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1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108382</xdr:rowOff>
    </xdr:from>
    <xdr:to>
      <xdr:col>85</xdr:col>
      <xdr:colOff>126364</xdr:colOff>
      <xdr:row>55</xdr:row>
      <xdr:rowOff>147427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852332"/>
          <a:ext cx="1269" cy="72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151254</xdr:rowOff>
    </xdr:from>
    <xdr:ext cx="599010"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9581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147427</xdr:rowOff>
    </xdr:from>
    <xdr:to>
      <xdr:col>86</xdr:col>
      <xdr:colOff>25400</xdr:colOff>
      <xdr:row>55</xdr:row>
      <xdr:rowOff>147427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57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55059</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27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108382</xdr:rowOff>
    </xdr:from>
    <xdr:to>
      <xdr:col>86</xdr:col>
      <xdr:colOff>25400</xdr:colOff>
      <xdr:row>51</xdr:row>
      <xdr:rowOff>108382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85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147427</xdr:rowOff>
    </xdr:from>
    <xdr:to>
      <xdr:col>85</xdr:col>
      <xdr:colOff>127000</xdr:colOff>
      <xdr:row>56</xdr:row>
      <xdr:rowOff>21559</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577177"/>
          <a:ext cx="838200" cy="4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62491</xdr:rowOff>
    </xdr:from>
    <xdr:ext cx="599010"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8977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39614</xdr:rowOff>
    </xdr:from>
    <xdr:to>
      <xdr:col>85</xdr:col>
      <xdr:colOff>177800</xdr:colOff>
      <xdr:row>53</xdr:row>
      <xdr:rowOff>141214</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12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21559</xdr:rowOff>
    </xdr:from>
    <xdr:to>
      <xdr:col>81</xdr:col>
      <xdr:colOff>50800</xdr:colOff>
      <xdr:row>56</xdr:row>
      <xdr:rowOff>54158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592300" y="9622759"/>
          <a:ext cx="889000" cy="3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121087</xdr:rowOff>
    </xdr:from>
    <xdr:to>
      <xdr:col>81</xdr:col>
      <xdr:colOff>101600</xdr:colOff>
      <xdr:row>54</xdr:row>
      <xdr:rowOff>51237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20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67764</xdr:rowOff>
    </xdr:from>
    <xdr:ext cx="599010"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169095" y="8983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43093</xdr:rowOff>
    </xdr:from>
    <xdr:to>
      <xdr:col>76</xdr:col>
      <xdr:colOff>114300</xdr:colOff>
      <xdr:row>56</xdr:row>
      <xdr:rowOff>54158</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3703300" y="9644293"/>
          <a:ext cx="889000" cy="11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150713</xdr:rowOff>
    </xdr:from>
    <xdr:to>
      <xdr:col>76</xdr:col>
      <xdr:colOff>165100</xdr:colOff>
      <xdr:row>54</xdr:row>
      <xdr:rowOff>80863</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23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97390</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292795" y="901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43093</xdr:rowOff>
    </xdr:from>
    <xdr:to>
      <xdr:col>71</xdr:col>
      <xdr:colOff>177800</xdr:colOff>
      <xdr:row>57</xdr:row>
      <xdr:rowOff>86116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644293"/>
          <a:ext cx="889000" cy="21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53787</xdr:rowOff>
    </xdr:from>
    <xdr:to>
      <xdr:col>72</xdr:col>
      <xdr:colOff>38100</xdr:colOff>
      <xdr:row>55</xdr:row>
      <xdr:rowOff>155387</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48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464</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03795" y="925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10719</xdr:rowOff>
    </xdr:from>
    <xdr:to>
      <xdr:col>67</xdr:col>
      <xdr:colOff>101600</xdr:colOff>
      <xdr:row>54</xdr:row>
      <xdr:rowOff>112319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26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128846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14795" y="904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96627</xdr:rowOff>
    </xdr:from>
    <xdr:to>
      <xdr:col>85</xdr:col>
      <xdr:colOff>177800</xdr:colOff>
      <xdr:row>56</xdr:row>
      <xdr:rowOff>26777</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52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11554</xdr:rowOff>
    </xdr:from>
    <xdr:ext cx="599010"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441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142209</xdr:rowOff>
    </xdr:from>
    <xdr:to>
      <xdr:col>81</xdr:col>
      <xdr:colOff>101600</xdr:colOff>
      <xdr:row>56</xdr:row>
      <xdr:rowOff>72359</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57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56</xdr:row>
      <xdr:rowOff>63486</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169095" y="966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3358</xdr:rowOff>
    </xdr:from>
    <xdr:to>
      <xdr:col>76</xdr:col>
      <xdr:colOff>165100</xdr:colOff>
      <xdr:row>56</xdr:row>
      <xdr:rowOff>104958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60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96085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69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163743</xdr:rowOff>
    </xdr:from>
    <xdr:to>
      <xdr:col>72</xdr:col>
      <xdr:colOff>38100</xdr:colOff>
      <xdr:row>56</xdr:row>
      <xdr:rowOff>93893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59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85020</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68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35316</xdr:rowOff>
    </xdr:from>
    <xdr:to>
      <xdr:col>67</xdr:col>
      <xdr:colOff>101600</xdr:colOff>
      <xdr:row>57</xdr:row>
      <xdr:rowOff>136916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80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128043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990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23206</xdr:rowOff>
    </xdr:from>
    <xdr:to>
      <xdr:col>85</xdr:col>
      <xdr:colOff>126364</xdr:colOff>
      <xdr:row>78</xdr:row>
      <xdr:rowOff>126578</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2024706"/>
          <a:ext cx="1269" cy="1474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130405</xdr:rowOff>
    </xdr:from>
    <xdr:ext cx="378565"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03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126578</xdr:rowOff>
    </xdr:from>
    <xdr:to>
      <xdr:col>86</xdr:col>
      <xdr:colOff>25400</xdr:colOff>
      <xdr:row>78</xdr:row>
      <xdr:rowOff>126578</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49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141333</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9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23206</xdr:rowOff>
    </xdr:from>
    <xdr:to>
      <xdr:col>86</xdr:col>
      <xdr:colOff>25400</xdr:colOff>
      <xdr:row>70</xdr:row>
      <xdr:rowOff>23206</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2024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158148</xdr:rowOff>
    </xdr:from>
    <xdr:to>
      <xdr:col>85</xdr:col>
      <xdr:colOff>127000</xdr:colOff>
      <xdr:row>78</xdr:row>
      <xdr:rowOff>48695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359798"/>
          <a:ext cx="838200" cy="6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76390</xdr:rowOff>
    </xdr:from>
    <xdr:ext cx="469744"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06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53513</xdr:rowOff>
    </xdr:from>
    <xdr:to>
      <xdr:col>85</xdr:col>
      <xdr:colOff>177800</xdr:colOff>
      <xdr:row>77</xdr:row>
      <xdr:rowOff>155113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48695</xdr:rowOff>
    </xdr:from>
    <xdr:to>
      <xdr:col>81</xdr:col>
      <xdr:colOff>50800</xdr:colOff>
      <xdr:row>78</xdr:row>
      <xdr:rowOff>88334</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4592300" y="13421795"/>
          <a:ext cx="8890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37968</xdr:rowOff>
    </xdr:from>
    <xdr:to>
      <xdr:col>81</xdr:col>
      <xdr:colOff>101600</xdr:colOff>
      <xdr:row>77</xdr:row>
      <xdr:rowOff>139568</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156095</xdr:rowOff>
    </xdr:from>
    <xdr:ext cx="469744"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337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88334</xdr:rowOff>
    </xdr:from>
    <xdr:to>
      <xdr:col>76</xdr:col>
      <xdr:colOff>114300</xdr:colOff>
      <xdr:row>78</xdr:row>
      <xdr:rowOff>100884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3703300" y="13461434"/>
          <a:ext cx="889000" cy="1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77195</xdr:rowOff>
    </xdr:from>
    <xdr:to>
      <xdr:col>76</xdr:col>
      <xdr:colOff>165100</xdr:colOff>
      <xdr:row>78</xdr:row>
      <xdr:rowOff>7345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23872</xdr:rowOff>
    </xdr:from>
    <xdr:ext cx="469744"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57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100884</xdr:rowOff>
    </xdr:from>
    <xdr:to>
      <xdr:col>71</xdr:col>
      <xdr:colOff>177800</xdr:colOff>
      <xdr:row>78</xdr:row>
      <xdr:rowOff>111742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7398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86409</xdr:rowOff>
    </xdr:from>
    <xdr:to>
      <xdr:col>72</xdr:col>
      <xdr:colOff>38100</xdr:colOff>
      <xdr:row>78</xdr:row>
      <xdr:rowOff>16559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33086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13988</xdr:rowOff>
    </xdr:from>
    <xdr:to>
      <xdr:col>67</xdr:col>
      <xdr:colOff>101600</xdr:colOff>
      <xdr:row>78</xdr:row>
      <xdr:rowOff>115588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8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132115</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79428" y="1316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107348</xdr:rowOff>
    </xdr:from>
    <xdr:to>
      <xdr:col>85</xdr:col>
      <xdr:colOff>177800</xdr:colOff>
      <xdr:row>78</xdr:row>
      <xdr:rowOff>37498</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30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85775</xdr:rowOff>
    </xdr:from>
    <xdr:ext cx="469744"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287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169345</xdr:rowOff>
    </xdr:from>
    <xdr:to>
      <xdr:col>81</xdr:col>
      <xdr:colOff>101600</xdr:colOff>
      <xdr:row>78</xdr:row>
      <xdr:rowOff>99495</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37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90622</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33728" y="1346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37534</xdr:rowOff>
    </xdr:from>
    <xdr:to>
      <xdr:col>76</xdr:col>
      <xdr:colOff>165100</xdr:colOff>
      <xdr:row>78</xdr:row>
      <xdr:rowOff>139134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1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130261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0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50084</xdr:rowOff>
    </xdr:from>
    <xdr:to>
      <xdr:col>72</xdr:col>
      <xdr:colOff>38100</xdr:colOff>
      <xdr:row>78</xdr:row>
      <xdr:rowOff>151684</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2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142811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15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60942</xdr:rowOff>
    </xdr:from>
    <xdr:to>
      <xdr:col>67</xdr:col>
      <xdr:colOff>101600</xdr:colOff>
      <xdr:row>78</xdr:row>
      <xdr:rowOff>162542</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3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153669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16582</xdr:rowOff>
    </xdr:from>
    <xdr:to>
      <xdr:col>85</xdr:col>
      <xdr:colOff>126364</xdr:colOff>
      <xdr:row>98</xdr:row>
      <xdr:rowOff>45876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flipV="1">
          <a:off x="16317595" y="16304332"/>
          <a:ext cx="1269" cy="543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49703</xdr:rowOff>
    </xdr:from>
    <xdr:ext cx="534377" cy="259045"/>
    <xdr:sp macro="" textlink="">
      <xdr:nvSpPr>
        <xdr:cNvPr id="675" name="公債費最小値テキスト">
          <a:extLst>
            <a:ext uri="{FF2B5EF4-FFF2-40B4-BE49-F238E27FC236}">
              <a16:creationId xmlns:a16="http://schemas.microsoft.com/office/drawing/2014/main" id="{00000000-0008-0000-0700-0000A3020000}"/>
            </a:ext>
          </a:extLst>
        </xdr:cNvPr>
        <xdr:cNvSpPr txBox="1"/>
      </xdr:nvSpPr>
      <xdr:spPr>
        <a:xfrm>
          <a:off x="16370300" y="168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45876</xdr:rowOff>
    </xdr:from>
    <xdr:to>
      <xdr:col>86</xdr:col>
      <xdr:colOff>25400</xdr:colOff>
      <xdr:row>98</xdr:row>
      <xdr:rowOff>45876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684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134709</xdr:rowOff>
    </xdr:from>
    <xdr:ext cx="599010" cy="259045"/>
    <xdr:sp macro="" textlink="">
      <xdr:nvSpPr>
        <xdr:cNvPr id="677" name="公債費最大値テキスト">
          <a:extLst>
            <a:ext uri="{FF2B5EF4-FFF2-40B4-BE49-F238E27FC236}">
              <a16:creationId xmlns:a16="http://schemas.microsoft.com/office/drawing/2014/main" id="{00000000-0008-0000-0700-0000A5020000}"/>
            </a:ext>
          </a:extLst>
        </xdr:cNvPr>
        <xdr:cNvSpPr txBox="1"/>
      </xdr:nvSpPr>
      <xdr:spPr>
        <a:xfrm>
          <a:off x="16370300" y="1607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16582</xdr:rowOff>
    </xdr:from>
    <xdr:to>
      <xdr:col>86</xdr:col>
      <xdr:colOff>25400</xdr:colOff>
      <xdr:row>95</xdr:row>
      <xdr:rowOff>16582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30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86686</xdr:rowOff>
    </xdr:from>
    <xdr:to>
      <xdr:col>85</xdr:col>
      <xdr:colOff>127000</xdr:colOff>
      <xdr:row>96</xdr:row>
      <xdr:rowOff>116035</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5481300" y="16545886"/>
          <a:ext cx="838200" cy="2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34706</xdr:rowOff>
    </xdr:from>
    <xdr:ext cx="534377" cy="259045"/>
    <xdr:sp macro="" textlink="">
      <xdr:nvSpPr>
        <xdr:cNvPr id="680" name="公債費平均値テキスト">
          <a:extLst>
            <a:ext uri="{FF2B5EF4-FFF2-40B4-BE49-F238E27FC236}">
              <a16:creationId xmlns:a16="http://schemas.microsoft.com/office/drawing/2014/main" id="{00000000-0008-0000-0700-0000A8020000}"/>
            </a:ext>
          </a:extLst>
        </xdr:cNvPr>
        <xdr:cNvSpPr txBox="1"/>
      </xdr:nvSpPr>
      <xdr:spPr>
        <a:xfrm>
          <a:off x="16370300" y="16322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11829</xdr:rowOff>
    </xdr:from>
    <xdr:to>
      <xdr:col>85</xdr:col>
      <xdr:colOff>177800</xdr:colOff>
      <xdr:row>96</xdr:row>
      <xdr:rowOff>113429</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6268700" y="1647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89</xdr:row>
      <xdr:rowOff>126453</xdr:rowOff>
    </xdr:from>
    <xdr:to>
      <xdr:col>81</xdr:col>
      <xdr:colOff>50800</xdr:colOff>
      <xdr:row>96</xdr:row>
      <xdr:rowOff>86686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4592300" y="15385503"/>
          <a:ext cx="889000" cy="116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10402</xdr:rowOff>
    </xdr:from>
    <xdr:to>
      <xdr:col>81</xdr:col>
      <xdr:colOff>101600</xdr:colOff>
      <xdr:row>96</xdr:row>
      <xdr:rowOff>112002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5430500" y="164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128529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5201411" y="1624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89</xdr:row>
      <xdr:rowOff>126453</xdr:rowOff>
    </xdr:from>
    <xdr:to>
      <xdr:col>76</xdr:col>
      <xdr:colOff>114300</xdr:colOff>
      <xdr:row>96</xdr:row>
      <xdr:rowOff>40956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3703300" y="15385503"/>
          <a:ext cx="889000" cy="11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86984</xdr:rowOff>
    </xdr:from>
    <xdr:to>
      <xdr:col>76</xdr:col>
      <xdr:colOff>165100</xdr:colOff>
      <xdr:row>96</xdr:row>
      <xdr:rowOff>17134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4541500" y="1637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8261</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4325111" y="1646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32748</xdr:rowOff>
    </xdr:from>
    <xdr:to>
      <xdr:col>71</xdr:col>
      <xdr:colOff>177800</xdr:colOff>
      <xdr:row>96</xdr:row>
      <xdr:rowOff>40956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814300" y="16491948"/>
          <a:ext cx="889000" cy="8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1543</xdr:rowOff>
    </xdr:from>
    <xdr:to>
      <xdr:col>72</xdr:col>
      <xdr:colOff>38100</xdr:colOff>
      <xdr:row>96</xdr:row>
      <xdr:rowOff>103143</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3652500" y="1646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94270</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436111" y="1655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118715</xdr:rowOff>
    </xdr:from>
    <xdr:to>
      <xdr:col>67</xdr:col>
      <xdr:colOff>101600</xdr:colOff>
      <xdr:row>96</xdr:row>
      <xdr:rowOff>48865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2763500" y="1640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65392</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2547111" y="16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65235</xdr:rowOff>
    </xdr:from>
    <xdr:to>
      <xdr:col>85</xdr:col>
      <xdr:colOff>177800</xdr:colOff>
      <xdr:row>96</xdr:row>
      <xdr:rowOff>166835</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6268700" y="1652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43662</xdr:rowOff>
    </xdr:from>
    <xdr:ext cx="534377" cy="259045"/>
    <xdr:sp macro="" textlink="">
      <xdr:nvSpPr>
        <xdr:cNvPr id="699" name="公債費該当値テキスト">
          <a:extLst>
            <a:ext uri="{FF2B5EF4-FFF2-40B4-BE49-F238E27FC236}">
              <a16:creationId xmlns:a16="http://schemas.microsoft.com/office/drawing/2014/main" id="{00000000-0008-0000-0700-0000BB020000}"/>
            </a:ext>
          </a:extLst>
        </xdr:cNvPr>
        <xdr:cNvSpPr txBox="1"/>
      </xdr:nvSpPr>
      <xdr:spPr>
        <a:xfrm>
          <a:off x="16370300" y="1650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35886</xdr:rowOff>
    </xdr:from>
    <xdr:to>
      <xdr:col>81</xdr:col>
      <xdr:colOff>101600</xdr:colOff>
      <xdr:row>96</xdr:row>
      <xdr:rowOff>137486</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5430500" y="164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128613</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01411" y="165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89</xdr:row>
      <xdr:rowOff>75653</xdr:rowOff>
    </xdr:from>
    <xdr:to>
      <xdr:col>76</xdr:col>
      <xdr:colOff>165100</xdr:colOff>
      <xdr:row>90</xdr:row>
      <xdr:rowOff>5803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4541500" y="1533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88</xdr:row>
      <xdr:rowOff>22330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292795" y="15109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161606</xdr:rowOff>
    </xdr:from>
    <xdr:to>
      <xdr:col>72</xdr:col>
      <xdr:colOff>38100</xdr:colOff>
      <xdr:row>96</xdr:row>
      <xdr:rowOff>91756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3652500" y="1644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108283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36111" y="162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153398</xdr:rowOff>
    </xdr:from>
    <xdr:to>
      <xdr:col>67</xdr:col>
      <xdr:colOff>101600</xdr:colOff>
      <xdr:row>96</xdr:row>
      <xdr:rowOff>83548</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2763500" y="1644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74675</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547111" y="1653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139700</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454650"/>
          <a:ext cx="1269"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86377</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229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139700</xdr:rowOff>
    </xdr:from>
    <xdr:to>
      <xdr:col>116</xdr:col>
      <xdr:colOff>152400</xdr:colOff>
      <xdr:row>31</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45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164355</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3365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141478</xdr:rowOff>
    </xdr:from>
    <xdr:to>
      <xdr:col>116</xdr:col>
      <xdr:colOff>114300</xdr:colOff>
      <xdr:row>38</xdr:row>
      <xdr:rowOff>71628</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34036</xdr:rowOff>
    </xdr:from>
    <xdr:to>
      <xdr:col>112</xdr:col>
      <xdr:colOff>38100</xdr:colOff>
      <xdr:row>37</xdr:row>
      <xdr:rowOff>135636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35</xdr:row>
      <xdr:rowOff>152163</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53633" y="61529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159766</xdr:rowOff>
    </xdr:from>
    <xdr:to>
      <xdr:col>107</xdr:col>
      <xdr:colOff>101600</xdr:colOff>
      <xdr:row>38</xdr:row>
      <xdr:rowOff>89916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106443</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2786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164338</xdr:rowOff>
    </xdr:from>
    <xdr:to>
      <xdr:col>102</xdr:col>
      <xdr:colOff>165100</xdr:colOff>
      <xdr:row>38</xdr:row>
      <xdr:rowOff>94488</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111015</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162052</xdr:rowOff>
    </xdr:from>
    <xdr:to>
      <xdr:col>98</xdr:col>
      <xdr:colOff>38100</xdr:colOff>
      <xdr:row>37</xdr:row>
      <xdr:rowOff>92202</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33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108729</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467017" y="6109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前年度繰上充用金グラフ枠">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5" name="前年度繰上充用金最小値テキスト">
          <a:extLst>
            <a:ext uri="{FF2B5EF4-FFF2-40B4-BE49-F238E27FC236}">
              <a16:creationId xmlns:a16="http://schemas.microsoft.com/office/drawing/2014/main" id="{00000000-0008-0000-0700-00000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7" name="前年度繰上充用金最大値テキスト">
          <a:extLst>
            <a:ext uri="{FF2B5EF4-FFF2-40B4-BE49-F238E27FC236}">
              <a16:creationId xmlns:a16="http://schemas.microsoft.com/office/drawing/2014/main" id="{00000000-0008-0000-0700-00000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0" name="前年度繰上充用金平均値テキスト">
          <a:extLst>
            <a:ext uri="{FF2B5EF4-FFF2-40B4-BE49-F238E27FC236}">
              <a16:creationId xmlns:a16="http://schemas.microsoft.com/office/drawing/2014/main" id="{00000000-0008-0000-0700-00000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1" name="フローチャート: 判断 780">
          <a:extLst>
            <a:ext uri="{FF2B5EF4-FFF2-40B4-BE49-F238E27FC236}">
              <a16:creationId xmlns:a16="http://schemas.microsoft.com/office/drawing/2014/main" id="{00000000-0008-0000-0700-00000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9" name="前年度繰上充用金該当値テキスト">
          <a:extLst>
            <a:ext uri="{FF2B5EF4-FFF2-40B4-BE49-F238E27FC236}">
              <a16:creationId xmlns:a16="http://schemas.microsoft.com/office/drawing/2014/main" id="{00000000-0008-0000-0700-00001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8" name="正方形/長方形 807">
          <a:extLst>
            <a:ext uri="{FF2B5EF4-FFF2-40B4-BE49-F238E27FC236}">
              <a16:creationId xmlns:a16="http://schemas.microsoft.com/office/drawing/2014/main" id="{00000000-0008-0000-0700-00002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9" name="正方形/長方形 808">
          <a:extLst>
            <a:ext uri="{FF2B5EF4-FFF2-40B4-BE49-F238E27FC236}">
              <a16:creationId xmlns:a16="http://schemas.microsoft.com/office/drawing/2014/main" id="{00000000-0008-0000-0700-00002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民生費が住民一人当たり約７８千円となっており、前年度に比べて増加しているが、児童入所施設等措置費等の増によるものである。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農林水産業費が住民一人当たり約５３千円となっており、前年度に比べて増加しているが、畜産競争力強化整備事業費等の増によるものである。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また、類似団体の平均値よりも高く推移しているのは、農林水産業は本県の基幹産業であり、歳出に占める割合が高くなっているためである。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商工費が住民一人当たり約２５千円となっており、前年度から減少しているが、中小企業融資制度貸付金等の減によるものである。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教育費が住民一人当たり約１０１千円となっており類似団体平均値よりも低くなっているのは、平成２７年度から私学振興費の一部を施設型給付事業（民生費）に移行したことによるものである。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なお、公債費については、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性質別と同様の分析である。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本県は、県税等の自主財源が少なく、地方交付税や国庫支出金などに大きく依存する財政構造となっている上、他県と同様に社会保障関係経費が年々増加していること等により、引き続き厳しい財政状況が続く見通しである。このため、県税等の自主財源の確保に努める一方、予算の効率的・重点的な配分、徹底した経費の削減等に努め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その結果、財政調整基金（財政調整積立金）残高は、ここ数年１１０億円程度（県債管理基金と合わせた財政調整２基金残高では４５０億円程度）の規模を当初予算編成時の収支不足や大規模災害等の危機事象等による突発的な財政需要への対応に要する財源として確保している。</a:t>
          </a:r>
          <a:endParaRPr lang="ja-JP" altLang="ja-JP" sz="1000">
            <a:effectLst/>
            <a:latin typeface="ＭＳ ゴシック" panose="020B0609070205080204" pitchFamily="49" charset="-128"/>
            <a:ea typeface="ＭＳ ゴシック" panose="020B0609070205080204" pitchFamily="49" charset="-128"/>
          </a:endParaRPr>
        </a:p>
        <a:p>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00">
              <a:solidFill>
                <a:schemeClr val="dk1"/>
              </a:solidFill>
              <a:effectLst/>
              <a:latin typeface="ＭＳ ゴシック" panose="020B0609070205080204" pitchFamily="49" charset="-128"/>
              <a:ea typeface="ＭＳ ゴシック" panose="020B0609070205080204" pitchFamily="49" charset="-128"/>
              <a:cs typeface="+mn-cs"/>
            </a:rPr>
            <a:t>年度においても実質収支は黒字となっているが、引き続き行財政改革を進め、健全な財政運営を確保していく。</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会計全体としては毎年度黒字を確保しているが、貸付金の事業繰越が生じている２つの特別会計（小規模企業者等、母子父子寡婦）については、純計処理の影響で（一般会計への繰出金が特別会計への繰入金よりも大きく、差額が形式収支に加算され事業繰越額となることから）実質収支がマイナス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会計毎に見た場合、黒字額の標準財政規模比では電気事業が最も大きいが、黒字額が前年度と比べて伸びているのは、定期預金の増に伴う短期投資の増等により流動資産が増加するとともに、修繕工事に係る未払費用の減等に伴い流動負債が減少したことによるもので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ここ数年は、低金利が進む中での新規借入や、高金利期に借り入れた県債の償還・借換が進んだことにより支払利息が減少しており、平成２９年度は元利償還金が３４億程度減少した。</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については、県債の発行額（臨時財政対策債を除く。）の抑制等の取組により、平成２６年度から公債費の減少を主要因とした比率の改善が図られているが、今後は、国体開催に伴う施設整備や公共施設の老朽化対策等による県債発行額の増に伴う地方債残高の増加が見込まれることから、財政改革の取組を不断の取組として着実に実行し、将来を見据えた健全な財政運営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こ数年は、投資的経費の重点化による県債発行額（臨時財政対策債を除く。）の抑制等の取組により、地方債残高（臨時財政対策債を除く実質的な残高）は毎年度着実に減少してきており、平成２９年度は前年度に比べ約１６５億円の減少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しかしながら、今後は、国体開催に伴う施設整備や公共施設の老朽化対策等による県債発行額の増に伴う地方債残高の増加が見込まれることから、財政改革の取組を不断の取組として着実に実行し、将来を見据えた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なお、平成２７年度については、将来負担比率には影響しないが、口蹄疫対策転貸債等償還金</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億円が地方債残高（将来負担額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）及び充当可能特定歳入（充当可能財源等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(B)</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）の両方に影響し、大幅な減額となったものである。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や「大規模災害対策基金」等について残高が減少した一方で、国の交付金により積み立てた「国民健康保険財政安定化基金」残高が約１８億３千万円、「地域医療介護総合確保基金」残高が約１６億７千万円それぞれ増加したこと等により、基金全体としては約２０億４千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関係費、防災・減災対策、国体開催に伴う施設整備や公共施設の老朽化対策等に多額の財政負担が見込まれることから、「財政調整基金」及び「減債基金」の２基金残高については、同程度の規模を維持する必要があるとともに、県有施設維持整備基金については、今後も計画的な積立、取崩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・県有施設維持整備基金：県有施設の維持整備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・大規模災害対策基金：県内で予想される大規模災害に対して被害を最小限にするための対策や県外で発生した大規模災害により</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重大な影響を受けた被災者の支援並びに被災地の早期復興及び再建を図るための措置等</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・県有施設維持整備基金：防災拠点庁舎等の整備に要する財源として約７億５千万円を取り崩したことにより減少。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・大規模災害対策基金：建築物耐震化促進事業、県庁舎ＢＣＰ対策事業等に要する財源として約４億８千万円を取り崩したことにより減少。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・県有施設維持整備基金：国体開催に伴う施設整備や公共施設の老朽化対策等に多額の財政負担が見込まれることから、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今後も計画的な積立、取崩を行っていく。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・大規模災害対策基金：県内で予想される大規模災害に対し被害を最小限とするための対策等を実施するため、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今後も計画的な活用を図る。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を合わせた２基金残高については、当初予算編成時おける収支不足への対応や大規模災害等の危機事象等による突発的な財政需要への対応に要する財源として、同程度の規模を維持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・償還のため約５億２千万円を取り崩したことにより減少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・財政調整基金を合わせた２基金残高については、当初予算編成時おける収支不足への対応や大規模災害等の危機事象による突発的な財政需要への対応として、同程度の規模を維持していく必要がある。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69</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70</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71</v>
      </c>
      <c r="C3" s="380"/>
      <c r="D3" s="381"/>
      <c r="E3" s="381"/>
      <c r="F3" s="381"/>
      <c r="G3" s="381"/>
      <c r="H3" s="381"/>
      <c r="I3" s="381"/>
      <c r="J3" s="381"/>
      <c r="K3" s="381"/>
      <c r="L3" s="381" t="s">
        <v>72</v>
      </c>
      <c r="M3" s="381"/>
      <c r="N3" s="381"/>
      <c r="O3" s="381"/>
      <c r="P3" s="381"/>
      <c r="Q3" s="381"/>
      <c r="R3" s="385"/>
      <c r="S3" s="385"/>
      <c r="T3" s="385"/>
      <c r="U3" s="385"/>
      <c r="V3" s="386"/>
      <c r="W3" s="392" t="s">
        <v>73</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74</v>
      </c>
      <c r="BO3" s="399"/>
      <c r="BP3" s="399"/>
      <c r="BQ3" s="399"/>
      <c r="BR3" s="399"/>
      <c r="BS3" s="399"/>
      <c r="BT3" s="399"/>
      <c r="BU3" s="400"/>
      <c r="BV3" s="398" t="s">
        <v>75</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76</v>
      </c>
      <c r="CU3" s="399"/>
      <c r="CV3" s="399"/>
      <c r="CW3" s="399"/>
      <c r="CX3" s="399"/>
      <c r="CY3" s="399"/>
      <c r="CZ3" s="399"/>
      <c r="DA3" s="400"/>
      <c r="DB3" s="398" t="s">
        <v>77</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78</v>
      </c>
      <c r="X4" s="453"/>
      <c r="Y4" s="454"/>
      <c r="Z4" s="461" t="s">
        <v>1</v>
      </c>
      <c r="AA4" s="439"/>
      <c r="AB4" s="439"/>
      <c r="AC4" s="439"/>
      <c r="AD4" s="439"/>
      <c r="AE4" s="439"/>
      <c r="AF4" s="439"/>
      <c r="AG4" s="439"/>
      <c r="AH4" s="440"/>
      <c r="AI4" s="461" t="s">
        <v>79</v>
      </c>
      <c r="AJ4" s="464"/>
      <c r="AK4" s="464"/>
      <c r="AL4" s="464"/>
      <c r="AM4" s="464"/>
      <c r="AN4" s="464"/>
      <c r="AO4" s="464"/>
      <c r="AP4" s="465"/>
      <c r="AQ4" s="469" t="s">
        <v>80</v>
      </c>
      <c r="AR4" s="470"/>
      <c r="AS4" s="464"/>
      <c r="AT4" s="464"/>
      <c r="AU4" s="464"/>
      <c r="AV4" s="464"/>
      <c r="AW4" s="464"/>
      <c r="AX4" s="464"/>
      <c r="AY4" s="471"/>
      <c r="AZ4" s="422" t="s">
        <v>81</v>
      </c>
      <c r="BA4" s="423"/>
      <c r="BB4" s="423"/>
      <c r="BC4" s="423"/>
      <c r="BD4" s="423"/>
      <c r="BE4" s="423"/>
      <c r="BF4" s="423"/>
      <c r="BG4" s="423"/>
      <c r="BH4" s="423"/>
      <c r="BI4" s="423"/>
      <c r="BJ4" s="423"/>
      <c r="BK4" s="423"/>
      <c r="BL4" s="423"/>
      <c r="BM4" s="424"/>
      <c r="BN4" s="401">
        <v>573922251</v>
      </c>
      <c r="BO4" s="402"/>
      <c r="BP4" s="402"/>
      <c r="BQ4" s="402"/>
      <c r="BR4" s="402"/>
      <c r="BS4" s="402"/>
      <c r="BT4" s="402"/>
      <c r="BU4" s="403"/>
      <c r="BV4" s="401">
        <v>565437227</v>
      </c>
      <c r="BW4" s="402"/>
      <c r="BX4" s="402"/>
      <c r="BY4" s="402"/>
      <c r="BZ4" s="402"/>
      <c r="CA4" s="402"/>
      <c r="CB4" s="402"/>
      <c r="CC4" s="403"/>
      <c r="CD4" s="404" t="s">
        <v>82</v>
      </c>
      <c r="CE4" s="405"/>
      <c r="CF4" s="405"/>
      <c r="CG4" s="405"/>
      <c r="CH4" s="405"/>
      <c r="CI4" s="405"/>
      <c r="CJ4" s="405"/>
      <c r="CK4" s="405"/>
      <c r="CL4" s="405"/>
      <c r="CM4" s="405"/>
      <c r="CN4" s="405"/>
      <c r="CO4" s="405"/>
      <c r="CP4" s="405"/>
      <c r="CQ4" s="405"/>
      <c r="CR4" s="405"/>
      <c r="CS4" s="406"/>
      <c r="CT4" s="407">
        <v>2</v>
      </c>
      <c r="CU4" s="408"/>
      <c r="CV4" s="408"/>
      <c r="CW4" s="408"/>
      <c r="CX4" s="408"/>
      <c r="CY4" s="408"/>
      <c r="CZ4" s="408"/>
      <c r="DA4" s="409"/>
      <c r="DB4" s="407">
        <v>2.4</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83</v>
      </c>
      <c r="BA5" s="411"/>
      <c r="BB5" s="411"/>
      <c r="BC5" s="411"/>
      <c r="BD5" s="411"/>
      <c r="BE5" s="411"/>
      <c r="BF5" s="411"/>
      <c r="BG5" s="411"/>
      <c r="BH5" s="411"/>
      <c r="BI5" s="411"/>
      <c r="BJ5" s="411"/>
      <c r="BK5" s="411"/>
      <c r="BL5" s="411"/>
      <c r="BM5" s="412"/>
      <c r="BN5" s="413">
        <v>559444108</v>
      </c>
      <c r="BO5" s="414"/>
      <c r="BP5" s="414"/>
      <c r="BQ5" s="414"/>
      <c r="BR5" s="414"/>
      <c r="BS5" s="414"/>
      <c r="BT5" s="414"/>
      <c r="BU5" s="415"/>
      <c r="BV5" s="413">
        <v>550873422</v>
      </c>
      <c r="BW5" s="414"/>
      <c r="BX5" s="414"/>
      <c r="BY5" s="414"/>
      <c r="BZ5" s="414"/>
      <c r="CA5" s="414"/>
      <c r="CB5" s="414"/>
      <c r="CC5" s="415"/>
      <c r="CD5" s="416" t="s">
        <v>84</v>
      </c>
      <c r="CE5" s="417"/>
      <c r="CF5" s="417"/>
      <c r="CG5" s="417"/>
      <c r="CH5" s="417"/>
      <c r="CI5" s="417"/>
      <c r="CJ5" s="417"/>
      <c r="CK5" s="417"/>
      <c r="CL5" s="417"/>
      <c r="CM5" s="417"/>
      <c r="CN5" s="417"/>
      <c r="CO5" s="417"/>
      <c r="CP5" s="417"/>
      <c r="CQ5" s="417"/>
      <c r="CR5" s="417"/>
      <c r="CS5" s="418"/>
      <c r="CT5" s="419">
        <v>92.7</v>
      </c>
      <c r="CU5" s="420"/>
      <c r="CV5" s="420"/>
      <c r="CW5" s="420"/>
      <c r="CX5" s="420"/>
      <c r="CY5" s="420"/>
      <c r="CZ5" s="420"/>
      <c r="DA5" s="421"/>
      <c r="DB5" s="419">
        <v>92.2</v>
      </c>
      <c r="DC5" s="420"/>
      <c r="DD5" s="420"/>
      <c r="DE5" s="420"/>
      <c r="DF5" s="420"/>
      <c r="DG5" s="420"/>
      <c r="DH5" s="420"/>
      <c r="DI5" s="421"/>
      <c r="DJ5" s="140"/>
      <c r="DK5" s="140"/>
      <c r="DL5" s="140"/>
      <c r="DM5" s="140"/>
      <c r="DN5" s="140"/>
      <c r="DO5" s="140"/>
    </row>
    <row r="6" spans="1:119" ht="18.75" customHeight="1" x14ac:dyDescent="0.2">
      <c r="A6" s="141"/>
      <c r="B6" s="398" t="s">
        <v>85</v>
      </c>
      <c r="C6" s="399"/>
      <c r="D6" s="399"/>
      <c r="E6" s="399"/>
      <c r="F6" s="399"/>
      <c r="G6" s="399"/>
      <c r="H6" s="399"/>
      <c r="I6" s="399"/>
      <c r="J6" s="399"/>
      <c r="K6" s="380"/>
      <c r="L6" s="381" t="s">
        <v>86</v>
      </c>
      <c r="M6" s="381"/>
      <c r="N6" s="381"/>
      <c r="O6" s="381"/>
      <c r="P6" s="381"/>
      <c r="Q6" s="381"/>
      <c r="R6" s="385"/>
      <c r="S6" s="385"/>
      <c r="T6" s="385"/>
      <c r="U6" s="385"/>
      <c r="V6" s="386"/>
      <c r="W6" s="455"/>
      <c r="X6" s="456"/>
      <c r="Y6" s="457"/>
      <c r="Z6" s="425" t="s">
        <v>87</v>
      </c>
      <c r="AA6" s="426"/>
      <c r="AB6" s="426"/>
      <c r="AC6" s="426"/>
      <c r="AD6" s="426"/>
      <c r="AE6" s="426"/>
      <c r="AF6" s="426"/>
      <c r="AG6" s="426"/>
      <c r="AH6" s="427"/>
      <c r="AI6" s="428">
        <v>1</v>
      </c>
      <c r="AJ6" s="429"/>
      <c r="AK6" s="429"/>
      <c r="AL6" s="429"/>
      <c r="AM6" s="429"/>
      <c r="AN6" s="429"/>
      <c r="AO6" s="429"/>
      <c r="AP6" s="430"/>
      <c r="AQ6" s="428">
        <v>12400</v>
      </c>
      <c r="AR6" s="429"/>
      <c r="AS6" s="429"/>
      <c r="AT6" s="429"/>
      <c r="AU6" s="429"/>
      <c r="AV6" s="429"/>
      <c r="AW6" s="429"/>
      <c r="AX6" s="429"/>
      <c r="AY6" s="431"/>
      <c r="AZ6" s="410" t="s">
        <v>88</v>
      </c>
      <c r="BA6" s="411"/>
      <c r="BB6" s="411"/>
      <c r="BC6" s="411"/>
      <c r="BD6" s="411"/>
      <c r="BE6" s="411"/>
      <c r="BF6" s="411"/>
      <c r="BG6" s="411"/>
      <c r="BH6" s="411"/>
      <c r="BI6" s="411"/>
      <c r="BJ6" s="411"/>
      <c r="BK6" s="411"/>
      <c r="BL6" s="411"/>
      <c r="BM6" s="412"/>
      <c r="BN6" s="413">
        <v>14478143</v>
      </c>
      <c r="BO6" s="414"/>
      <c r="BP6" s="414"/>
      <c r="BQ6" s="414"/>
      <c r="BR6" s="414"/>
      <c r="BS6" s="414"/>
      <c r="BT6" s="414"/>
      <c r="BU6" s="415"/>
      <c r="BV6" s="413">
        <v>14563805</v>
      </c>
      <c r="BW6" s="414"/>
      <c r="BX6" s="414"/>
      <c r="BY6" s="414"/>
      <c r="BZ6" s="414"/>
      <c r="CA6" s="414"/>
      <c r="CB6" s="414"/>
      <c r="CC6" s="415"/>
      <c r="CD6" s="416" t="s">
        <v>89</v>
      </c>
      <c r="CE6" s="417"/>
      <c r="CF6" s="417"/>
      <c r="CG6" s="417"/>
      <c r="CH6" s="417"/>
      <c r="CI6" s="417"/>
      <c r="CJ6" s="417"/>
      <c r="CK6" s="417"/>
      <c r="CL6" s="417"/>
      <c r="CM6" s="417"/>
      <c r="CN6" s="417"/>
      <c r="CO6" s="417"/>
      <c r="CP6" s="417"/>
      <c r="CQ6" s="417"/>
      <c r="CR6" s="417"/>
      <c r="CS6" s="418"/>
      <c r="CT6" s="435">
        <v>100.3</v>
      </c>
      <c r="CU6" s="436"/>
      <c r="CV6" s="436"/>
      <c r="CW6" s="436"/>
      <c r="CX6" s="436"/>
      <c r="CY6" s="436"/>
      <c r="CZ6" s="436"/>
      <c r="DA6" s="437"/>
      <c r="DB6" s="435">
        <v>99.8</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90</v>
      </c>
      <c r="AA7" s="426"/>
      <c r="AB7" s="426"/>
      <c r="AC7" s="426"/>
      <c r="AD7" s="426"/>
      <c r="AE7" s="426"/>
      <c r="AF7" s="426"/>
      <c r="AG7" s="426"/>
      <c r="AH7" s="427"/>
      <c r="AI7" s="428">
        <v>2</v>
      </c>
      <c r="AJ7" s="429"/>
      <c r="AK7" s="429"/>
      <c r="AL7" s="429"/>
      <c r="AM7" s="429"/>
      <c r="AN7" s="429"/>
      <c r="AO7" s="429"/>
      <c r="AP7" s="430"/>
      <c r="AQ7" s="428">
        <v>9800</v>
      </c>
      <c r="AR7" s="429"/>
      <c r="AS7" s="429"/>
      <c r="AT7" s="429"/>
      <c r="AU7" s="429"/>
      <c r="AV7" s="429"/>
      <c r="AW7" s="429"/>
      <c r="AX7" s="429"/>
      <c r="AY7" s="431"/>
      <c r="AZ7" s="410" t="s">
        <v>91</v>
      </c>
      <c r="BA7" s="411"/>
      <c r="BB7" s="411"/>
      <c r="BC7" s="411"/>
      <c r="BD7" s="411"/>
      <c r="BE7" s="411"/>
      <c r="BF7" s="411"/>
      <c r="BG7" s="411"/>
      <c r="BH7" s="411"/>
      <c r="BI7" s="411"/>
      <c r="BJ7" s="411"/>
      <c r="BK7" s="411"/>
      <c r="BL7" s="411"/>
      <c r="BM7" s="412"/>
      <c r="BN7" s="413">
        <v>7816339</v>
      </c>
      <c r="BO7" s="414"/>
      <c r="BP7" s="414"/>
      <c r="BQ7" s="414"/>
      <c r="BR7" s="414"/>
      <c r="BS7" s="414"/>
      <c r="BT7" s="414"/>
      <c r="BU7" s="415"/>
      <c r="BV7" s="413">
        <v>6751778</v>
      </c>
      <c r="BW7" s="414"/>
      <c r="BX7" s="414"/>
      <c r="BY7" s="414"/>
      <c r="BZ7" s="414"/>
      <c r="CA7" s="414"/>
      <c r="CB7" s="414"/>
      <c r="CC7" s="415"/>
      <c r="CD7" s="416" t="s">
        <v>92</v>
      </c>
      <c r="CE7" s="417"/>
      <c r="CF7" s="417"/>
      <c r="CG7" s="417"/>
      <c r="CH7" s="417"/>
      <c r="CI7" s="417"/>
      <c r="CJ7" s="417"/>
      <c r="CK7" s="417"/>
      <c r="CL7" s="417"/>
      <c r="CM7" s="417"/>
      <c r="CN7" s="417"/>
      <c r="CO7" s="417"/>
      <c r="CP7" s="417"/>
      <c r="CQ7" s="417"/>
      <c r="CR7" s="417"/>
      <c r="CS7" s="418"/>
      <c r="CT7" s="413">
        <v>326457492</v>
      </c>
      <c r="CU7" s="414"/>
      <c r="CV7" s="414"/>
      <c r="CW7" s="414"/>
      <c r="CX7" s="414"/>
      <c r="CY7" s="414"/>
      <c r="CZ7" s="414"/>
      <c r="DA7" s="415"/>
      <c r="DB7" s="413">
        <v>327322457</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93</v>
      </c>
      <c r="AA8" s="426"/>
      <c r="AB8" s="426"/>
      <c r="AC8" s="426"/>
      <c r="AD8" s="426"/>
      <c r="AE8" s="426"/>
      <c r="AF8" s="426"/>
      <c r="AG8" s="426"/>
      <c r="AH8" s="427"/>
      <c r="AI8" s="428">
        <v>1</v>
      </c>
      <c r="AJ8" s="429"/>
      <c r="AK8" s="429"/>
      <c r="AL8" s="429"/>
      <c r="AM8" s="429"/>
      <c r="AN8" s="429"/>
      <c r="AO8" s="429"/>
      <c r="AP8" s="430"/>
      <c r="AQ8" s="428">
        <v>7800</v>
      </c>
      <c r="AR8" s="429"/>
      <c r="AS8" s="429"/>
      <c r="AT8" s="429"/>
      <c r="AU8" s="429"/>
      <c r="AV8" s="429"/>
      <c r="AW8" s="429"/>
      <c r="AX8" s="429"/>
      <c r="AY8" s="431"/>
      <c r="AZ8" s="410" t="s">
        <v>94</v>
      </c>
      <c r="BA8" s="411"/>
      <c r="BB8" s="411"/>
      <c r="BC8" s="411"/>
      <c r="BD8" s="411"/>
      <c r="BE8" s="411"/>
      <c r="BF8" s="411"/>
      <c r="BG8" s="411"/>
      <c r="BH8" s="411"/>
      <c r="BI8" s="411"/>
      <c r="BJ8" s="411"/>
      <c r="BK8" s="411"/>
      <c r="BL8" s="411"/>
      <c r="BM8" s="412"/>
      <c r="BN8" s="413">
        <v>6661804</v>
      </c>
      <c r="BO8" s="414"/>
      <c r="BP8" s="414"/>
      <c r="BQ8" s="414"/>
      <c r="BR8" s="414"/>
      <c r="BS8" s="414"/>
      <c r="BT8" s="414"/>
      <c r="BU8" s="415"/>
      <c r="BV8" s="413">
        <v>7812027</v>
      </c>
      <c r="BW8" s="414"/>
      <c r="BX8" s="414"/>
      <c r="BY8" s="414"/>
      <c r="BZ8" s="414"/>
      <c r="CA8" s="414"/>
      <c r="CB8" s="414"/>
      <c r="CC8" s="415"/>
      <c r="CD8" s="416" t="s">
        <v>95</v>
      </c>
      <c r="CE8" s="417"/>
      <c r="CF8" s="417"/>
      <c r="CG8" s="417"/>
      <c r="CH8" s="417"/>
      <c r="CI8" s="417"/>
      <c r="CJ8" s="417"/>
      <c r="CK8" s="417"/>
      <c r="CL8" s="417"/>
      <c r="CM8" s="417"/>
      <c r="CN8" s="417"/>
      <c r="CO8" s="417"/>
      <c r="CP8" s="417"/>
      <c r="CQ8" s="417"/>
      <c r="CR8" s="417"/>
      <c r="CS8" s="418"/>
      <c r="CT8" s="432">
        <v>0.34331</v>
      </c>
      <c r="CU8" s="433"/>
      <c r="CV8" s="433"/>
      <c r="CW8" s="433"/>
      <c r="CX8" s="433"/>
      <c r="CY8" s="433"/>
      <c r="CZ8" s="433"/>
      <c r="DA8" s="434"/>
      <c r="DB8" s="432">
        <v>0.33278000000000002</v>
      </c>
      <c r="DC8" s="433"/>
      <c r="DD8" s="433"/>
      <c r="DE8" s="433"/>
      <c r="DF8" s="433"/>
      <c r="DG8" s="433"/>
      <c r="DH8" s="433"/>
      <c r="DI8" s="434"/>
      <c r="DJ8" s="140"/>
      <c r="DK8" s="140"/>
      <c r="DL8" s="140"/>
      <c r="DM8" s="140"/>
      <c r="DN8" s="140"/>
      <c r="DO8" s="140"/>
    </row>
    <row r="9" spans="1:119" ht="18.75" customHeight="1" thickBot="1" x14ac:dyDescent="0.25">
      <c r="A9" s="141"/>
      <c r="B9" s="438" t="s">
        <v>96</v>
      </c>
      <c r="C9" s="439"/>
      <c r="D9" s="439"/>
      <c r="E9" s="439"/>
      <c r="F9" s="439"/>
      <c r="G9" s="439"/>
      <c r="H9" s="439"/>
      <c r="I9" s="439"/>
      <c r="J9" s="439"/>
      <c r="K9" s="440"/>
      <c r="L9" s="446" t="s">
        <v>97</v>
      </c>
      <c r="M9" s="447"/>
      <c r="N9" s="447"/>
      <c r="O9" s="447"/>
      <c r="P9" s="447"/>
      <c r="Q9" s="448"/>
      <c r="R9" s="449">
        <v>1104069</v>
      </c>
      <c r="S9" s="450"/>
      <c r="T9" s="450"/>
      <c r="U9" s="450"/>
      <c r="V9" s="451"/>
      <c r="W9" s="455"/>
      <c r="X9" s="456"/>
      <c r="Y9" s="457"/>
      <c r="Z9" s="425" t="s">
        <v>98</v>
      </c>
      <c r="AA9" s="426"/>
      <c r="AB9" s="426"/>
      <c r="AC9" s="426"/>
      <c r="AD9" s="426"/>
      <c r="AE9" s="426"/>
      <c r="AF9" s="426"/>
      <c r="AG9" s="426"/>
      <c r="AH9" s="427"/>
      <c r="AI9" s="428">
        <v>1</v>
      </c>
      <c r="AJ9" s="429"/>
      <c r="AK9" s="429"/>
      <c r="AL9" s="429"/>
      <c r="AM9" s="429"/>
      <c r="AN9" s="429"/>
      <c r="AO9" s="429"/>
      <c r="AP9" s="430"/>
      <c r="AQ9" s="428">
        <v>9800</v>
      </c>
      <c r="AR9" s="429"/>
      <c r="AS9" s="429"/>
      <c r="AT9" s="429"/>
      <c r="AU9" s="429"/>
      <c r="AV9" s="429"/>
      <c r="AW9" s="429"/>
      <c r="AX9" s="429"/>
      <c r="AY9" s="431"/>
      <c r="AZ9" s="410" t="s">
        <v>99</v>
      </c>
      <c r="BA9" s="411"/>
      <c r="BB9" s="411"/>
      <c r="BC9" s="411"/>
      <c r="BD9" s="411"/>
      <c r="BE9" s="411"/>
      <c r="BF9" s="411"/>
      <c r="BG9" s="411"/>
      <c r="BH9" s="411"/>
      <c r="BI9" s="411"/>
      <c r="BJ9" s="411"/>
      <c r="BK9" s="411"/>
      <c r="BL9" s="411"/>
      <c r="BM9" s="412"/>
      <c r="BN9" s="413">
        <v>-1150223</v>
      </c>
      <c r="BO9" s="414"/>
      <c r="BP9" s="414"/>
      <c r="BQ9" s="414"/>
      <c r="BR9" s="414"/>
      <c r="BS9" s="414"/>
      <c r="BT9" s="414"/>
      <c r="BU9" s="415"/>
      <c r="BV9" s="413">
        <v>380992</v>
      </c>
      <c r="BW9" s="414"/>
      <c r="BX9" s="414"/>
      <c r="BY9" s="414"/>
      <c r="BZ9" s="414"/>
      <c r="CA9" s="414"/>
      <c r="CB9" s="414"/>
      <c r="CC9" s="415"/>
      <c r="CD9" s="479" t="s">
        <v>100</v>
      </c>
      <c r="CE9" s="480"/>
      <c r="CF9" s="480"/>
      <c r="CG9" s="480"/>
      <c r="CH9" s="480"/>
      <c r="CI9" s="480"/>
      <c r="CJ9" s="480"/>
      <c r="CK9" s="480"/>
      <c r="CL9" s="480"/>
      <c r="CM9" s="480"/>
      <c r="CN9" s="480"/>
      <c r="CO9" s="480"/>
      <c r="CP9" s="480"/>
      <c r="CQ9" s="480"/>
      <c r="CR9" s="480"/>
      <c r="CS9" s="481"/>
      <c r="CT9" s="419">
        <v>21.7</v>
      </c>
      <c r="CU9" s="420"/>
      <c r="CV9" s="420"/>
      <c r="CW9" s="420"/>
      <c r="CX9" s="420"/>
      <c r="CY9" s="420"/>
      <c r="CZ9" s="420"/>
      <c r="DA9" s="421"/>
      <c r="DB9" s="419">
        <v>22.7</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101</v>
      </c>
      <c r="M10" s="483"/>
      <c r="N10" s="483"/>
      <c r="O10" s="483"/>
      <c r="P10" s="483"/>
      <c r="Q10" s="484"/>
      <c r="R10" s="428">
        <v>1135233</v>
      </c>
      <c r="S10" s="429"/>
      <c r="T10" s="429"/>
      <c r="U10" s="429"/>
      <c r="V10" s="431"/>
      <c r="W10" s="455"/>
      <c r="X10" s="456"/>
      <c r="Y10" s="457"/>
      <c r="Z10" s="425" t="s">
        <v>102</v>
      </c>
      <c r="AA10" s="426"/>
      <c r="AB10" s="426"/>
      <c r="AC10" s="426"/>
      <c r="AD10" s="426"/>
      <c r="AE10" s="426"/>
      <c r="AF10" s="426"/>
      <c r="AG10" s="426"/>
      <c r="AH10" s="427"/>
      <c r="AI10" s="428">
        <v>1</v>
      </c>
      <c r="AJ10" s="429"/>
      <c r="AK10" s="429"/>
      <c r="AL10" s="429"/>
      <c r="AM10" s="429"/>
      <c r="AN10" s="429"/>
      <c r="AO10" s="429"/>
      <c r="AP10" s="430"/>
      <c r="AQ10" s="428">
        <v>8900</v>
      </c>
      <c r="AR10" s="429"/>
      <c r="AS10" s="429"/>
      <c r="AT10" s="429"/>
      <c r="AU10" s="429"/>
      <c r="AV10" s="429"/>
      <c r="AW10" s="429"/>
      <c r="AX10" s="429"/>
      <c r="AY10" s="431"/>
      <c r="AZ10" s="410" t="s">
        <v>103</v>
      </c>
      <c r="BA10" s="411"/>
      <c r="BB10" s="411"/>
      <c r="BC10" s="411"/>
      <c r="BD10" s="411"/>
      <c r="BE10" s="411"/>
      <c r="BF10" s="411"/>
      <c r="BG10" s="411"/>
      <c r="BH10" s="411"/>
      <c r="BI10" s="411"/>
      <c r="BJ10" s="411"/>
      <c r="BK10" s="411"/>
      <c r="BL10" s="411"/>
      <c r="BM10" s="412"/>
      <c r="BN10" s="413">
        <v>6169</v>
      </c>
      <c r="BO10" s="414"/>
      <c r="BP10" s="414"/>
      <c r="BQ10" s="414"/>
      <c r="BR10" s="414"/>
      <c r="BS10" s="414"/>
      <c r="BT10" s="414"/>
      <c r="BU10" s="415"/>
      <c r="BV10" s="413">
        <v>12362</v>
      </c>
      <c r="BW10" s="414"/>
      <c r="BX10" s="414"/>
      <c r="BY10" s="414"/>
      <c r="BZ10" s="414"/>
      <c r="CA10" s="414"/>
      <c r="CB10" s="414"/>
      <c r="CC10" s="415"/>
      <c r="CD10" s="404" t="s">
        <v>104</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105</v>
      </c>
      <c r="M11" s="474"/>
      <c r="N11" s="474"/>
      <c r="O11" s="474"/>
      <c r="P11" s="474"/>
      <c r="Q11" s="475"/>
      <c r="R11" s="476" t="s">
        <v>106</v>
      </c>
      <c r="S11" s="477"/>
      <c r="T11" s="477"/>
      <c r="U11" s="477"/>
      <c r="V11" s="478"/>
      <c r="W11" s="458"/>
      <c r="X11" s="459"/>
      <c r="Y11" s="460"/>
      <c r="Z11" s="425" t="s">
        <v>107</v>
      </c>
      <c r="AA11" s="426"/>
      <c r="AB11" s="426"/>
      <c r="AC11" s="426"/>
      <c r="AD11" s="426"/>
      <c r="AE11" s="426"/>
      <c r="AF11" s="426"/>
      <c r="AG11" s="426"/>
      <c r="AH11" s="427"/>
      <c r="AI11" s="428">
        <v>37</v>
      </c>
      <c r="AJ11" s="429"/>
      <c r="AK11" s="429"/>
      <c r="AL11" s="429"/>
      <c r="AM11" s="429"/>
      <c r="AN11" s="429"/>
      <c r="AO11" s="429"/>
      <c r="AP11" s="430"/>
      <c r="AQ11" s="428">
        <v>7800</v>
      </c>
      <c r="AR11" s="429"/>
      <c r="AS11" s="429"/>
      <c r="AT11" s="429"/>
      <c r="AU11" s="429"/>
      <c r="AV11" s="429"/>
      <c r="AW11" s="429"/>
      <c r="AX11" s="429"/>
      <c r="AY11" s="431"/>
      <c r="AZ11" s="410" t="s">
        <v>108</v>
      </c>
      <c r="BA11" s="411"/>
      <c r="BB11" s="411"/>
      <c r="BC11" s="411"/>
      <c r="BD11" s="411"/>
      <c r="BE11" s="411"/>
      <c r="BF11" s="411"/>
      <c r="BG11" s="411"/>
      <c r="BH11" s="411"/>
      <c r="BI11" s="411"/>
      <c r="BJ11" s="411"/>
      <c r="BK11" s="411"/>
      <c r="BL11" s="411"/>
      <c r="BM11" s="412"/>
      <c r="BN11" s="413">
        <v>0</v>
      </c>
      <c r="BO11" s="414"/>
      <c r="BP11" s="414"/>
      <c r="BQ11" s="414"/>
      <c r="BR11" s="414"/>
      <c r="BS11" s="414"/>
      <c r="BT11" s="414"/>
      <c r="BU11" s="415"/>
      <c r="BV11" s="413">
        <v>0</v>
      </c>
      <c r="BW11" s="414"/>
      <c r="BX11" s="414"/>
      <c r="BY11" s="414"/>
      <c r="BZ11" s="414"/>
      <c r="CA11" s="414"/>
      <c r="CB11" s="414"/>
      <c r="CC11" s="415"/>
      <c r="CD11" s="416" t="s">
        <v>109</v>
      </c>
      <c r="CE11" s="417"/>
      <c r="CF11" s="417"/>
      <c r="CG11" s="417"/>
      <c r="CH11" s="417"/>
      <c r="CI11" s="417"/>
      <c r="CJ11" s="417"/>
      <c r="CK11" s="417"/>
      <c r="CL11" s="417"/>
      <c r="CM11" s="417"/>
      <c r="CN11" s="417"/>
      <c r="CO11" s="417"/>
      <c r="CP11" s="417"/>
      <c r="CQ11" s="417"/>
      <c r="CR11" s="417"/>
      <c r="CS11" s="418"/>
      <c r="CT11" s="485" t="s">
        <v>110</v>
      </c>
      <c r="CU11" s="486"/>
      <c r="CV11" s="486"/>
      <c r="CW11" s="486"/>
      <c r="CX11" s="486"/>
      <c r="CY11" s="486"/>
      <c r="CZ11" s="486"/>
      <c r="DA11" s="487"/>
      <c r="DB11" s="485" t="s">
        <v>110</v>
      </c>
      <c r="DC11" s="486"/>
      <c r="DD11" s="486"/>
      <c r="DE11" s="486"/>
      <c r="DF11" s="486"/>
      <c r="DG11" s="486"/>
      <c r="DH11" s="486"/>
      <c r="DI11" s="487"/>
      <c r="DJ11" s="140"/>
      <c r="DK11" s="140"/>
      <c r="DL11" s="140"/>
      <c r="DM11" s="140"/>
      <c r="DN11" s="140"/>
      <c r="DO11" s="140"/>
    </row>
    <row r="12" spans="1:119" ht="18.75" customHeight="1" x14ac:dyDescent="0.2">
      <c r="A12" s="141"/>
      <c r="B12" s="488" t="s">
        <v>111</v>
      </c>
      <c r="C12" s="489"/>
      <c r="D12" s="489"/>
      <c r="E12" s="489"/>
      <c r="F12" s="489"/>
      <c r="G12" s="489"/>
      <c r="H12" s="489"/>
      <c r="I12" s="489"/>
      <c r="J12" s="489"/>
      <c r="K12" s="490"/>
      <c r="L12" s="497" t="s">
        <v>112</v>
      </c>
      <c r="M12" s="498"/>
      <c r="N12" s="498"/>
      <c r="O12" s="498"/>
      <c r="P12" s="498"/>
      <c r="Q12" s="499"/>
      <c r="R12" s="500">
        <v>1112008</v>
      </c>
      <c r="S12" s="501"/>
      <c r="T12" s="501"/>
      <c r="U12" s="501"/>
      <c r="V12" s="502"/>
      <c r="W12" s="452" t="s">
        <v>113</v>
      </c>
      <c r="X12" s="453"/>
      <c r="Y12" s="454"/>
      <c r="Z12" s="461" t="s">
        <v>1</v>
      </c>
      <c r="AA12" s="439"/>
      <c r="AB12" s="439"/>
      <c r="AC12" s="439"/>
      <c r="AD12" s="439"/>
      <c r="AE12" s="439"/>
      <c r="AF12" s="439"/>
      <c r="AG12" s="439"/>
      <c r="AH12" s="440"/>
      <c r="AI12" s="469" t="s">
        <v>114</v>
      </c>
      <c r="AJ12" s="439"/>
      <c r="AK12" s="439"/>
      <c r="AL12" s="439"/>
      <c r="AM12" s="440"/>
      <c r="AN12" s="469" t="s">
        <v>115</v>
      </c>
      <c r="AO12" s="470"/>
      <c r="AP12" s="470"/>
      <c r="AQ12" s="470"/>
      <c r="AR12" s="470"/>
      <c r="AS12" s="503"/>
      <c r="AT12" s="516" t="s">
        <v>116</v>
      </c>
      <c r="AU12" s="517"/>
      <c r="AV12" s="517"/>
      <c r="AW12" s="517"/>
      <c r="AX12" s="517"/>
      <c r="AY12" s="518"/>
      <c r="AZ12" s="410" t="s">
        <v>117</v>
      </c>
      <c r="BA12" s="411"/>
      <c r="BB12" s="411"/>
      <c r="BC12" s="411"/>
      <c r="BD12" s="411"/>
      <c r="BE12" s="411"/>
      <c r="BF12" s="411"/>
      <c r="BG12" s="411"/>
      <c r="BH12" s="411"/>
      <c r="BI12" s="411"/>
      <c r="BJ12" s="411"/>
      <c r="BK12" s="411"/>
      <c r="BL12" s="411"/>
      <c r="BM12" s="412"/>
      <c r="BN12" s="413">
        <v>6169</v>
      </c>
      <c r="BO12" s="414"/>
      <c r="BP12" s="414"/>
      <c r="BQ12" s="414"/>
      <c r="BR12" s="414"/>
      <c r="BS12" s="414"/>
      <c r="BT12" s="414"/>
      <c r="BU12" s="415"/>
      <c r="BV12" s="413">
        <v>0</v>
      </c>
      <c r="BW12" s="414"/>
      <c r="BX12" s="414"/>
      <c r="BY12" s="414"/>
      <c r="BZ12" s="414"/>
      <c r="CA12" s="414"/>
      <c r="CB12" s="414"/>
      <c r="CC12" s="415"/>
      <c r="CD12" s="416" t="s">
        <v>118</v>
      </c>
      <c r="CE12" s="417"/>
      <c r="CF12" s="417"/>
      <c r="CG12" s="417"/>
      <c r="CH12" s="417"/>
      <c r="CI12" s="417"/>
      <c r="CJ12" s="417"/>
      <c r="CK12" s="417"/>
      <c r="CL12" s="417"/>
      <c r="CM12" s="417"/>
      <c r="CN12" s="417"/>
      <c r="CO12" s="417"/>
      <c r="CP12" s="417"/>
      <c r="CQ12" s="417"/>
      <c r="CR12" s="417"/>
      <c r="CS12" s="418"/>
      <c r="CT12" s="485" t="s">
        <v>119</v>
      </c>
      <c r="CU12" s="486"/>
      <c r="CV12" s="486"/>
      <c r="CW12" s="486"/>
      <c r="CX12" s="486"/>
      <c r="CY12" s="486"/>
      <c r="CZ12" s="486"/>
      <c r="DA12" s="487"/>
      <c r="DB12" s="485" t="s">
        <v>120</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121</v>
      </c>
      <c r="N13" s="508"/>
      <c r="O13" s="508"/>
      <c r="P13" s="508"/>
      <c r="Q13" s="509"/>
      <c r="R13" s="510">
        <v>1106309</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122</v>
      </c>
      <c r="BA13" s="514"/>
      <c r="BB13" s="514"/>
      <c r="BC13" s="514"/>
      <c r="BD13" s="514"/>
      <c r="BE13" s="514"/>
      <c r="BF13" s="514"/>
      <c r="BG13" s="514"/>
      <c r="BH13" s="514"/>
      <c r="BI13" s="514"/>
      <c r="BJ13" s="514"/>
      <c r="BK13" s="514"/>
      <c r="BL13" s="514"/>
      <c r="BM13" s="515"/>
      <c r="BN13" s="413">
        <v>-1150223</v>
      </c>
      <c r="BO13" s="414"/>
      <c r="BP13" s="414"/>
      <c r="BQ13" s="414"/>
      <c r="BR13" s="414"/>
      <c r="BS13" s="414"/>
      <c r="BT13" s="414"/>
      <c r="BU13" s="415"/>
      <c r="BV13" s="413">
        <v>393354</v>
      </c>
      <c r="BW13" s="414"/>
      <c r="BX13" s="414"/>
      <c r="BY13" s="414"/>
      <c r="BZ13" s="414"/>
      <c r="CA13" s="414"/>
      <c r="CB13" s="414"/>
      <c r="CC13" s="415"/>
      <c r="CD13" s="416" t="s">
        <v>123</v>
      </c>
      <c r="CE13" s="417"/>
      <c r="CF13" s="417"/>
      <c r="CG13" s="417"/>
      <c r="CH13" s="417"/>
      <c r="CI13" s="417"/>
      <c r="CJ13" s="417"/>
      <c r="CK13" s="417"/>
      <c r="CL13" s="417"/>
      <c r="CM13" s="417"/>
      <c r="CN13" s="417"/>
      <c r="CO13" s="417"/>
      <c r="CP13" s="417"/>
      <c r="CQ13" s="417"/>
      <c r="CR13" s="417"/>
      <c r="CS13" s="418"/>
      <c r="CT13" s="419">
        <v>12.9</v>
      </c>
      <c r="CU13" s="420"/>
      <c r="CV13" s="420"/>
      <c r="CW13" s="420"/>
      <c r="CX13" s="420"/>
      <c r="CY13" s="420"/>
      <c r="CZ13" s="420"/>
      <c r="DA13" s="421"/>
      <c r="DB13" s="419">
        <v>14.2</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124</v>
      </c>
      <c r="M14" s="526"/>
      <c r="N14" s="526"/>
      <c r="O14" s="526"/>
      <c r="P14" s="526"/>
      <c r="Q14" s="527"/>
      <c r="R14" s="528">
        <v>1119544</v>
      </c>
      <c r="S14" s="529"/>
      <c r="T14" s="529"/>
      <c r="U14" s="529"/>
      <c r="V14" s="530"/>
      <c r="W14" s="455"/>
      <c r="X14" s="456"/>
      <c r="Y14" s="457"/>
      <c r="Z14" s="482" t="s">
        <v>125</v>
      </c>
      <c r="AA14" s="483"/>
      <c r="AB14" s="483"/>
      <c r="AC14" s="483"/>
      <c r="AD14" s="483"/>
      <c r="AE14" s="483"/>
      <c r="AF14" s="483"/>
      <c r="AG14" s="483"/>
      <c r="AH14" s="484"/>
      <c r="AI14" s="428">
        <v>4915</v>
      </c>
      <c r="AJ14" s="429"/>
      <c r="AK14" s="429"/>
      <c r="AL14" s="429"/>
      <c r="AM14" s="430"/>
      <c r="AN14" s="428">
        <v>15860705</v>
      </c>
      <c r="AO14" s="429"/>
      <c r="AP14" s="429"/>
      <c r="AQ14" s="429"/>
      <c r="AR14" s="429"/>
      <c r="AS14" s="430"/>
      <c r="AT14" s="428">
        <v>3227</v>
      </c>
      <c r="AU14" s="429"/>
      <c r="AV14" s="429"/>
      <c r="AW14" s="429"/>
      <c r="AX14" s="429"/>
      <c r="AY14" s="431"/>
      <c r="AZ14" s="422" t="s">
        <v>126</v>
      </c>
      <c r="BA14" s="423"/>
      <c r="BB14" s="423"/>
      <c r="BC14" s="423"/>
      <c r="BD14" s="423"/>
      <c r="BE14" s="423"/>
      <c r="BF14" s="423"/>
      <c r="BG14" s="423"/>
      <c r="BH14" s="423"/>
      <c r="BI14" s="423"/>
      <c r="BJ14" s="423"/>
      <c r="BK14" s="423"/>
      <c r="BL14" s="423"/>
      <c r="BM14" s="424"/>
      <c r="BN14" s="401">
        <v>95452480</v>
      </c>
      <c r="BO14" s="402"/>
      <c r="BP14" s="402"/>
      <c r="BQ14" s="402"/>
      <c r="BR14" s="402"/>
      <c r="BS14" s="402"/>
      <c r="BT14" s="402"/>
      <c r="BU14" s="403"/>
      <c r="BV14" s="401">
        <v>95002247</v>
      </c>
      <c r="BW14" s="402"/>
      <c r="BX14" s="402"/>
      <c r="BY14" s="402"/>
      <c r="BZ14" s="402"/>
      <c r="CA14" s="402"/>
      <c r="CB14" s="402"/>
      <c r="CC14" s="403"/>
      <c r="CD14" s="479" t="s">
        <v>127</v>
      </c>
      <c r="CE14" s="480"/>
      <c r="CF14" s="480"/>
      <c r="CG14" s="480"/>
      <c r="CH14" s="480"/>
      <c r="CI14" s="480"/>
      <c r="CJ14" s="480"/>
      <c r="CK14" s="480"/>
      <c r="CL14" s="480"/>
      <c r="CM14" s="480"/>
      <c r="CN14" s="480"/>
      <c r="CO14" s="480"/>
      <c r="CP14" s="480"/>
      <c r="CQ14" s="480"/>
      <c r="CR14" s="480"/>
      <c r="CS14" s="481"/>
      <c r="CT14" s="522">
        <v>113.6</v>
      </c>
      <c r="CU14" s="523"/>
      <c r="CV14" s="523"/>
      <c r="CW14" s="523"/>
      <c r="CX14" s="523"/>
      <c r="CY14" s="523"/>
      <c r="CZ14" s="523"/>
      <c r="DA14" s="524"/>
      <c r="DB14" s="522">
        <v>122.9</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128</v>
      </c>
      <c r="N15" s="508"/>
      <c r="O15" s="508"/>
      <c r="P15" s="508"/>
      <c r="Q15" s="509"/>
      <c r="R15" s="528">
        <v>1114552</v>
      </c>
      <c r="S15" s="529"/>
      <c r="T15" s="529"/>
      <c r="U15" s="529"/>
      <c r="V15" s="530"/>
      <c r="W15" s="455"/>
      <c r="X15" s="456"/>
      <c r="Y15" s="457"/>
      <c r="Z15" s="482" t="s">
        <v>129</v>
      </c>
      <c r="AA15" s="483"/>
      <c r="AB15" s="483"/>
      <c r="AC15" s="483"/>
      <c r="AD15" s="483"/>
      <c r="AE15" s="483"/>
      <c r="AF15" s="483"/>
      <c r="AG15" s="483"/>
      <c r="AH15" s="484"/>
      <c r="AI15" s="428" t="s">
        <v>110</v>
      </c>
      <c r="AJ15" s="429"/>
      <c r="AK15" s="429"/>
      <c r="AL15" s="429"/>
      <c r="AM15" s="430"/>
      <c r="AN15" s="428" t="s">
        <v>110</v>
      </c>
      <c r="AO15" s="429"/>
      <c r="AP15" s="429"/>
      <c r="AQ15" s="429"/>
      <c r="AR15" s="429"/>
      <c r="AS15" s="430"/>
      <c r="AT15" s="428" t="s">
        <v>110</v>
      </c>
      <c r="AU15" s="429"/>
      <c r="AV15" s="429"/>
      <c r="AW15" s="429"/>
      <c r="AX15" s="429"/>
      <c r="AY15" s="431"/>
      <c r="AZ15" s="410" t="s">
        <v>130</v>
      </c>
      <c r="BA15" s="411"/>
      <c r="BB15" s="411"/>
      <c r="BC15" s="411"/>
      <c r="BD15" s="411"/>
      <c r="BE15" s="411"/>
      <c r="BF15" s="411"/>
      <c r="BG15" s="411"/>
      <c r="BH15" s="411"/>
      <c r="BI15" s="411"/>
      <c r="BJ15" s="411"/>
      <c r="BK15" s="411"/>
      <c r="BL15" s="411"/>
      <c r="BM15" s="412"/>
      <c r="BN15" s="413">
        <v>277890367</v>
      </c>
      <c r="BO15" s="414"/>
      <c r="BP15" s="414"/>
      <c r="BQ15" s="414"/>
      <c r="BR15" s="414"/>
      <c r="BS15" s="414"/>
      <c r="BT15" s="414"/>
      <c r="BU15" s="415"/>
      <c r="BV15" s="413">
        <v>279055056</v>
      </c>
      <c r="BW15" s="414"/>
      <c r="BX15" s="414"/>
      <c r="BY15" s="414"/>
      <c r="BZ15" s="414"/>
      <c r="CA15" s="414"/>
      <c r="CB15" s="414"/>
      <c r="CC15" s="415"/>
      <c r="CD15" s="533" t="s">
        <v>131</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132</v>
      </c>
      <c r="M16" s="542"/>
      <c r="N16" s="542"/>
      <c r="O16" s="542"/>
      <c r="P16" s="542"/>
      <c r="Q16" s="543"/>
      <c r="R16" s="539" t="s">
        <v>133</v>
      </c>
      <c r="S16" s="540"/>
      <c r="T16" s="540"/>
      <c r="U16" s="540"/>
      <c r="V16" s="541"/>
      <c r="W16" s="455"/>
      <c r="X16" s="456"/>
      <c r="Y16" s="457"/>
      <c r="Z16" s="482" t="s">
        <v>134</v>
      </c>
      <c r="AA16" s="483"/>
      <c r="AB16" s="483"/>
      <c r="AC16" s="483"/>
      <c r="AD16" s="483"/>
      <c r="AE16" s="483"/>
      <c r="AF16" s="483"/>
      <c r="AG16" s="483"/>
      <c r="AH16" s="484"/>
      <c r="AI16" s="428" t="s">
        <v>120</v>
      </c>
      <c r="AJ16" s="429"/>
      <c r="AK16" s="429"/>
      <c r="AL16" s="429"/>
      <c r="AM16" s="430"/>
      <c r="AN16" s="428" t="s">
        <v>120</v>
      </c>
      <c r="AO16" s="429"/>
      <c r="AP16" s="429"/>
      <c r="AQ16" s="429"/>
      <c r="AR16" s="429"/>
      <c r="AS16" s="430"/>
      <c r="AT16" s="428" t="s">
        <v>110</v>
      </c>
      <c r="AU16" s="429"/>
      <c r="AV16" s="429"/>
      <c r="AW16" s="429"/>
      <c r="AX16" s="429"/>
      <c r="AY16" s="431"/>
      <c r="AZ16" s="410" t="s">
        <v>135</v>
      </c>
      <c r="BA16" s="411"/>
      <c r="BB16" s="411"/>
      <c r="BC16" s="411"/>
      <c r="BD16" s="411"/>
      <c r="BE16" s="411"/>
      <c r="BF16" s="411"/>
      <c r="BG16" s="411"/>
      <c r="BH16" s="411"/>
      <c r="BI16" s="411"/>
      <c r="BJ16" s="411"/>
      <c r="BK16" s="411"/>
      <c r="BL16" s="411"/>
      <c r="BM16" s="412"/>
      <c r="BN16" s="413">
        <v>119269656</v>
      </c>
      <c r="BO16" s="414"/>
      <c r="BP16" s="414"/>
      <c r="BQ16" s="414"/>
      <c r="BR16" s="414"/>
      <c r="BS16" s="414"/>
      <c r="BT16" s="414"/>
      <c r="BU16" s="415"/>
      <c r="BV16" s="413">
        <v>118652391</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136</v>
      </c>
      <c r="N17" s="537"/>
      <c r="O17" s="537"/>
      <c r="P17" s="537"/>
      <c r="Q17" s="538"/>
      <c r="R17" s="539" t="s">
        <v>137</v>
      </c>
      <c r="S17" s="540"/>
      <c r="T17" s="540"/>
      <c r="U17" s="540"/>
      <c r="V17" s="541"/>
      <c r="W17" s="455"/>
      <c r="X17" s="456"/>
      <c r="Y17" s="457"/>
      <c r="Z17" s="482" t="s">
        <v>138</v>
      </c>
      <c r="AA17" s="483"/>
      <c r="AB17" s="483"/>
      <c r="AC17" s="483"/>
      <c r="AD17" s="483"/>
      <c r="AE17" s="483"/>
      <c r="AF17" s="483"/>
      <c r="AG17" s="483"/>
      <c r="AH17" s="484"/>
      <c r="AI17" s="428">
        <v>2044</v>
      </c>
      <c r="AJ17" s="429"/>
      <c r="AK17" s="429"/>
      <c r="AL17" s="429"/>
      <c r="AM17" s="430"/>
      <c r="AN17" s="428">
        <v>6442688</v>
      </c>
      <c r="AO17" s="429"/>
      <c r="AP17" s="429"/>
      <c r="AQ17" s="429"/>
      <c r="AR17" s="429"/>
      <c r="AS17" s="430"/>
      <c r="AT17" s="428">
        <v>3152</v>
      </c>
      <c r="AU17" s="429"/>
      <c r="AV17" s="429"/>
      <c r="AW17" s="429"/>
      <c r="AX17" s="429"/>
      <c r="AY17" s="431"/>
      <c r="AZ17" s="410" t="s">
        <v>139</v>
      </c>
      <c r="BA17" s="411"/>
      <c r="BB17" s="411"/>
      <c r="BC17" s="411"/>
      <c r="BD17" s="411"/>
      <c r="BE17" s="411"/>
      <c r="BF17" s="411"/>
      <c r="BG17" s="411"/>
      <c r="BH17" s="411"/>
      <c r="BI17" s="411"/>
      <c r="BJ17" s="411"/>
      <c r="BK17" s="411"/>
      <c r="BL17" s="411"/>
      <c r="BM17" s="412"/>
      <c r="BN17" s="413">
        <v>303378964</v>
      </c>
      <c r="BO17" s="414"/>
      <c r="BP17" s="414"/>
      <c r="BQ17" s="414"/>
      <c r="BR17" s="414"/>
      <c r="BS17" s="414"/>
      <c r="BT17" s="414"/>
      <c r="BU17" s="415"/>
      <c r="BV17" s="413">
        <v>301931106</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140</v>
      </c>
      <c r="C18" s="396"/>
      <c r="D18" s="396"/>
      <c r="E18" s="396"/>
      <c r="F18" s="396"/>
      <c r="G18" s="396"/>
      <c r="H18" s="396"/>
      <c r="I18" s="396"/>
      <c r="J18" s="396"/>
      <c r="K18" s="544"/>
      <c r="L18" s="545">
        <v>7735</v>
      </c>
      <c r="M18" s="546"/>
      <c r="N18" s="546"/>
      <c r="O18" s="546"/>
      <c r="P18" s="546"/>
      <c r="Q18" s="546"/>
      <c r="R18" s="546"/>
      <c r="S18" s="546"/>
      <c r="T18" s="546"/>
      <c r="U18" s="546"/>
      <c r="V18" s="546"/>
      <c r="W18" s="455"/>
      <c r="X18" s="456"/>
      <c r="Y18" s="457"/>
      <c r="Z18" s="482" t="s">
        <v>141</v>
      </c>
      <c r="AA18" s="483"/>
      <c r="AB18" s="483"/>
      <c r="AC18" s="483"/>
      <c r="AD18" s="483"/>
      <c r="AE18" s="483"/>
      <c r="AF18" s="483"/>
      <c r="AG18" s="483"/>
      <c r="AH18" s="484"/>
      <c r="AI18" s="428">
        <v>8650</v>
      </c>
      <c r="AJ18" s="429"/>
      <c r="AK18" s="429"/>
      <c r="AL18" s="429"/>
      <c r="AM18" s="430"/>
      <c r="AN18" s="428">
        <v>32931319</v>
      </c>
      <c r="AO18" s="429"/>
      <c r="AP18" s="429"/>
      <c r="AQ18" s="429"/>
      <c r="AR18" s="429"/>
      <c r="AS18" s="430"/>
      <c r="AT18" s="428">
        <v>3807</v>
      </c>
      <c r="AU18" s="429"/>
      <c r="AV18" s="429"/>
      <c r="AW18" s="429"/>
      <c r="AX18" s="429"/>
      <c r="AY18" s="431"/>
      <c r="AZ18" s="513" t="s">
        <v>142</v>
      </c>
      <c r="BA18" s="514"/>
      <c r="BB18" s="514"/>
      <c r="BC18" s="514"/>
      <c r="BD18" s="514"/>
      <c r="BE18" s="514"/>
      <c r="BF18" s="514"/>
      <c r="BG18" s="514"/>
      <c r="BH18" s="514"/>
      <c r="BI18" s="514"/>
      <c r="BJ18" s="514"/>
      <c r="BK18" s="514"/>
      <c r="BL18" s="514"/>
      <c r="BM18" s="515"/>
      <c r="BN18" s="547">
        <v>382923835</v>
      </c>
      <c r="BO18" s="548"/>
      <c r="BP18" s="548"/>
      <c r="BQ18" s="548"/>
      <c r="BR18" s="548"/>
      <c r="BS18" s="548"/>
      <c r="BT18" s="548"/>
      <c r="BU18" s="549"/>
      <c r="BV18" s="547">
        <v>381910927</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143</v>
      </c>
      <c r="C19" s="396"/>
      <c r="D19" s="396"/>
      <c r="E19" s="396"/>
      <c r="F19" s="396"/>
      <c r="G19" s="396"/>
      <c r="H19" s="396"/>
      <c r="I19" s="396"/>
      <c r="J19" s="396"/>
      <c r="K19" s="544"/>
      <c r="L19" s="545">
        <v>144</v>
      </c>
      <c r="M19" s="546"/>
      <c r="N19" s="546"/>
      <c r="O19" s="546"/>
      <c r="P19" s="546"/>
      <c r="Q19" s="546"/>
      <c r="R19" s="546"/>
      <c r="S19" s="546"/>
      <c r="T19" s="546"/>
      <c r="U19" s="546"/>
      <c r="V19" s="546"/>
      <c r="W19" s="455"/>
      <c r="X19" s="456"/>
      <c r="Y19" s="457"/>
      <c r="Z19" s="482" t="s">
        <v>144</v>
      </c>
      <c r="AA19" s="483"/>
      <c r="AB19" s="483"/>
      <c r="AC19" s="483"/>
      <c r="AD19" s="483"/>
      <c r="AE19" s="483"/>
      <c r="AF19" s="483"/>
      <c r="AG19" s="483"/>
      <c r="AH19" s="484"/>
      <c r="AI19" s="428" t="s">
        <v>110</v>
      </c>
      <c r="AJ19" s="429"/>
      <c r="AK19" s="429"/>
      <c r="AL19" s="429"/>
      <c r="AM19" s="430"/>
      <c r="AN19" s="428" t="s">
        <v>145</v>
      </c>
      <c r="AO19" s="429"/>
      <c r="AP19" s="429"/>
      <c r="AQ19" s="429"/>
      <c r="AR19" s="429"/>
      <c r="AS19" s="430"/>
      <c r="AT19" s="428" t="s">
        <v>120</v>
      </c>
      <c r="AU19" s="429"/>
      <c r="AV19" s="429"/>
      <c r="AW19" s="429"/>
      <c r="AX19" s="429"/>
      <c r="AY19" s="431"/>
      <c r="AZ19" s="422" t="s">
        <v>146</v>
      </c>
      <c r="BA19" s="423"/>
      <c r="BB19" s="423"/>
      <c r="BC19" s="423"/>
      <c r="BD19" s="423"/>
      <c r="BE19" s="423"/>
      <c r="BF19" s="423"/>
      <c r="BG19" s="423"/>
      <c r="BH19" s="423"/>
      <c r="BI19" s="423"/>
      <c r="BJ19" s="423"/>
      <c r="BK19" s="423"/>
      <c r="BL19" s="423"/>
      <c r="BM19" s="424"/>
      <c r="BN19" s="401">
        <v>857334133</v>
      </c>
      <c r="BO19" s="402"/>
      <c r="BP19" s="402"/>
      <c r="BQ19" s="402"/>
      <c r="BR19" s="402"/>
      <c r="BS19" s="402"/>
      <c r="BT19" s="402"/>
      <c r="BU19" s="403"/>
      <c r="BV19" s="401">
        <v>871398820</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147</v>
      </c>
      <c r="C20" s="396"/>
      <c r="D20" s="396"/>
      <c r="E20" s="396"/>
      <c r="F20" s="396"/>
      <c r="G20" s="396"/>
      <c r="H20" s="396"/>
      <c r="I20" s="396"/>
      <c r="J20" s="396"/>
      <c r="K20" s="544"/>
      <c r="L20" s="545">
        <v>462858</v>
      </c>
      <c r="M20" s="546"/>
      <c r="N20" s="546"/>
      <c r="O20" s="546"/>
      <c r="P20" s="546"/>
      <c r="Q20" s="546"/>
      <c r="R20" s="546"/>
      <c r="S20" s="546"/>
      <c r="T20" s="546"/>
      <c r="U20" s="546"/>
      <c r="V20" s="546"/>
      <c r="W20" s="458"/>
      <c r="X20" s="459"/>
      <c r="Y20" s="460"/>
      <c r="Z20" s="482" t="s">
        <v>148</v>
      </c>
      <c r="AA20" s="483"/>
      <c r="AB20" s="483"/>
      <c r="AC20" s="483"/>
      <c r="AD20" s="483"/>
      <c r="AE20" s="483"/>
      <c r="AF20" s="483"/>
      <c r="AG20" s="483"/>
      <c r="AH20" s="484"/>
      <c r="AI20" s="428">
        <v>15609</v>
      </c>
      <c r="AJ20" s="429"/>
      <c r="AK20" s="429"/>
      <c r="AL20" s="429"/>
      <c r="AM20" s="430"/>
      <c r="AN20" s="428">
        <v>55234712</v>
      </c>
      <c r="AO20" s="429"/>
      <c r="AP20" s="429"/>
      <c r="AQ20" s="429"/>
      <c r="AR20" s="429"/>
      <c r="AS20" s="430"/>
      <c r="AT20" s="428">
        <v>3539</v>
      </c>
      <c r="AU20" s="429"/>
      <c r="AV20" s="429"/>
      <c r="AW20" s="429"/>
      <c r="AX20" s="429"/>
      <c r="AY20" s="431"/>
      <c r="AZ20" s="513" t="s">
        <v>149</v>
      </c>
      <c r="BA20" s="514"/>
      <c r="BB20" s="514"/>
      <c r="BC20" s="514"/>
      <c r="BD20" s="514"/>
      <c r="BE20" s="514"/>
      <c r="BF20" s="514"/>
      <c r="BG20" s="514"/>
      <c r="BH20" s="514"/>
      <c r="BI20" s="514"/>
      <c r="BJ20" s="514"/>
      <c r="BK20" s="514"/>
      <c r="BL20" s="514"/>
      <c r="BM20" s="515"/>
      <c r="BN20" s="547">
        <v>441062800</v>
      </c>
      <c r="BO20" s="548"/>
      <c r="BP20" s="548"/>
      <c r="BQ20" s="548"/>
      <c r="BR20" s="548"/>
      <c r="BS20" s="548"/>
      <c r="BT20" s="548"/>
      <c r="BU20" s="549"/>
      <c r="BV20" s="547">
        <v>468932227</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150</v>
      </c>
      <c r="X21" s="551"/>
      <c r="Y21" s="551"/>
      <c r="Z21" s="551"/>
      <c r="AA21" s="551"/>
      <c r="AB21" s="551"/>
      <c r="AC21" s="551"/>
      <c r="AD21" s="551"/>
      <c r="AE21" s="551"/>
      <c r="AF21" s="551"/>
      <c r="AG21" s="551"/>
      <c r="AH21" s="552"/>
      <c r="AI21" s="553">
        <v>97.9</v>
      </c>
      <c r="AJ21" s="554"/>
      <c r="AK21" s="554"/>
      <c r="AL21" s="554"/>
      <c r="AM21" s="554"/>
      <c r="AN21" s="554"/>
      <c r="AO21" s="554"/>
      <c r="AP21" s="554"/>
      <c r="AQ21" s="554"/>
      <c r="AR21" s="554"/>
      <c r="AS21" s="554"/>
      <c r="AT21" s="554"/>
      <c r="AU21" s="554"/>
      <c r="AV21" s="554"/>
      <c r="AW21" s="554"/>
      <c r="AX21" s="554"/>
      <c r="AY21" s="555"/>
      <c r="AZ21" s="422" t="s">
        <v>151</v>
      </c>
      <c r="BA21" s="423"/>
      <c r="BB21" s="423"/>
      <c r="BC21" s="423"/>
      <c r="BD21" s="423"/>
      <c r="BE21" s="423"/>
      <c r="BF21" s="423"/>
      <c r="BG21" s="423"/>
      <c r="BH21" s="423"/>
      <c r="BI21" s="423"/>
      <c r="BJ21" s="423"/>
      <c r="BK21" s="423"/>
      <c r="BL21" s="423"/>
      <c r="BM21" s="424"/>
      <c r="BN21" s="401">
        <v>78955524</v>
      </c>
      <c r="BO21" s="402"/>
      <c r="BP21" s="402"/>
      <c r="BQ21" s="402"/>
      <c r="BR21" s="402"/>
      <c r="BS21" s="402"/>
      <c r="BT21" s="402"/>
      <c r="BU21" s="403"/>
      <c r="BV21" s="401">
        <v>72452189</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152</v>
      </c>
      <c r="BA22" s="411"/>
      <c r="BB22" s="411"/>
      <c r="BC22" s="411"/>
      <c r="BD22" s="411"/>
      <c r="BE22" s="411"/>
      <c r="BF22" s="411"/>
      <c r="BG22" s="411"/>
      <c r="BH22" s="411"/>
      <c r="BI22" s="411"/>
      <c r="BJ22" s="411"/>
      <c r="BK22" s="411"/>
      <c r="BL22" s="411"/>
      <c r="BM22" s="412"/>
      <c r="BN22" s="413">
        <v>2692080</v>
      </c>
      <c r="BO22" s="414"/>
      <c r="BP22" s="414"/>
      <c r="BQ22" s="414"/>
      <c r="BR22" s="414"/>
      <c r="BS22" s="414"/>
      <c r="BT22" s="414"/>
      <c r="BU22" s="415"/>
      <c r="BV22" s="413">
        <v>2990424</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153</v>
      </c>
      <c r="BA23" s="411"/>
      <c r="BB23" s="411"/>
      <c r="BC23" s="411"/>
      <c r="BD23" s="411"/>
      <c r="BE23" s="411"/>
      <c r="BF23" s="411"/>
      <c r="BG23" s="411"/>
      <c r="BH23" s="411"/>
      <c r="BI23" s="411"/>
      <c r="BJ23" s="411"/>
      <c r="BK23" s="411"/>
      <c r="BL23" s="411"/>
      <c r="BM23" s="412"/>
      <c r="BN23" s="413" t="s">
        <v>119</v>
      </c>
      <c r="BO23" s="414"/>
      <c r="BP23" s="414"/>
      <c r="BQ23" s="414"/>
      <c r="BR23" s="414"/>
      <c r="BS23" s="414"/>
      <c r="BT23" s="414"/>
      <c r="BU23" s="415"/>
      <c r="BV23" s="413" t="s">
        <v>120</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154</v>
      </c>
      <c r="BA24" s="480"/>
      <c r="BB24" s="480"/>
      <c r="BC24" s="480"/>
      <c r="BD24" s="480"/>
      <c r="BE24" s="480"/>
      <c r="BF24" s="480"/>
      <c r="BG24" s="480"/>
      <c r="BH24" s="480"/>
      <c r="BI24" s="480"/>
      <c r="BJ24" s="480"/>
      <c r="BK24" s="480"/>
      <c r="BL24" s="480"/>
      <c r="BM24" s="481"/>
      <c r="BN24" s="547" t="s">
        <v>120</v>
      </c>
      <c r="BO24" s="548"/>
      <c r="BP24" s="548"/>
      <c r="BQ24" s="548"/>
      <c r="BR24" s="548"/>
      <c r="BS24" s="548"/>
      <c r="BT24" s="548"/>
      <c r="BU24" s="549"/>
      <c r="BV24" s="547" t="s">
        <v>110</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155</v>
      </c>
      <c r="BA25" s="557"/>
      <c r="BB25" s="557"/>
      <c r="BC25" s="558"/>
      <c r="BD25" s="422" t="s">
        <v>38</v>
      </c>
      <c r="BE25" s="423"/>
      <c r="BF25" s="423"/>
      <c r="BG25" s="423"/>
      <c r="BH25" s="423"/>
      <c r="BI25" s="423"/>
      <c r="BJ25" s="423"/>
      <c r="BK25" s="423"/>
      <c r="BL25" s="423"/>
      <c r="BM25" s="424"/>
      <c r="BN25" s="401">
        <v>11714678</v>
      </c>
      <c r="BO25" s="402"/>
      <c r="BP25" s="402"/>
      <c r="BQ25" s="402"/>
      <c r="BR25" s="402"/>
      <c r="BS25" s="402"/>
      <c r="BT25" s="402"/>
      <c r="BU25" s="403"/>
      <c r="BV25" s="401">
        <v>11714678</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156</v>
      </c>
      <c r="BE26" s="411"/>
      <c r="BF26" s="411"/>
      <c r="BG26" s="411"/>
      <c r="BH26" s="411"/>
      <c r="BI26" s="411"/>
      <c r="BJ26" s="411"/>
      <c r="BK26" s="411"/>
      <c r="BL26" s="411"/>
      <c r="BM26" s="412"/>
      <c r="BN26" s="413">
        <v>32766617</v>
      </c>
      <c r="BO26" s="414"/>
      <c r="BP26" s="414"/>
      <c r="BQ26" s="414"/>
      <c r="BR26" s="414"/>
      <c r="BS26" s="414"/>
      <c r="BT26" s="414"/>
      <c r="BU26" s="415"/>
      <c r="BV26" s="413">
        <v>33290548</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40</v>
      </c>
      <c r="BE27" s="514"/>
      <c r="BF27" s="514"/>
      <c r="BG27" s="514"/>
      <c r="BH27" s="514"/>
      <c r="BI27" s="514"/>
      <c r="BJ27" s="514"/>
      <c r="BK27" s="514"/>
      <c r="BL27" s="514"/>
      <c r="BM27" s="515"/>
      <c r="BN27" s="547">
        <v>47670637</v>
      </c>
      <c r="BO27" s="548"/>
      <c r="BP27" s="548"/>
      <c r="BQ27" s="548"/>
      <c r="BR27" s="548"/>
      <c r="BS27" s="548"/>
      <c r="BT27" s="548"/>
      <c r="BU27" s="549"/>
      <c r="BV27" s="547">
        <v>45108904</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157</v>
      </c>
      <c r="D29" s="182"/>
      <c r="E29" s="174"/>
      <c r="F29" s="174"/>
      <c r="G29" s="174"/>
      <c r="H29" s="174"/>
      <c r="I29" s="174"/>
      <c r="J29" s="174"/>
      <c r="K29" s="174"/>
      <c r="L29" s="174"/>
      <c r="M29" s="174"/>
      <c r="N29" s="174"/>
      <c r="O29" s="174"/>
      <c r="P29" s="174"/>
      <c r="Q29" s="174"/>
      <c r="R29" s="174"/>
      <c r="S29" s="174"/>
      <c r="T29" s="174"/>
      <c r="U29" s="174" t="s">
        <v>158</v>
      </c>
      <c r="V29" s="174"/>
      <c r="W29" s="174"/>
      <c r="X29" s="174"/>
      <c r="Y29" s="174"/>
      <c r="Z29" s="174"/>
      <c r="AA29" s="174"/>
      <c r="AB29" s="174"/>
      <c r="AC29" s="174"/>
      <c r="AD29" s="174"/>
      <c r="AE29" s="174"/>
      <c r="AF29" s="174"/>
      <c r="AG29" s="174"/>
      <c r="AH29" s="174"/>
      <c r="AI29" s="174"/>
      <c r="AJ29" s="174"/>
      <c r="AK29" s="174"/>
      <c r="AL29" s="174"/>
      <c r="AM29" s="164" t="s">
        <v>159</v>
      </c>
      <c r="AN29" s="174"/>
      <c r="AO29" s="174"/>
      <c r="AP29" s="174"/>
      <c r="AQ29" s="174"/>
      <c r="AR29" s="164"/>
      <c r="AS29" s="164"/>
      <c r="AT29" s="164"/>
      <c r="AU29" s="164"/>
      <c r="AV29" s="164"/>
      <c r="AW29" s="164"/>
      <c r="AX29" s="164"/>
      <c r="AY29" s="164"/>
      <c r="AZ29" s="164"/>
      <c r="BA29" s="164"/>
      <c r="BB29" s="174"/>
      <c r="BC29" s="164"/>
      <c r="BD29" s="164"/>
      <c r="BE29" s="164" t="s">
        <v>160</v>
      </c>
      <c r="BF29" s="174"/>
      <c r="BG29" s="174"/>
      <c r="BH29" s="174"/>
      <c r="BI29" s="174"/>
      <c r="BJ29" s="164"/>
      <c r="BK29" s="164"/>
      <c r="BL29" s="164"/>
      <c r="BM29" s="164"/>
      <c r="BN29" s="164"/>
      <c r="BO29" s="164"/>
      <c r="BP29" s="164"/>
      <c r="BQ29" s="164"/>
      <c r="BR29" s="174"/>
      <c r="BS29" s="174"/>
      <c r="BT29" s="174"/>
      <c r="BU29" s="174"/>
      <c r="BV29" s="174"/>
      <c r="BW29" s="174" t="s">
        <v>161</v>
      </c>
      <c r="BX29" s="174"/>
      <c r="BY29" s="174"/>
      <c r="BZ29" s="174"/>
      <c r="CA29" s="174"/>
      <c r="CB29" s="164"/>
      <c r="CC29" s="164"/>
      <c r="CD29" s="164"/>
      <c r="CE29" s="164"/>
      <c r="CF29" s="164"/>
      <c r="CG29" s="164"/>
      <c r="CH29" s="164"/>
      <c r="CI29" s="164"/>
      <c r="CJ29" s="164"/>
      <c r="CK29" s="164"/>
      <c r="CL29" s="164"/>
      <c r="CM29" s="164"/>
      <c r="CN29" s="164"/>
      <c r="CO29" s="164" t="s">
        <v>162</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163</v>
      </c>
      <c r="D30" s="570"/>
      <c r="E30" s="442" t="s">
        <v>164</v>
      </c>
      <c r="F30" s="442"/>
      <c r="G30" s="442"/>
      <c r="H30" s="442"/>
      <c r="I30" s="442"/>
      <c r="J30" s="442"/>
      <c r="K30" s="442"/>
      <c r="L30" s="442"/>
      <c r="M30" s="442"/>
      <c r="N30" s="442"/>
      <c r="O30" s="442"/>
      <c r="P30" s="442"/>
      <c r="Q30" s="442"/>
      <c r="R30" s="442"/>
      <c r="S30" s="442"/>
      <c r="T30" s="158"/>
      <c r="U30" s="570" t="s">
        <v>163</v>
      </c>
      <c r="V30" s="570"/>
      <c r="W30" s="442" t="s">
        <v>165</v>
      </c>
      <c r="X30" s="442"/>
      <c r="Y30" s="442"/>
      <c r="Z30" s="442"/>
      <c r="AA30" s="442"/>
      <c r="AB30" s="442"/>
      <c r="AC30" s="442"/>
      <c r="AD30" s="442"/>
      <c r="AE30" s="442"/>
      <c r="AF30" s="442"/>
      <c r="AG30" s="442"/>
      <c r="AH30" s="442"/>
      <c r="AI30" s="442"/>
      <c r="AJ30" s="442"/>
      <c r="AK30" s="442"/>
      <c r="AL30" s="158"/>
      <c r="AM30" s="570" t="s">
        <v>163</v>
      </c>
      <c r="AN30" s="570"/>
      <c r="AO30" s="442" t="s">
        <v>164</v>
      </c>
      <c r="AP30" s="442"/>
      <c r="AQ30" s="442"/>
      <c r="AR30" s="442"/>
      <c r="AS30" s="442"/>
      <c r="AT30" s="442"/>
      <c r="AU30" s="442"/>
      <c r="AV30" s="442"/>
      <c r="AW30" s="442"/>
      <c r="AX30" s="442"/>
      <c r="AY30" s="442"/>
      <c r="AZ30" s="442"/>
      <c r="BA30" s="442"/>
      <c r="BB30" s="442"/>
      <c r="BC30" s="442"/>
      <c r="BD30" s="183"/>
      <c r="BE30" s="570" t="s">
        <v>163</v>
      </c>
      <c r="BF30" s="570"/>
      <c r="BG30" s="442" t="s">
        <v>164</v>
      </c>
      <c r="BH30" s="442"/>
      <c r="BI30" s="442"/>
      <c r="BJ30" s="442"/>
      <c r="BK30" s="442"/>
      <c r="BL30" s="442"/>
      <c r="BM30" s="442"/>
      <c r="BN30" s="442"/>
      <c r="BO30" s="442"/>
      <c r="BP30" s="442"/>
      <c r="BQ30" s="442"/>
      <c r="BR30" s="442"/>
      <c r="BS30" s="442"/>
      <c r="BT30" s="442"/>
      <c r="BU30" s="442"/>
      <c r="BV30" s="184"/>
      <c r="BW30" s="570" t="s">
        <v>163</v>
      </c>
      <c r="BX30" s="570"/>
      <c r="BY30" s="442" t="s">
        <v>166</v>
      </c>
      <c r="BZ30" s="442"/>
      <c r="CA30" s="442"/>
      <c r="CB30" s="442"/>
      <c r="CC30" s="442"/>
      <c r="CD30" s="442"/>
      <c r="CE30" s="442"/>
      <c r="CF30" s="442"/>
      <c r="CG30" s="442"/>
      <c r="CH30" s="442"/>
      <c r="CI30" s="442"/>
      <c r="CJ30" s="442"/>
      <c r="CK30" s="442"/>
      <c r="CL30" s="442"/>
      <c r="CM30" s="442"/>
      <c r="CN30" s="158"/>
      <c r="CO30" s="570" t="s">
        <v>167</v>
      </c>
      <c r="CP30" s="570"/>
      <c r="CQ30" s="442" t="s">
        <v>168</v>
      </c>
      <c r="CR30" s="442"/>
      <c r="CS30" s="442"/>
      <c r="CT30" s="442"/>
      <c r="CU30" s="442"/>
      <c r="CV30" s="442"/>
      <c r="CW30" s="442"/>
      <c r="CX30" s="442"/>
      <c r="CY30" s="442"/>
      <c r="CZ30" s="442"/>
      <c r="DA30" s="442"/>
      <c r="DB30" s="442"/>
      <c r="DC30" s="442"/>
      <c r="DD30" s="442"/>
      <c r="DE30" s="442"/>
      <c r="DF30" s="158"/>
      <c r="DG30" s="567" t="s">
        <v>169</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工業用水道事業会計</v>
      </c>
      <c r="AP31" s="569"/>
      <c r="AQ31" s="569"/>
      <c r="AR31" s="569"/>
      <c r="AS31" s="569"/>
      <c r="AT31" s="569"/>
      <c r="AU31" s="569"/>
      <c r="AV31" s="569"/>
      <c r="AW31" s="569"/>
      <c r="AX31" s="569"/>
      <c r="AY31" s="569"/>
      <c r="AZ31" s="569"/>
      <c r="BA31" s="569"/>
      <c r="BB31" s="569"/>
      <c r="BC31" s="569"/>
      <c r="BD31" s="182"/>
      <c r="BE31" s="568">
        <f>IF(BG31="","",MAX(C31:D40,U31:V40,AM31:AN40)+1)</f>
        <v>15</v>
      </c>
      <c r="BF31" s="568"/>
      <c r="BG31" s="569" t="str">
        <f>IF('各会計、関係団体の財政状況及び健全化判断比率'!B32="","",'各会計、関係団体の財政状況及び健全化判断比率'!B32)</f>
        <v>えびの高原スポーツレクリエーション施設特別会計</v>
      </c>
      <c r="BH31" s="569"/>
      <c r="BI31" s="569"/>
      <c r="BJ31" s="569"/>
      <c r="BK31" s="569"/>
      <c r="BL31" s="569"/>
      <c r="BM31" s="569"/>
      <c r="BN31" s="569"/>
      <c r="BO31" s="569"/>
      <c r="BP31" s="569"/>
      <c r="BQ31" s="569"/>
      <c r="BR31" s="569"/>
      <c r="BS31" s="569"/>
      <c r="BT31" s="569"/>
      <c r="BU31" s="569"/>
      <c r="BV31" s="182"/>
      <c r="BW31" s="568" t="str">
        <f>IF(BY31="","",MAX(C31:D40,U31:V40,AM31:AN40,BE31:BF40)+1)</f>
        <v/>
      </c>
      <c r="BX31" s="568"/>
      <c r="BY31" s="569" t="str">
        <f>IF('各会計、関係団体の財政状況及び健全化判断比率'!B68="","",'各会計、関係団体の財政状況及び健全化判断比率'!B68)</f>
        <v/>
      </c>
      <c r="BZ31" s="569"/>
      <c r="CA31" s="569"/>
      <c r="CB31" s="569"/>
      <c r="CC31" s="569"/>
      <c r="CD31" s="569"/>
      <c r="CE31" s="569"/>
      <c r="CF31" s="569"/>
      <c r="CG31" s="569"/>
      <c r="CH31" s="569"/>
      <c r="CI31" s="569"/>
      <c r="CJ31" s="569"/>
      <c r="CK31" s="569"/>
      <c r="CL31" s="569"/>
      <c r="CM31" s="569"/>
      <c r="CN31" s="182"/>
      <c r="CO31" s="568" t="e">
        <f>IF(CQ31="","",MAX(C31:D40,U31:V40,AM31:AN40,BE31:BF40,BW31:BX40)+1)</f>
        <v>#VALUE!</v>
      </c>
      <c r="CP31" s="568"/>
      <c r="CQ31" s="569" t="str">
        <f>IF('各会計、関係団体の財政状況及び健全化判断比率'!BS7="","",'各会計、関係団体の財政状況及び健全化判断比率'!BS7)</f>
        <v>公益財団法人宮崎県私学振興会</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小規模企業者等設備導入資金特別会計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電気事業会計</v>
      </c>
      <c r="AP32" s="569"/>
      <c r="AQ32" s="569"/>
      <c r="AR32" s="569"/>
      <c r="AS32" s="569"/>
      <c r="AT32" s="569"/>
      <c r="AU32" s="569"/>
      <c r="AV32" s="569"/>
      <c r="AW32" s="569"/>
      <c r="AX32" s="569"/>
      <c r="AY32" s="569"/>
      <c r="AZ32" s="569"/>
      <c r="BA32" s="569"/>
      <c r="BB32" s="569"/>
      <c r="BC32" s="569"/>
      <c r="BD32" s="182"/>
      <c r="BE32" s="568">
        <f t="shared" ref="BE32:BE40" si="2">IF(BG32="","",BE31+1)</f>
        <v>16</v>
      </c>
      <c r="BF32" s="568"/>
      <c r="BG32" s="569" t="str">
        <f>IF('各会計、関係団体の財政状況及び健全化判断比率'!B33="","",'各会計、関係団体の財政状況及び健全化判断比率'!B33)</f>
        <v>県営国民宿舎特別会計</v>
      </c>
      <c r="BH32" s="569"/>
      <c r="BI32" s="569"/>
      <c r="BJ32" s="569"/>
      <c r="BK32" s="569"/>
      <c r="BL32" s="569"/>
      <c r="BM32" s="569"/>
      <c r="BN32" s="569"/>
      <c r="BO32" s="569"/>
      <c r="BP32" s="569"/>
      <c r="BQ32" s="569"/>
      <c r="BR32" s="569"/>
      <c r="BS32" s="569"/>
      <c r="BT32" s="569"/>
      <c r="BU32" s="569"/>
      <c r="BV32" s="182"/>
      <c r="BW32" s="568" t="e">
        <f t="shared" ref="BW32:BW40" si="3">IF(BY32="","",BW31+1)</f>
        <v>#VALUE!</v>
      </c>
      <c r="BX32" s="568"/>
      <c r="BY32" s="569" t="str">
        <f>IF('各会計、関係団体の財政状況及び健全化判断比率'!B69="","",'各会計、関係団体の財政状況及び健全化判断比率'!B69)</f>
        <v>該当なし</v>
      </c>
      <c r="BZ32" s="569"/>
      <c r="CA32" s="569"/>
      <c r="CB32" s="569"/>
      <c r="CC32" s="569"/>
      <c r="CD32" s="569"/>
      <c r="CE32" s="569"/>
      <c r="CF32" s="569"/>
      <c r="CG32" s="569"/>
      <c r="CH32" s="569"/>
      <c r="CI32" s="569"/>
      <c r="CJ32" s="569"/>
      <c r="CK32" s="569"/>
      <c r="CL32" s="569"/>
      <c r="CM32" s="569"/>
      <c r="CN32" s="182"/>
      <c r="CO32" s="568" t="e">
        <f t="shared" ref="CO32:CO40" si="4">IF(CQ32="","",CO31+1)</f>
        <v>#VALUE!</v>
      </c>
      <c r="CP32" s="568"/>
      <c r="CQ32" s="569" t="str">
        <f>IF('各会計、関係団体の財政状況及び健全化判断比率'!BS8="","",'各会計、関係団体の財政状況及び健全化判断比率'!BS8)</f>
        <v>公益財団法人宮崎県国際交流協会</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沿岸漁業改善資金特別会計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地域振興事業会計</v>
      </c>
      <c r="AP33" s="569"/>
      <c r="AQ33" s="569"/>
      <c r="AR33" s="569"/>
      <c r="AS33" s="569"/>
      <c r="AT33" s="569"/>
      <c r="AU33" s="569"/>
      <c r="AV33" s="569"/>
      <c r="AW33" s="569"/>
      <c r="AX33" s="569"/>
      <c r="AY33" s="569"/>
      <c r="AZ33" s="569"/>
      <c r="BA33" s="569"/>
      <c r="BB33" s="569"/>
      <c r="BC33" s="569"/>
      <c r="BD33" s="182"/>
      <c r="BE33" s="568">
        <f t="shared" si="2"/>
        <v>17</v>
      </c>
      <c r="BF33" s="568"/>
      <c r="BG33" s="569" t="str">
        <f>IF('各会計、関係団体の財政状況及び健全化判断比率'!B34="","",'各会計、関係団体の財政状況及び健全化判断比率'!B34)</f>
        <v>港湾整備事業特別会計</v>
      </c>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t="e">
        <f t="shared" si="4"/>
        <v>#VALUE!</v>
      </c>
      <c r="CP33" s="568"/>
      <c r="CQ33" s="569" t="str">
        <f>IF('各会計、関係団体の財政状況及び健全化判断比率'!BS9="","",'各会計、関係団体の財政状況及び健全化判断比率'!BS9)</f>
        <v>公益財団法人宮崎県立芸術劇場</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山林基本財産特別会計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f t="shared" si="1"/>
        <v>14</v>
      </c>
      <c r="AN34" s="568"/>
      <c r="AO34" s="569" t="str">
        <f>IF('各会計、関係団体の財政状況及び健全化判断比率'!B31="","",'各会計、関係団体の財政状況及び健全化判断比率'!B31)</f>
        <v>県立病院事業会計</v>
      </c>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t="e">
        <f t="shared" si="4"/>
        <v>#VALUE!</v>
      </c>
      <c r="CP34" s="568"/>
      <c r="CQ34" s="569" t="str">
        <f>IF('各会計、関係団体の財政状況及び健全化判断比率'!BS10="","",'各会計、関係団体の財政状況及び健全化判断比率'!BS10)</f>
        <v>公益財団法人宮崎県環境整備公社</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拡大造林事業特別会計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t="e">
        <f t="shared" si="4"/>
        <v>#VALUE!</v>
      </c>
      <c r="CP35" s="568"/>
      <c r="CQ35" s="569" t="str">
        <f>IF('各会計、関係団体の財政状況及び健全化判断比率'!BS11="","",'各会計、関係団体の財政状況及び健全化判断比率'!BS11)</f>
        <v>公益財団法人宮崎県生活衛生営業指導センター</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公共用地取得事業特別会計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t="e">
        <f t="shared" si="4"/>
        <v>#VALUE!</v>
      </c>
      <c r="CP36" s="568"/>
      <c r="CQ36" s="569" t="str">
        <f>IF('各会計、関係団体の財政状況及び健全化判断比率'!BS12="","",'各会計、関係団体の財政状況及び健全化判断比率'!BS12)</f>
        <v>公益財団法人宮崎県移植推進財団</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公債管理特別会計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t="e">
        <f t="shared" si="4"/>
        <v>#VALUE!</v>
      </c>
      <c r="CP37" s="568"/>
      <c r="CQ37" s="569" t="str">
        <f>IF('各会計、関係団体の財政状況及び健全化判断比率'!BS13="","",'各会計、関係団体の財政状況及び健全化判断比率'!BS13)</f>
        <v>公益財団法人宮崎県健康づくり協会</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県立学校実習事業特別会計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t="e">
        <f t="shared" si="4"/>
        <v>#VALUE!</v>
      </c>
      <c r="CP38" s="568"/>
      <c r="CQ38" s="569" t="str">
        <f>IF('各会計、関係団体の財政状況及び健全化判断比率'!BS14="","",'各会計、関係団体の財政状況及び健全化判断比率'!BS14)</f>
        <v>公益財団法人宮崎県機械技術振興協会</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開発事業特別資金特別会計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t="e">
        <f t="shared" si="4"/>
        <v>#VALUE!</v>
      </c>
      <c r="CP39" s="568"/>
      <c r="CQ39" s="569" t="str">
        <f>IF('各会計、関係団体の財政状況及び健全化判断比率'!BS15="","",'各会計、関係団体の財政状況及び健全化判断比率'!BS15)</f>
        <v>公益財団法人宮崎県産業振興機構</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育英資金特別会計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t="e">
        <f t="shared" si="4"/>
        <v>#VALUE!</v>
      </c>
      <c r="CP40" s="568"/>
      <c r="CQ40" s="569" t="str">
        <f>IF('各会計、関係団体の財政状況及び健全化判断比率'!BS16="","",'各会計、関係団体の財政状況及び健全化判断比率'!BS16)</f>
        <v>宮崎県ソフトウェアセンター</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170</v>
      </c>
      <c r="C43" s="140"/>
      <c r="D43" s="140"/>
      <c r="E43" s="140" t="s">
        <v>171</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172</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173</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174</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175</v>
      </c>
    </row>
    <row r="48" spans="1:119" x14ac:dyDescent="0.2">
      <c r="E48" s="142" t="s">
        <v>176</v>
      </c>
    </row>
    <row r="49" spans="5:5" x14ac:dyDescent="0.2">
      <c r="E49" s="142" t="s">
        <v>177</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lq4C1FavlwdQNLn2m4EUhXKw0CkWQUmasS4OaeSnAKYYh54WNDlcNvsvE3uoxQYHZOwCMtWwTJOcroNARCv+Ug==" saltValue="qTB/OXzfuBjV5J9/cyk9sg=="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178</v>
      </c>
      <c r="DD1" s="573"/>
      <c r="DE1" s="573"/>
      <c r="DF1" s="573"/>
      <c r="DG1" s="573"/>
      <c r="DH1" s="573"/>
      <c r="DI1" s="574"/>
      <c r="DK1" s="572" t="s">
        <v>179</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180</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181</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182</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183</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184</v>
      </c>
      <c r="S4" s="576"/>
      <c r="T4" s="576"/>
      <c r="U4" s="576"/>
      <c r="V4" s="576"/>
      <c r="W4" s="576"/>
      <c r="X4" s="576"/>
      <c r="Y4" s="577"/>
      <c r="Z4" s="575" t="s">
        <v>185</v>
      </c>
      <c r="AA4" s="576"/>
      <c r="AB4" s="576"/>
      <c r="AC4" s="577"/>
      <c r="AD4" s="575" t="s">
        <v>186</v>
      </c>
      <c r="AE4" s="576"/>
      <c r="AF4" s="576"/>
      <c r="AG4" s="576"/>
      <c r="AH4" s="576"/>
      <c r="AI4" s="576"/>
      <c r="AJ4" s="576"/>
      <c r="AK4" s="577"/>
      <c r="AL4" s="575" t="s">
        <v>185</v>
      </c>
      <c r="AM4" s="576"/>
      <c r="AN4" s="576"/>
      <c r="AO4" s="577"/>
      <c r="AP4" s="578" t="s">
        <v>187</v>
      </c>
      <c r="AQ4" s="578"/>
      <c r="AR4" s="578"/>
      <c r="AS4" s="578"/>
      <c r="AT4" s="578"/>
      <c r="AU4" s="578"/>
      <c r="AV4" s="578"/>
      <c r="AW4" s="578"/>
      <c r="AX4" s="578"/>
      <c r="AY4" s="578"/>
      <c r="AZ4" s="578"/>
      <c r="BA4" s="578"/>
      <c r="BB4" s="578"/>
      <c r="BC4" s="578"/>
      <c r="BD4" s="578" t="s">
        <v>188</v>
      </c>
      <c r="BE4" s="578"/>
      <c r="BF4" s="578"/>
      <c r="BG4" s="578"/>
      <c r="BH4" s="578"/>
      <c r="BI4" s="578"/>
      <c r="BJ4" s="578"/>
      <c r="BK4" s="578"/>
      <c r="BL4" s="578" t="s">
        <v>185</v>
      </c>
      <c r="BM4" s="578"/>
      <c r="BN4" s="578"/>
      <c r="BO4" s="578"/>
      <c r="BP4" s="578" t="s">
        <v>189</v>
      </c>
      <c r="BQ4" s="578"/>
      <c r="BR4" s="578"/>
      <c r="BS4" s="578"/>
      <c r="BT4" s="578"/>
      <c r="BU4" s="578"/>
      <c r="BV4" s="578"/>
      <c r="BW4" s="578"/>
      <c r="BY4" s="575" t="s">
        <v>190</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191</v>
      </c>
      <c r="C5" s="580"/>
      <c r="D5" s="580"/>
      <c r="E5" s="580"/>
      <c r="F5" s="580"/>
      <c r="G5" s="580"/>
      <c r="H5" s="580"/>
      <c r="I5" s="580"/>
      <c r="J5" s="580"/>
      <c r="K5" s="580"/>
      <c r="L5" s="580"/>
      <c r="M5" s="580"/>
      <c r="N5" s="580"/>
      <c r="O5" s="580"/>
      <c r="P5" s="580"/>
      <c r="Q5" s="581"/>
      <c r="R5" s="582">
        <v>123635388</v>
      </c>
      <c r="S5" s="583"/>
      <c r="T5" s="583"/>
      <c r="U5" s="583"/>
      <c r="V5" s="583"/>
      <c r="W5" s="583"/>
      <c r="X5" s="583"/>
      <c r="Y5" s="584"/>
      <c r="Z5" s="585">
        <v>21.5</v>
      </c>
      <c r="AA5" s="585"/>
      <c r="AB5" s="585"/>
      <c r="AC5" s="585"/>
      <c r="AD5" s="586">
        <v>99931105</v>
      </c>
      <c r="AE5" s="586"/>
      <c r="AF5" s="586"/>
      <c r="AG5" s="586"/>
      <c r="AH5" s="586"/>
      <c r="AI5" s="586"/>
      <c r="AJ5" s="586"/>
      <c r="AK5" s="586"/>
      <c r="AL5" s="587">
        <v>33</v>
      </c>
      <c r="AM5" s="588"/>
      <c r="AN5" s="588"/>
      <c r="AO5" s="589"/>
      <c r="AP5" s="579" t="s">
        <v>192</v>
      </c>
      <c r="AQ5" s="580"/>
      <c r="AR5" s="580"/>
      <c r="AS5" s="580"/>
      <c r="AT5" s="580"/>
      <c r="AU5" s="580"/>
      <c r="AV5" s="580"/>
      <c r="AW5" s="580"/>
      <c r="AX5" s="580"/>
      <c r="AY5" s="580"/>
      <c r="AZ5" s="580"/>
      <c r="BA5" s="580"/>
      <c r="BB5" s="580"/>
      <c r="BC5" s="581"/>
      <c r="BD5" s="593">
        <v>123338334</v>
      </c>
      <c r="BE5" s="594"/>
      <c r="BF5" s="594"/>
      <c r="BG5" s="594"/>
      <c r="BH5" s="594"/>
      <c r="BI5" s="594"/>
      <c r="BJ5" s="594"/>
      <c r="BK5" s="595"/>
      <c r="BL5" s="596">
        <v>99.8</v>
      </c>
      <c r="BM5" s="596"/>
      <c r="BN5" s="596"/>
      <c r="BO5" s="596"/>
      <c r="BP5" s="597">
        <v>689358</v>
      </c>
      <c r="BQ5" s="597"/>
      <c r="BR5" s="597"/>
      <c r="BS5" s="597"/>
      <c r="BT5" s="597"/>
      <c r="BU5" s="597"/>
      <c r="BV5" s="597"/>
      <c r="BW5" s="601"/>
      <c r="BY5" s="575" t="s">
        <v>187</v>
      </c>
      <c r="BZ5" s="576"/>
      <c r="CA5" s="576"/>
      <c r="CB5" s="576"/>
      <c r="CC5" s="576"/>
      <c r="CD5" s="576"/>
      <c r="CE5" s="576"/>
      <c r="CF5" s="576"/>
      <c r="CG5" s="576"/>
      <c r="CH5" s="576"/>
      <c r="CI5" s="576"/>
      <c r="CJ5" s="576"/>
      <c r="CK5" s="576"/>
      <c r="CL5" s="577"/>
      <c r="CM5" s="575" t="s">
        <v>193</v>
      </c>
      <c r="CN5" s="576"/>
      <c r="CO5" s="576"/>
      <c r="CP5" s="576"/>
      <c r="CQ5" s="576"/>
      <c r="CR5" s="576"/>
      <c r="CS5" s="576"/>
      <c r="CT5" s="577"/>
      <c r="CU5" s="575" t="s">
        <v>185</v>
      </c>
      <c r="CV5" s="576"/>
      <c r="CW5" s="576"/>
      <c r="CX5" s="577"/>
      <c r="CY5" s="575" t="s">
        <v>194</v>
      </c>
      <c r="CZ5" s="576"/>
      <c r="DA5" s="576"/>
      <c r="DB5" s="576"/>
      <c r="DC5" s="576"/>
      <c r="DD5" s="576"/>
      <c r="DE5" s="576"/>
      <c r="DF5" s="576"/>
      <c r="DG5" s="576"/>
      <c r="DH5" s="576"/>
      <c r="DI5" s="576"/>
      <c r="DJ5" s="576"/>
      <c r="DK5" s="577"/>
      <c r="DL5" s="575" t="s">
        <v>195</v>
      </c>
      <c r="DM5" s="576"/>
      <c r="DN5" s="576"/>
      <c r="DO5" s="576"/>
      <c r="DP5" s="576"/>
      <c r="DQ5" s="576"/>
      <c r="DR5" s="576"/>
      <c r="DS5" s="576"/>
      <c r="DT5" s="576"/>
      <c r="DU5" s="576"/>
      <c r="DV5" s="576"/>
      <c r="DW5" s="576"/>
      <c r="DX5" s="577"/>
    </row>
    <row r="6" spans="2:138" ht="11.25" customHeight="1" x14ac:dyDescent="0.2">
      <c r="B6" s="590" t="s">
        <v>196</v>
      </c>
      <c r="C6" s="591"/>
      <c r="D6" s="591"/>
      <c r="E6" s="591"/>
      <c r="F6" s="591"/>
      <c r="G6" s="591"/>
      <c r="H6" s="591"/>
      <c r="I6" s="591"/>
      <c r="J6" s="591"/>
      <c r="K6" s="591"/>
      <c r="L6" s="591"/>
      <c r="M6" s="591"/>
      <c r="N6" s="591"/>
      <c r="O6" s="591"/>
      <c r="P6" s="591"/>
      <c r="Q6" s="592"/>
      <c r="R6" s="593">
        <v>18010514</v>
      </c>
      <c r="S6" s="594"/>
      <c r="T6" s="594"/>
      <c r="U6" s="594"/>
      <c r="V6" s="594"/>
      <c r="W6" s="594"/>
      <c r="X6" s="594"/>
      <c r="Y6" s="595"/>
      <c r="Z6" s="596">
        <v>3.1</v>
      </c>
      <c r="AA6" s="596"/>
      <c r="AB6" s="596"/>
      <c r="AC6" s="596"/>
      <c r="AD6" s="597">
        <v>18010514</v>
      </c>
      <c r="AE6" s="597"/>
      <c r="AF6" s="597"/>
      <c r="AG6" s="597"/>
      <c r="AH6" s="597"/>
      <c r="AI6" s="597"/>
      <c r="AJ6" s="597"/>
      <c r="AK6" s="597"/>
      <c r="AL6" s="598">
        <v>6</v>
      </c>
      <c r="AM6" s="599"/>
      <c r="AN6" s="599"/>
      <c r="AO6" s="600"/>
      <c r="AP6" s="590" t="s">
        <v>197</v>
      </c>
      <c r="AQ6" s="591"/>
      <c r="AR6" s="591"/>
      <c r="AS6" s="591"/>
      <c r="AT6" s="591"/>
      <c r="AU6" s="591"/>
      <c r="AV6" s="591"/>
      <c r="AW6" s="591"/>
      <c r="AX6" s="591"/>
      <c r="AY6" s="591"/>
      <c r="AZ6" s="591"/>
      <c r="BA6" s="591"/>
      <c r="BB6" s="591"/>
      <c r="BC6" s="592"/>
      <c r="BD6" s="593">
        <v>123338334</v>
      </c>
      <c r="BE6" s="594"/>
      <c r="BF6" s="594"/>
      <c r="BG6" s="594"/>
      <c r="BH6" s="594"/>
      <c r="BI6" s="594"/>
      <c r="BJ6" s="594"/>
      <c r="BK6" s="595"/>
      <c r="BL6" s="596">
        <v>99.8</v>
      </c>
      <c r="BM6" s="596"/>
      <c r="BN6" s="596"/>
      <c r="BO6" s="596"/>
      <c r="BP6" s="597">
        <v>689358</v>
      </c>
      <c r="BQ6" s="597"/>
      <c r="BR6" s="597"/>
      <c r="BS6" s="597"/>
      <c r="BT6" s="597"/>
      <c r="BU6" s="597"/>
      <c r="BV6" s="597"/>
      <c r="BW6" s="601"/>
      <c r="BY6" s="579" t="s">
        <v>198</v>
      </c>
      <c r="BZ6" s="580"/>
      <c r="CA6" s="580"/>
      <c r="CB6" s="580"/>
      <c r="CC6" s="580"/>
      <c r="CD6" s="580"/>
      <c r="CE6" s="580"/>
      <c r="CF6" s="580"/>
      <c r="CG6" s="580"/>
      <c r="CH6" s="580"/>
      <c r="CI6" s="580"/>
      <c r="CJ6" s="580"/>
      <c r="CK6" s="580"/>
      <c r="CL6" s="581"/>
      <c r="CM6" s="593">
        <v>1077641</v>
      </c>
      <c r="CN6" s="594"/>
      <c r="CO6" s="594"/>
      <c r="CP6" s="594"/>
      <c r="CQ6" s="594"/>
      <c r="CR6" s="594"/>
      <c r="CS6" s="594"/>
      <c r="CT6" s="595"/>
      <c r="CU6" s="596">
        <v>0.2</v>
      </c>
      <c r="CV6" s="596"/>
      <c r="CW6" s="596"/>
      <c r="CX6" s="596"/>
      <c r="CY6" s="602" t="s">
        <v>110</v>
      </c>
      <c r="CZ6" s="594"/>
      <c r="DA6" s="594"/>
      <c r="DB6" s="594"/>
      <c r="DC6" s="594"/>
      <c r="DD6" s="594"/>
      <c r="DE6" s="594"/>
      <c r="DF6" s="594"/>
      <c r="DG6" s="594"/>
      <c r="DH6" s="594"/>
      <c r="DI6" s="594"/>
      <c r="DJ6" s="594"/>
      <c r="DK6" s="595"/>
      <c r="DL6" s="602">
        <v>1054288</v>
      </c>
      <c r="DM6" s="594"/>
      <c r="DN6" s="594"/>
      <c r="DO6" s="594"/>
      <c r="DP6" s="594"/>
      <c r="DQ6" s="594"/>
      <c r="DR6" s="594"/>
      <c r="DS6" s="594"/>
      <c r="DT6" s="594"/>
      <c r="DU6" s="594"/>
      <c r="DV6" s="594"/>
      <c r="DW6" s="594"/>
      <c r="DX6" s="603"/>
    </row>
    <row r="7" spans="2:138" ht="11.25" customHeight="1" x14ac:dyDescent="0.2">
      <c r="B7" s="590" t="s">
        <v>199</v>
      </c>
      <c r="C7" s="591"/>
      <c r="D7" s="591"/>
      <c r="E7" s="591"/>
      <c r="F7" s="591"/>
      <c r="G7" s="591"/>
      <c r="H7" s="591"/>
      <c r="I7" s="591"/>
      <c r="J7" s="591"/>
      <c r="K7" s="591"/>
      <c r="L7" s="591"/>
      <c r="M7" s="591"/>
      <c r="N7" s="591"/>
      <c r="O7" s="591"/>
      <c r="P7" s="591"/>
      <c r="Q7" s="592"/>
      <c r="R7" s="593">
        <v>2346521</v>
      </c>
      <c r="S7" s="594"/>
      <c r="T7" s="594"/>
      <c r="U7" s="594"/>
      <c r="V7" s="594"/>
      <c r="W7" s="594"/>
      <c r="X7" s="594"/>
      <c r="Y7" s="595"/>
      <c r="Z7" s="596">
        <v>0.4</v>
      </c>
      <c r="AA7" s="596"/>
      <c r="AB7" s="596"/>
      <c r="AC7" s="596"/>
      <c r="AD7" s="597">
        <v>2346521</v>
      </c>
      <c r="AE7" s="597"/>
      <c r="AF7" s="597"/>
      <c r="AG7" s="597"/>
      <c r="AH7" s="597"/>
      <c r="AI7" s="597"/>
      <c r="AJ7" s="597"/>
      <c r="AK7" s="597"/>
      <c r="AL7" s="598">
        <v>0.8</v>
      </c>
      <c r="AM7" s="599"/>
      <c r="AN7" s="599"/>
      <c r="AO7" s="600"/>
      <c r="AP7" s="590" t="s">
        <v>200</v>
      </c>
      <c r="AQ7" s="591"/>
      <c r="AR7" s="591"/>
      <c r="AS7" s="591"/>
      <c r="AT7" s="591"/>
      <c r="AU7" s="591"/>
      <c r="AV7" s="591"/>
      <c r="AW7" s="591"/>
      <c r="AX7" s="591"/>
      <c r="AY7" s="591"/>
      <c r="AZ7" s="591"/>
      <c r="BA7" s="591"/>
      <c r="BB7" s="591"/>
      <c r="BC7" s="592"/>
      <c r="BD7" s="593">
        <v>33198602</v>
      </c>
      <c r="BE7" s="594"/>
      <c r="BF7" s="594"/>
      <c r="BG7" s="594"/>
      <c r="BH7" s="594"/>
      <c r="BI7" s="594"/>
      <c r="BJ7" s="594"/>
      <c r="BK7" s="595"/>
      <c r="BL7" s="596">
        <v>26.9</v>
      </c>
      <c r="BM7" s="596"/>
      <c r="BN7" s="596"/>
      <c r="BO7" s="596"/>
      <c r="BP7" s="597">
        <v>689358</v>
      </c>
      <c r="BQ7" s="597"/>
      <c r="BR7" s="597"/>
      <c r="BS7" s="597"/>
      <c r="BT7" s="597"/>
      <c r="BU7" s="597"/>
      <c r="BV7" s="597"/>
      <c r="BW7" s="601"/>
      <c r="BY7" s="590" t="s">
        <v>201</v>
      </c>
      <c r="BZ7" s="591"/>
      <c r="CA7" s="591"/>
      <c r="CB7" s="591"/>
      <c r="CC7" s="591"/>
      <c r="CD7" s="591"/>
      <c r="CE7" s="591"/>
      <c r="CF7" s="591"/>
      <c r="CG7" s="591"/>
      <c r="CH7" s="591"/>
      <c r="CI7" s="591"/>
      <c r="CJ7" s="591"/>
      <c r="CK7" s="591"/>
      <c r="CL7" s="592"/>
      <c r="CM7" s="593">
        <v>40482389</v>
      </c>
      <c r="CN7" s="594"/>
      <c r="CO7" s="594"/>
      <c r="CP7" s="594"/>
      <c r="CQ7" s="594"/>
      <c r="CR7" s="594"/>
      <c r="CS7" s="594"/>
      <c r="CT7" s="595"/>
      <c r="CU7" s="596">
        <v>7.2</v>
      </c>
      <c r="CV7" s="596"/>
      <c r="CW7" s="596"/>
      <c r="CX7" s="596"/>
      <c r="CY7" s="602">
        <v>1175339</v>
      </c>
      <c r="CZ7" s="594"/>
      <c r="DA7" s="594"/>
      <c r="DB7" s="594"/>
      <c r="DC7" s="594"/>
      <c r="DD7" s="594"/>
      <c r="DE7" s="594"/>
      <c r="DF7" s="594"/>
      <c r="DG7" s="594"/>
      <c r="DH7" s="594"/>
      <c r="DI7" s="594"/>
      <c r="DJ7" s="594"/>
      <c r="DK7" s="595"/>
      <c r="DL7" s="602">
        <v>32599733</v>
      </c>
      <c r="DM7" s="594"/>
      <c r="DN7" s="594"/>
      <c r="DO7" s="594"/>
      <c r="DP7" s="594"/>
      <c r="DQ7" s="594"/>
      <c r="DR7" s="594"/>
      <c r="DS7" s="594"/>
      <c r="DT7" s="594"/>
      <c r="DU7" s="594"/>
      <c r="DV7" s="594"/>
      <c r="DW7" s="594"/>
      <c r="DX7" s="603"/>
    </row>
    <row r="8" spans="2:138" ht="11.25" customHeight="1" x14ac:dyDescent="0.2">
      <c r="B8" s="590" t="s">
        <v>202</v>
      </c>
      <c r="C8" s="591"/>
      <c r="D8" s="591"/>
      <c r="E8" s="591"/>
      <c r="F8" s="591"/>
      <c r="G8" s="591"/>
      <c r="H8" s="591"/>
      <c r="I8" s="591"/>
      <c r="J8" s="591"/>
      <c r="K8" s="591"/>
      <c r="L8" s="591"/>
      <c r="M8" s="591"/>
      <c r="N8" s="591"/>
      <c r="O8" s="591"/>
      <c r="P8" s="591"/>
      <c r="Q8" s="592"/>
      <c r="R8" s="593" t="s">
        <v>110</v>
      </c>
      <c r="S8" s="594"/>
      <c r="T8" s="594"/>
      <c r="U8" s="594"/>
      <c r="V8" s="594"/>
      <c r="W8" s="594"/>
      <c r="X8" s="594"/>
      <c r="Y8" s="595"/>
      <c r="Z8" s="596" t="s">
        <v>110</v>
      </c>
      <c r="AA8" s="596"/>
      <c r="AB8" s="596"/>
      <c r="AC8" s="596"/>
      <c r="AD8" s="597" t="s">
        <v>110</v>
      </c>
      <c r="AE8" s="597"/>
      <c r="AF8" s="597"/>
      <c r="AG8" s="597"/>
      <c r="AH8" s="597"/>
      <c r="AI8" s="597"/>
      <c r="AJ8" s="597"/>
      <c r="AK8" s="597"/>
      <c r="AL8" s="598" t="s">
        <v>110</v>
      </c>
      <c r="AM8" s="599"/>
      <c r="AN8" s="599"/>
      <c r="AO8" s="600"/>
      <c r="AP8" s="590" t="s">
        <v>203</v>
      </c>
      <c r="AQ8" s="591"/>
      <c r="AR8" s="591"/>
      <c r="AS8" s="591"/>
      <c r="AT8" s="591"/>
      <c r="AU8" s="591"/>
      <c r="AV8" s="591"/>
      <c r="AW8" s="591"/>
      <c r="AX8" s="591"/>
      <c r="AY8" s="591"/>
      <c r="AZ8" s="591"/>
      <c r="BA8" s="591"/>
      <c r="BB8" s="591"/>
      <c r="BC8" s="592"/>
      <c r="BD8" s="593">
        <v>994237</v>
      </c>
      <c r="BE8" s="594"/>
      <c r="BF8" s="594"/>
      <c r="BG8" s="594"/>
      <c r="BH8" s="594"/>
      <c r="BI8" s="594"/>
      <c r="BJ8" s="594"/>
      <c r="BK8" s="595"/>
      <c r="BL8" s="596">
        <v>0.8</v>
      </c>
      <c r="BM8" s="596"/>
      <c r="BN8" s="596"/>
      <c r="BO8" s="596"/>
      <c r="BP8" s="597">
        <v>254378</v>
      </c>
      <c r="BQ8" s="597"/>
      <c r="BR8" s="597"/>
      <c r="BS8" s="597"/>
      <c r="BT8" s="597"/>
      <c r="BU8" s="597"/>
      <c r="BV8" s="597"/>
      <c r="BW8" s="601"/>
      <c r="BY8" s="590" t="s">
        <v>204</v>
      </c>
      <c r="BZ8" s="591"/>
      <c r="CA8" s="591"/>
      <c r="CB8" s="591"/>
      <c r="CC8" s="591"/>
      <c r="CD8" s="591"/>
      <c r="CE8" s="591"/>
      <c r="CF8" s="591"/>
      <c r="CG8" s="591"/>
      <c r="CH8" s="591"/>
      <c r="CI8" s="591"/>
      <c r="CJ8" s="591"/>
      <c r="CK8" s="591"/>
      <c r="CL8" s="592"/>
      <c r="CM8" s="593">
        <v>87320450</v>
      </c>
      <c r="CN8" s="594"/>
      <c r="CO8" s="594"/>
      <c r="CP8" s="594"/>
      <c r="CQ8" s="594"/>
      <c r="CR8" s="594"/>
      <c r="CS8" s="594"/>
      <c r="CT8" s="595"/>
      <c r="CU8" s="596">
        <v>15.6</v>
      </c>
      <c r="CV8" s="596"/>
      <c r="CW8" s="596"/>
      <c r="CX8" s="596"/>
      <c r="CY8" s="602">
        <v>502629</v>
      </c>
      <c r="CZ8" s="594"/>
      <c r="DA8" s="594"/>
      <c r="DB8" s="594"/>
      <c r="DC8" s="594"/>
      <c r="DD8" s="594"/>
      <c r="DE8" s="594"/>
      <c r="DF8" s="594"/>
      <c r="DG8" s="594"/>
      <c r="DH8" s="594"/>
      <c r="DI8" s="594"/>
      <c r="DJ8" s="594"/>
      <c r="DK8" s="595"/>
      <c r="DL8" s="602">
        <v>75925953</v>
      </c>
      <c r="DM8" s="594"/>
      <c r="DN8" s="594"/>
      <c r="DO8" s="594"/>
      <c r="DP8" s="594"/>
      <c r="DQ8" s="594"/>
      <c r="DR8" s="594"/>
      <c r="DS8" s="594"/>
      <c r="DT8" s="594"/>
      <c r="DU8" s="594"/>
      <c r="DV8" s="594"/>
      <c r="DW8" s="594"/>
      <c r="DX8" s="603"/>
    </row>
    <row r="9" spans="2:138" ht="11.25" customHeight="1" x14ac:dyDescent="0.2">
      <c r="B9" s="590" t="s">
        <v>205</v>
      </c>
      <c r="C9" s="591"/>
      <c r="D9" s="591"/>
      <c r="E9" s="591"/>
      <c r="F9" s="591"/>
      <c r="G9" s="591"/>
      <c r="H9" s="591"/>
      <c r="I9" s="591"/>
      <c r="J9" s="591"/>
      <c r="K9" s="591"/>
      <c r="L9" s="591"/>
      <c r="M9" s="591"/>
      <c r="N9" s="591"/>
      <c r="O9" s="591"/>
      <c r="P9" s="591"/>
      <c r="Q9" s="592"/>
      <c r="R9" s="593" t="s">
        <v>110</v>
      </c>
      <c r="S9" s="594"/>
      <c r="T9" s="594"/>
      <c r="U9" s="594"/>
      <c r="V9" s="594"/>
      <c r="W9" s="594"/>
      <c r="X9" s="594"/>
      <c r="Y9" s="595"/>
      <c r="Z9" s="596" t="s">
        <v>110</v>
      </c>
      <c r="AA9" s="596"/>
      <c r="AB9" s="596"/>
      <c r="AC9" s="596"/>
      <c r="AD9" s="597" t="s">
        <v>110</v>
      </c>
      <c r="AE9" s="597"/>
      <c r="AF9" s="597"/>
      <c r="AG9" s="597"/>
      <c r="AH9" s="597"/>
      <c r="AI9" s="597"/>
      <c r="AJ9" s="597"/>
      <c r="AK9" s="597"/>
      <c r="AL9" s="598" t="s">
        <v>110</v>
      </c>
      <c r="AM9" s="599"/>
      <c r="AN9" s="599"/>
      <c r="AO9" s="600"/>
      <c r="AP9" s="590" t="s">
        <v>206</v>
      </c>
      <c r="AQ9" s="591"/>
      <c r="AR9" s="591"/>
      <c r="AS9" s="591"/>
      <c r="AT9" s="591"/>
      <c r="AU9" s="591"/>
      <c r="AV9" s="591"/>
      <c r="AW9" s="591"/>
      <c r="AX9" s="591"/>
      <c r="AY9" s="591"/>
      <c r="AZ9" s="591"/>
      <c r="BA9" s="591"/>
      <c r="BB9" s="591"/>
      <c r="BC9" s="592"/>
      <c r="BD9" s="593">
        <v>27475390</v>
      </c>
      <c r="BE9" s="594"/>
      <c r="BF9" s="594"/>
      <c r="BG9" s="594"/>
      <c r="BH9" s="594"/>
      <c r="BI9" s="594"/>
      <c r="BJ9" s="594"/>
      <c r="BK9" s="595"/>
      <c r="BL9" s="596">
        <v>22.2</v>
      </c>
      <c r="BM9" s="596"/>
      <c r="BN9" s="596"/>
      <c r="BO9" s="596"/>
      <c r="BP9" s="597" t="s">
        <v>110</v>
      </c>
      <c r="BQ9" s="597"/>
      <c r="BR9" s="597"/>
      <c r="BS9" s="597"/>
      <c r="BT9" s="597"/>
      <c r="BU9" s="597"/>
      <c r="BV9" s="597"/>
      <c r="BW9" s="601"/>
      <c r="BY9" s="590" t="s">
        <v>207</v>
      </c>
      <c r="BZ9" s="591"/>
      <c r="CA9" s="591"/>
      <c r="CB9" s="591"/>
      <c r="CC9" s="591"/>
      <c r="CD9" s="591"/>
      <c r="CE9" s="591"/>
      <c r="CF9" s="591"/>
      <c r="CG9" s="591"/>
      <c r="CH9" s="591"/>
      <c r="CI9" s="591"/>
      <c r="CJ9" s="591"/>
      <c r="CK9" s="591"/>
      <c r="CL9" s="592"/>
      <c r="CM9" s="593">
        <v>19358401</v>
      </c>
      <c r="CN9" s="594"/>
      <c r="CO9" s="594"/>
      <c r="CP9" s="594"/>
      <c r="CQ9" s="594"/>
      <c r="CR9" s="594"/>
      <c r="CS9" s="594"/>
      <c r="CT9" s="595"/>
      <c r="CU9" s="596">
        <v>3.5</v>
      </c>
      <c r="CV9" s="596"/>
      <c r="CW9" s="596"/>
      <c r="CX9" s="596"/>
      <c r="CY9" s="602">
        <v>284013</v>
      </c>
      <c r="CZ9" s="594"/>
      <c r="DA9" s="594"/>
      <c r="DB9" s="594"/>
      <c r="DC9" s="594"/>
      <c r="DD9" s="594"/>
      <c r="DE9" s="594"/>
      <c r="DF9" s="594"/>
      <c r="DG9" s="594"/>
      <c r="DH9" s="594"/>
      <c r="DI9" s="594"/>
      <c r="DJ9" s="594"/>
      <c r="DK9" s="595"/>
      <c r="DL9" s="602">
        <v>10903255</v>
      </c>
      <c r="DM9" s="594"/>
      <c r="DN9" s="594"/>
      <c r="DO9" s="594"/>
      <c r="DP9" s="594"/>
      <c r="DQ9" s="594"/>
      <c r="DR9" s="594"/>
      <c r="DS9" s="594"/>
      <c r="DT9" s="594"/>
      <c r="DU9" s="594"/>
      <c r="DV9" s="594"/>
      <c r="DW9" s="594"/>
      <c r="DX9" s="603"/>
    </row>
    <row r="10" spans="2:138" ht="11.25" customHeight="1" x14ac:dyDescent="0.2">
      <c r="B10" s="590" t="s">
        <v>208</v>
      </c>
      <c r="C10" s="591"/>
      <c r="D10" s="591"/>
      <c r="E10" s="591"/>
      <c r="F10" s="591"/>
      <c r="G10" s="591"/>
      <c r="H10" s="591"/>
      <c r="I10" s="591"/>
      <c r="J10" s="591"/>
      <c r="K10" s="591"/>
      <c r="L10" s="591"/>
      <c r="M10" s="591"/>
      <c r="N10" s="591"/>
      <c r="O10" s="591"/>
      <c r="P10" s="591"/>
      <c r="Q10" s="592"/>
      <c r="R10" s="593">
        <v>114728</v>
      </c>
      <c r="S10" s="594"/>
      <c r="T10" s="594"/>
      <c r="U10" s="594"/>
      <c r="V10" s="594"/>
      <c r="W10" s="594"/>
      <c r="X10" s="594"/>
      <c r="Y10" s="595"/>
      <c r="Z10" s="596">
        <v>0</v>
      </c>
      <c r="AA10" s="596"/>
      <c r="AB10" s="596"/>
      <c r="AC10" s="596"/>
      <c r="AD10" s="597">
        <v>114728</v>
      </c>
      <c r="AE10" s="597"/>
      <c r="AF10" s="597"/>
      <c r="AG10" s="597"/>
      <c r="AH10" s="597"/>
      <c r="AI10" s="597"/>
      <c r="AJ10" s="597"/>
      <c r="AK10" s="597"/>
      <c r="AL10" s="598">
        <v>0</v>
      </c>
      <c r="AM10" s="599"/>
      <c r="AN10" s="599"/>
      <c r="AO10" s="600"/>
      <c r="AP10" s="590" t="s">
        <v>209</v>
      </c>
      <c r="AQ10" s="591"/>
      <c r="AR10" s="591"/>
      <c r="AS10" s="591"/>
      <c r="AT10" s="591"/>
      <c r="AU10" s="591"/>
      <c r="AV10" s="591"/>
      <c r="AW10" s="591"/>
      <c r="AX10" s="591"/>
      <c r="AY10" s="591"/>
      <c r="AZ10" s="591"/>
      <c r="BA10" s="591"/>
      <c r="BB10" s="591"/>
      <c r="BC10" s="592"/>
      <c r="BD10" s="593">
        <v>1214382</v>
      </c>
      <c r="BE10" s="594"/>
      <c r="BF10" s="594"/>
      <c r="BG10" s="594"/>
      <c r="BH10" s="594"/>
      <c r="BI10" s="594"/>
      <c r="BJ10" s="594"/>
      <c r="BK10" s="595"/>
      <c r="BL10" s="596">
        <v>1</v>
      </c>
      <c r="BM10" s="596"/>
      <c r="BN10" s="596"/>
      <c r="BO10" s="596"/>
      <c r="BP10" s="597">
        <v>57699</v>
      </c>
      <c r="BQ10" s="597"/>
      <c r="BR10" s="597"/>
      <c r="BS10" s="597"/>
      <c r="BT10" s="597"/>
      <c r="BU10" s="597"/>
      <c r="BV10" s="597"/>
      <c r="BW10" s="601"/>
      <c r="BY10" s="590" t="s">
        <v>210</v>
      </c>
      <c r="BZ10" s="591"/>
      <c r="CA10" s="591"/>
      <c r="CB10" s="591"/>
      <c r="CC10" s="591"/>
      <c r="CD10" s="591"/>
      <c r="CE10" s="591"/>
      <c r="CF10" s="591"/>
      <c r="CG10" s="591"/>
      <c r="CH10" s="591"/>
      <c r="CI10" s="591"/>
      <c r="CJ10" s="591"/>
      <c r="CK10" s="591"/>
      <c r="CL10" s="592"/>
      <c r="CM10" s="593">
        <v>1516476</v>
      </c>
      <c r="CN10" s="594"/>
      <c r="CO10" s="594"/>
      <c r="CP10" s="594"/>
      <c r="CQ10" s="594"/>
      <c r="CR10" s="594"/>
      <c r="CS10" s="594"/>
      <c r="CT10" s="595"/>
      <c r="CU10" s="596">
        <v>0.3</v>
      </c>
      <c r="CV10" s="596"/>
      <c r="CW10" s="596"/>
      <c r="CX10" s="596"/>
      <c r="CY10" s="602">
        <v>9269</v>
      </c>
      <c r="CZ10" s="594"/>
      <c r="DA10" s="594"/>
      <c r="DB10" s="594"/>
      <c r="DC10" s="594"/>
      <c r="DD10" s="594"/>
      <c r="DE10" s="594"/>
      <c r="DF10" s="594"/>
      <c r="DG10" s="594"/>
      <c r="DH10" s="594"/>
      <c r="DI10" s="594"/>
      <c r="DJ10" s="594"/>
      <c r="DK10" s="595"/>
      <c r="DL10" s="602">
        <v>633256</v>
      </c>
      <c r="DM10" s="594"/>
      <c r="DN10" s="594"/>
      <c r="DO10" s="594"/>
      <c r="DP10" s="594"/>
      <c r="DQ10" s="594"/>
      <c r="DR10" s="594"/>
      <c r="DS10" s="594"/>
      <c r="DT10" s="594"/>
      <c r="DU10" s="594"/>
      <c r="DV10" s="594"/>
      <c r="DW10" s="594"/>
      <c r="DX10" s="603"/>
    </row>
    <row r="11" spans="2:138" ht="11.25" customHeight="1" x14ac:dyDescent="0.2">
      <c r="B11" s="590" t="s">
        <v>211</v>
      </c>
      <c r="C11" s="591"/>
      <c r="D11" s="591"/>
      <c r="E11" s="591"/>
      <c r="F11" s="591"/>
      <c r="G11" s="591"/>
      <c r="H11" s="591"/>
      <c r="I11" s="591"/>
      <c r="J11" s="591"/>
      <c r="K11" s="591"/>
      <c r="L11" s="591"/>
      <c r="M11" s="591"/>
      <c r="N11" s="591"/>
      <c r="O11" s="591"/>
      <c r="P11" s="591"/>
      <c r="Q11" s="592"/>
      <c r="R11" s="593">
        <v>56751</v>
      </c>
      <c r="S11" s="594"/>
      <c r="T11" s="594"/>
      <c r="U11" s="594"/>
      <c r="V11" s="594"/>
      <c r="W11" s="594"/>
      <c r="X11" s="594"/>
      <c r="Y11" s="595"/>
      <c r="Z11" s="596">
        <v>0</v>
      </c>
      <c r="AA11" s="596"/>
      <c r="AB11" s="596"/>
      <c r="AC11" s="596"/>
      <c r="AD11" s="597">
        <v>56751</v>
      </c>
      <c r="AE11" s="597"/>
      <c r="AF11" s="597"/>
      <c r="AG11" s="597"/>
      <c r="AH11" s="597"/>
      <c r="AI11" s="597"/>
      <c r="AJ11" s="597"/>
      <c r="AK11" s="597"/>
      <c r="AL11" s="598">
        <v>0</v>
      </c>
      <c r="AM11" s="599"/>
      <c r="AN11" s="599"/>
      <c r="AO11" s="600"/>
      <c r="AP11" s="590" t="s">
        <v>212</v>
      </c>
      <c r="AQ11" s="591"/>
      <c r="AR11" s="591"/>
      <c r="AS11" s="591"/>
      <c r="AT11" s="591"/>
      <c r="AU11" s="591"/>
      <c r="AV11" s="591"/>
      <c r="AW11" s="591"/>
      <c r="AX11" s="591"/>
      <c r="AY11" s="591"/>
      <c r="AZ11" s="591"/>
      <c r="BA11" s="591"/>
      <c r="BB11" s="591"/>
      <c r="BC11" s="592"/>
      <c r="BD11" s="593">
        <v>2158901</v>
      </c>
      <c r="BE11" s="594"/>
      <c r="BF11" s="594"/>
      <c r="BG11" s="594"/>
      <c r="BH11" s="594"/>
      <c r="BI11" s="594"/>
      <c r="BJ11" s="594"/>
      <c r="BK11" s="595"/>
      <c r="BL11" s="596">
        <v>1.7</v>
      </c>
      <c r="BM11" s="596"/>
      <c r="BN11" s="596"/>
      <c r="BO11" s="596"/>
      <c r="BP11" s="597">
        <v>377281</v>
      </c>
      <c r="BQ11" s="597"/>
      <c r="BR11" s="597"/>
      <c r="BS11" s="597"/>
      <c r="BT11" s="597"/>
      <c r="BU11" s="597"/>
      <c r="BV11" s="597"/>
      <c r="BW11" s="601"/>
      <c r="BY11" s="590" t="s">
        <v>213</v>
      </c>
      <c r="BZ11" s="591"/>
      <c r="CA11" s="591"/>
      <c r="CB11" s="591"/>
      <c r="CC11" s="591"/>
      <c r="CD11" s="591"/>
      <c r="CE11" s="591"/>
      <c r="CF11" s="591"/>
      <c r="CG11" s="591"/>
      <c r="CH11" s="591"/>
      <c r="CI11" s="591"/>
      <c r="CJ11" s="591"/>
      <c r="CK11" s="591"/>
      <c r="CL11" s="592"/>
      <c r="CM11" s="593">
        <v>59890139</v>
      </c>
      <c r="CN11" s="594"/>
      <c r="CO11" s="594"/>
      <c r="CP11" s="594"/>
      <c r="CQ11" s="594"/>
      <c r="CR11" s="594"/>
      <c r="CS11" s="594"/>
      <c r="CT11" s="595"/>
      <c r="CU11" s="596">
        <v>10.7</v>
      </c>
      <c r="CV11" s="596"/>
      <c r="CW11" s="596"/>
      <c r="CX11" s="596"/>
      <c r="CY11" s="602">
        <v>37900904</v>
      </c>
      <c r="CZ11" s="594"/>
      <c r="DA11" s="594"/>
      <c r="DB11" s="594"/>
      <c r="DC11" s="594"/>
      <c r="DD11" s="594"/>
      <c r="DE11" s="594"/>
      <c r="DF11" s="594"/>
      <c r="DG11" s="594"/>
      <c r="DH11" s="594"/>
      <c r="DI11" s="594"/>
      <c r="DJ11" s="594"/>
      <c r="DK11" s="595"/>
      <c r="DL11" s="602">
        <v>16925771</v>
      </c>
      <c r="DM11" s="594"/>
      <c r="DN11" s="594"/>
      <c r="DO11" s="594"/>
      <c r="DP11" s="594"/>
      <c r="DQ11" s="594"/>
      <c r="DR11" s="594"/>
      <c r="DS11" s="594"/>
      <c r="DT11" s="594"/>
      <c r="DU11" s="594"/>
      <c r="DV11" s="594"/>
      <c r="DW11" s="594"/>
      <c r="DX11" s="603"/>
    </row>
    <row r="12" spans="2:138" ht="11.25" customHeight="1" x14ac:dyDescent="0.2">
      <c r="B12" s="590" t="s">
        <v>214</v>
      </c>
      <c r="C12" s="591"/>
      <c r="D12" s="591"/>
      <c r="E12" s="591"/>
      <c r="F12" s="591"/>
      <c r="G12" s="591"/>
      <c r="H12" s="591"/>
      <c r="I12" s="591"/>
      <c r="J12" s="591"/>
      <c r="K12" s="591"/>
      <c r="L12" s="591"/>
      <c r="M12" s="591"/>
      <c r="N12" s="591"/>
      <c r="O12" s="591"/>
      <c r="P12" s="591"/>
      <c r="Q12" s="592"/>
      <c r="R12" s="593">
        <v>15492514</v>
      </c>
      <c r="S12" s="594"/>
      <c r="T12" s="594"/>
      <c r="U12" s="594"/>
      <c r="V12" s="594"/>
      <c r="W12" s="594"/>
      <c r="X12" s="594"/>
      <c r="Y12" s="595"/>
      <c r="Z12" s="596">
        <v>2.7</v>
      </c>
      <c r="AA12" s="596"/>
      <c r="AB12" s="596"/>
      <c r="AC12" s="596"/>
      <c r="AD12" s="597">
        <v>15492514</v>
      </c>
      <c r="AE12" s="597"/>
      <c r="AF12" s="597"/>
      <c r="AG12" s="597"/>
      <c r="AH12" s="597"/>
      <c r="AI12" s="597"/>
      <c r="AJ12" s="597"/>
      <c r="AK12" s="597"/>
      <c r="AL12" s="598">
        <v>5.0999999999999996</v>
      </c>
      <c r="AM12" s="599"/>
      <c r="AN12" s="599"/>
      <c r="AO12" s="600"/>
      <c r="AP12" s="590" t="s">
        <v>215</v>
      </c>
      <c r="AQ12" s="591"/>
      <c r="AR12" s="591"/>
      <c r="AS12" s="591"/>
      <c r="AT12" s="591"/>
      <c r="AU12" s="591"/>
      <c r="AV12" s="591"/>
      <c r="AW12" s="591"/>
      <c r="AX12" s="591"/>
      <c r="AY12" s="591"/>
      <c r="AZ12" s="591"/>
      <c r="BA12" s="591"/>
      <c r="BB12" s="591"/>
      <c r="BC12" s="592"/>
      <c r="BD12" s="593">
        <v>249825</v>
      </c>
      <c r="BE12" s="594"/>
      <c r="BF12" s="594"/>
      <c r="BG12" s="594"/>
      <c r="BH12" s="594"/>
      <c r="BI12" s="594"/>
      <c r="BJ12" s="594"/>
      <c r="BK12" s="595"/>
      <c r="BL12" s="596">
        <v>0.2</v>
      </c>
      <c r="BM12" s="596"/>
      <c r="BN12" s="596"/>
      <c r="BO12" s="596"/>
      <c r="BP12" s="597" t="s">
        <v>110</v>
      </c>
      <c r="BQ12" s="597"/>
      <c r="BR12" s="597"/>
      <c r="BS12" s="597"/>
      <c r="BT12" s="597"/>
      <c r="BU12" s="597"/>
      <c r="BV12" s="597"/>
      <c r="BW12" s="601"/>
      <c r="BY12" s="590" t="s">
        <v>216</v>
      </c>
      <c r="BZ12" s="591"/>
      <c r="CA12" s="591"/>
      <c r="CB12" s="591"/>
      <c r="CC12" s="591"/>
      <c r="CD12" s="591"/>
      <c r="CE12" s="591"/>
      <c r="CF12" s="591"/>
      <c r="CG12" s="591"/>
      <c r="CH12" s="591"/>
      <c r="CI12" s="591"/>
      <c r="CJ12" s="591"/>
      <c r="CK12" s="591"/>
      <c r="CL12" s="592"/>
      <c r="CM12" s="593">
        <v>28417758</v>
      </c>
      <c r="CN12" s="594"/>
      <c r="CO12" s="594"/>
      <c r="CP12" s="594"/>
      <c r="CQ12" s="594"/>
      <c r="CR12" s="594"/>
      <c r="CS12" s="594"/>
      <c r="CT12" s="595"/>
      <c r="CU12" s="596">
        <v>5.0999999999999996</v>
      </c>
      <c r="CV12" s="596"/>
      <c r="CW12" s="596"/>
      <c r="CX12" s="596"/>
      <c r="CY12" s="602">
        <v>794764</v>
      </c>
      <c r="CZ12" s="594"/>
      <c r="DA12" s="594"/>
      <c r="DB12" s="594"/>
      <c r="DC12" s="594"/>
      <c r="DD12" s="594"/>
      <c r="DE12" s="594"/>
      <c r="DF12" s="594"/>
      <c r="DG12" s="594"/>
      <c r="DH12" s="594"/>
      <c r="DI12" s="594"/>
      <c r="DJ12" s="594"/>
      <c r="DK12" s="595"/>
      <c r="DL12" s="602">
        <v>3930501</v>
      </c>
      <c r="DM12" s="594"/>
      <c r="DN12" s="594"/>
      <c r="DO12" s="594"/>
      <c r="DP12" s="594"/>
      <c r="DQ12" s="594"/>
      <c r="DR12" s="594"/>
      <c r="DS12" s="594"/>
      <c r="DT12" s="594"/>
      <c r="DU12" s="594"/>
      <c r="DV12" s="594"/>
      <c r="DW12" s="594"/>
      <c r="DX12" s="603"/>
    </row>
    <row r="13" spans="2:138" ht="11.25" customHeight="1" x14ac:dyDescent="0.2">
      <c r="B13" s="590" t="s">
        <v>217</v>
      </c>
      <c r="C13" s="591"/>
      <c r="D13" s="591"/>
      <c r="E13" s="591"/>
      <c r="F13" s="591"/>
      <c r="G13" s="591"/>
      <c r="H13" s="591"/>
      <c r="I13" s="591"/>
      <c r="J13" s="591"/>
      <c r="K13" s="591"/>
      <c r="L13" s="591"/>
      <c r="M13" s="591"/>
      <c r="N13" s="591"/>
      <c r="O13" s="591"/>
      <c r="P13" s="591"/>
      <c r="Q13" s="592"/>
      <c r="R13" s="593" t="s">
        <v>110</v>
      </c>
      <c r="S13" s="594"/>
      <c r="T13" s="594"/>
      <c r="U13" s="594"/>
      <c r="V13" s="594"/>
      <c r="W13" s="594"/>
      <c r="X13" s="594"/>
      <c r="Y13" s="595"/>
      <c r="Z13" s="596" t="s">
        <v>110</v>
      </c>
      <c r="AA13" s="596"/>
      <c r="AB13" s="596"/>
      <c r="AC13" s="596"/>
      <c r="AD13" s="597" t="s">
        <v>110</v>
      </c>
      <c r="AE13" s="597"/>
      <c r="AF13" s="597"/>
      <c r="AG13" s="597"/>
      <c r="AH13" s="597"/>
      <c r="AI13" s="597"/>
      <c r="AJ13" s="597"/>
      <c r="AK13" s="597"/>
      <c r="AL13" s="598" t="s">
        <v>110</v>
      </c>
      <c r="AM13" s="599"/>
      <c r="AN13" s="599"/>
      <c r="AO13" s="600"/>
      <c r="AP13" s="590" t="s">
        <v>218</v>
      </c>
      <c r="AQ13" s="591"/>
      <c r="AR13" s="591"/>
      <c r="AS13" s="591"/>
      <c r="AT13" s="591"/>
      <c r="AU13" s="591"/>
      <c r="AV13" s="591"/>
      <c r="AW13" s="591"/>
      <c r="AX13" s="591"/>
      <c r="AY13" s="591"/>
      <c r="AZ13" s="591"/>
      <c r="BA13" s="591"/>
      <c r="BB13" s="591"/>
      <c r="BC13" s="592"/>
      <c r="BD13" s="593">
        <v>510827</v>
      </c>
      <c r="BE13" s="594"/>
      <c r="BF13" s="594"/>
      <c r="BG13" s="594"/>
      <c r="BH13" s="594"/>
      <c r="BI13" s="594"/>
      <c r="BJ13" s="594"/>
      <c r="BK13" s="595"/>
      <c r="BL13" s="596">
        <v>0.4</v>
      </c>
      <c r="BM13" s="596"/>
      <c r="BN13" s="596"/>
      <c r="BO13" s="596"/>
      <c r="BP13" s="597" t="s">
        <v>110</v>
      </c>
      <c r="BQ13" s="597"/>
      <c r="BR13" s="597"/>
      <c r="BS13" s="597"/>
      <c r="BT13" s="597"/>
      <c r="BU13" s="597"/>
      <c r="BV13" s="597"/>
      <c r="BW13" s="601"/>
      <c r="BY13" s="590" t="s">
        <v>219</v>
      </c>
      <c r="BZ13" s="591"/>
      <c r="CA13" s="591"/>
      <c r="CB13" s="591"/>
      <c r="CC13" s="591"/>
      <c r="CD13" s="591"/>
      <c r="CE13" s="591"/>
      <c r="CF13" s="591"/>
      <c r="CG13" s="591"/>
      <c r="CH13" s="591"/>
      <c r="CI13" s="591"/>
      <c r="CJ13" s="591"/>
      <c r="CK13" s="591"/>
      <c r="CL13" s="592"/>
      <c r="CM13" s="593">
        <v>67056315</v>
      </c>
      <c r="CN13" s="594"/>
      <c r="CO13" s="594"/>
      <c r="CP13" s="594"/>
      <c r="CQ13" s="594"/>
      <c r="CR13" s="594"/>
      <c r="CS13" s="594"/>
      <c r="CT13" s="595"/>
      <c r="CU13" s="596">
        <v>12</v>
      </c>
      <c r="CV13" s="596"/>
      <c r="CW13" s="596"/>
      <c r="CX13" s="596"/>
      <c r="CY13" s="602">
        <v>58943395</v>
      </c>
      <c r="CZ13" s="594"/>
      <c r="DA13" s="594"/>
      <c r="DB13" s="594"/>
      <c r="DC13" s="594"/>
      <c r="DD13" s="594"/>
      <c r="DE13" s="594"/>
      <c r="DF13" s="594"/>
      <c r="DG13" s="594"/>
      <c r="DH13" s="594"/>
      <c r="DI13" s="594"/>
      <c r="DJ13" s="594"/>
      <c r="DK13" s="595"/>
      <c r="DL13" s="602">
        <v>12643274</v>
      </c>
      <c r="DM13" s="594"/>
      <c r="DN13" s="594"/>
      <c r="DO13" s="594"/>
      <c r="DP13" s="594"/>
      <c r="DQ13" s="594"/>
      <c r="DR13" s="594"/>
      <c r="DS13" s="594"/>
      <c r="DT13" s="594"/>
      <c r="DU13" s="594"/>
      <c r="DV13" s="594"/>
      <c r="DW13" s="594"/>
      <c r="DX13" s="603"/>
    </row>
    <row r="14" spans="2:138" ht="11.25" customHeight="1" x14ac:dyDescent="0.2">
      <c r="B14" s="590" t="s">
        <v>220</v>
      </c>
      <c r="C14" s="591"/>
      <c r="D14" s="591"/>
      <c r="E14" s="591"/>
      <c r="F14" s="591"/>
      <c r="G14" s="591"/>
      <c r="H14" s="591"/>
      <c r="I14" s="591"/>
      <c r="J14" s="591"/>
      <c r="K14" s="591"/>
      <c r="L14" s="591"/>
      <c r="M14" s="591"/>
      <c r="N14" s="591"/>
      <c r="O14" s="591"/>
      <c r="P14" s="591"/>
      <c r="Q14" s="592"/>
      <c r="R14" s="593">
        <v>389730</v>
      </c>
      <c r="S14" s="594"/>
      <c r="T14" s="594"/>
      <c r="U14" s="594"/>
      <c r="V14" s="594"/>
      <c r="W14" s="594"/>
      <c r="X14" s="594"/>
      <c r="Y14" s="595"/>
      <c r="Z14" s="596">
        <v>0.1</v>
      </c>
      <c r="AA14" s="596"/>
      <c r="AB14" s="596"/>
      <c r="AC14" s="596"/>
      <c r="AD14" s="597">
        <v>389730</v>
      </c>
      <c r="AE14" s="597"/>
      <c r="AF14" s="597"/>
      <c r="AG14" s="597"/>
      <c r="AH14" s="597"/>
      <c r="AI14" s="597"/>
      <c r="AJ14" s="597"/>
      <c r="AK14" s="597"/>
      <c r="AL14" s="598">
        <v>0.1</v>
      </c>
      <c r="AM14" s="599"/>
      <c r="AN14" s="599"/>
      <c r="AO14" s="600"/>
      <c r="AP14" s="590" t="s">
        <v>221</v>
      </c>
      <c r="AQ14" s="591"/>
      <c r="AR14" s="591"/>
      <c r="AS14" s="591"/>
      <c r="AT14" s="591"/>
      <c r="AU14" s="591"/>
      <c r="AV14" s="591"/>
      <c r="AW14" s="591"/>
      <c r="AX14" s="591"/>
      <c r="AY14" s="591"/>
      <c r="AZ14" s="591"/>
      <c r="BA14" s="591"/>
      <c r="BB14" s="591"/>
      <c r="BC14" s="592"/>
      <c r="BD14" s="593">
        <v>595040</v>
      </c>
      <c r="BE14" s="594"/>
      <c r="BF14" s="594"/>
      <c r="BG14" s="594"/>
      <c r="BH14" s="594"/>
      <c r="BI14" s="594"/>
      <c r="BJ14" s="594"/>
      <c r="BK14" s="595"/>
      <c r="BL14" s="596">
        <v>0.5</v>
      </c>
      <c r="BM14" s="596"/>
      <c r="BN14" s="596"/>
      <c r="BO14" s="596"/>
      <c r="BP14" s="597" t="s">
        <v>110</v>
      </c>
      <c r="BQ14" s="597"/>
      <c r="BR14" s="597"/>
      <c r="BS14" s="597"/>
      <c r="BT14" s="597"/>
      <c r="BU14" s="597"/>
      <c r="BV14" s="597"/>
      <c r="BW14" s="601"/>
      <c r="BY14" s="590" t="s">
        <v>222</v>
      </c>
      <c r="BZ14" s="591"/>
      <c r="CA14" s="591"/>
      <c r="CB14" s="591"/>
      <c r="CC14" s="591"/>
      <c r="CD14" s="591"/>
      <c r="CE14" s="591"/>
      <c r="CF14" s="591"/>
      <c r="CG14" s="591"/>
      <c r="CH14" s="591"/>
      <c r="CI14" s="591"/>
      <c r="CJ14" s="591"/>
      <c r="CK14" s="591"/>
      <c r="CL14" s="592"/>
      <c r="CM14" s="593">
        <v>27584263</v>
      </c>
      <c r="CN14" s="594"/>
      <c r="CO14" s="594"/>
      <c r="CP14" s="594"/>
      <c r="CQ14" s="594"/>
      <c r="CR14" s="594"/>
      <c r="CS14" s="594"/>
      <c r="CT14" s="595"/>
      <c r="CU14" s="596">
        <v>4.9000000000000004</v>
      </c>
      <c r="CV14" s="596"/>
      <c r="CW14" s="596"/>
      <c r="CX14" s="596"/>
      <c r="CY14" s="602">
        <v>2392853</v>
      </c>
      <c r="CZ14" s="594"/>
      <c r="DA14" s="594"/>
      <c r="DB14" s="594"/>
      <c r="DC14" s="594"/>
      <c r="DD14" s="594"/>
      <c r="DE14" s="594"/>
      <c r="DF14" s="594"/>
      <c r="DG14" s="594"/>
      <c r="DH14" s="594"/>
      <c r="DI14" s="594"/>
      <c r="DJ14" s="594"/>
      <c r="DK14" s="595"/>
      <c r="DL14" s="602">
        <v>24253761</v>
      </c>
      <c r="DM14" s="594"/>
      <c r="DN14" s="594"/>
      <c r="DO14" s="594"/>
      <c r="DP14" s="594"/>
      <c r="DQ14" s="594"/>
      <c r="DR14" s="594"/>
      <c r="DS14" s="594"/>
      <c r="DT14" s="594"/>
      <c r="DU14" s="594"/>
      <c r="DV14" s="594"/>
      <c r="DW14" s="594"/>
      <c r="DX14" s="603"/>
    </row>
    <row r="15" spans="2:138" ht="11.25" customHeight="1" x14ac:dyDescent="0.2">
      <c r="B15" s="590" t="s">
        <v>223</v>
      </c>
      <c r="C15" s="591"/>
      <c r="D15" s="591"/>
      <c r="E15" s="591"/>
      <c r="F15" s="591"/>
      <c r="G15" s="591"/>
      <c r="H15" s="591"/>
      <c r="I15" s="591"/>
      <c r="J15" s="591"/>
      <c r="K15" s="591"/>
      <c r="L15" s="591"/>
      <c r="M15" s="591"/>
      <c r="N15" s="591"/>
      <c r="O15" s="591"/>
      <c r="P15" s="591"/>
      <c r="Q15" s="592"/>
      <c r="R15" s="593">
        <v>185064676</v>
      </c>
      <c r="S15" s="594"/>
      <c r="T15" s="594"/>
      <c r="U15" s="594"/>
      <c r="V15" s="594"/>
      <c r="W15" s="594"/>
      <c r="X15" s="594"/>
      <c r="Y15" s="595"/>
      <c r="Z15" s="596">
        <v>32.200000000000003</v>
      </c>
      <c r="AA15" s="596"/>
      <c r="AB15" s="596"/>
      <c r="AC15" s="596"/>
      <c r="AD15" s="597">
        <v>182376526</v>
      </c>
      <c r="AE15" s="597"/>
      <c r="AF15" s="597"/>
      <c r="AG15" s="597"/>
      <c r="AH15" s="597"/>
      <c r="AI15" s="597"/>
      <c r="AJ15" s="597"/>
      <c r="AK15" s="597"/>
      <c r="AL15" s="598">
        <v>60.3</v>
      </c>
      <c r="AM15" s="599"/>
      <c r="AN15" s="599"/>
      <c r="AO15" s="600"/>
      <c r="AP15" s="590" t="s">
        <v>224</v>
      </c>
      <c r="AQ15" s="591"/>
      <c r="AR15" s="591"/>
      <c r="AS15" s="591"/>
      <c r="AT15" s="591"/>
      <c r="AU15" s="591"/>
      <c r="AV15" s="591"/>
      <c r="AW15" s="591"/>
      <c r="AX15" s="591"/>
      <c r="AY15" s="591"/>
      <c r="AZ15" s="591"/>
      <c r="BA15" s="591"/>
      <c r="BB15" s="591"/>
      <c r="BC15" s="592"/>
      <c r="BD15" s="593">
        <v>20820470</v>
      </c>
      <c r="BE15" s="594"/>
      <c r="BF15" s="594"/>
      <c r="BG15" s="594"/>
      <c r="BH15" s="594"/>
      <c r="BI15" s="594"/>
      <c r="BJ15" s="594"/>
      <c r="BK15" s="595"/>
      <c r="BL15" s="596">
        <v>16.8</v>
      </c>
      <c r="BM15" s="596"/>
      <c r="BN15" s="596"/>
      <c r="BO15" s="596"/>
      <c r="BP15" s="597" t="s">
        <v>110</v>
      </c>
      <c r="BQ15" s="597"/>
      <c r="BR15" s="597"/>
      <c r="BS15" s="597"/>
      <c r="BT15" s="597"/>
      <c r="BU15" s="597"/>
      <c r="BV15" s="597"/>
      <c r="BW15" s="601"/>
      <c r="BY15" s="590" t="s">
        <v>225</v>
      </c>
      <c r="BZ15" s="591"/>
      <c r="CA15" s="591"/>
      <c r="CB15" s="591"/>
      <c r="CC15" s="591"/>
      <c r="CD15" s="591"/>
      <c r="CE15" s="591"/>
      <c r="CF15" s="591"/>
      <c r="CG15" s="591"/>
      <c r="CH15" s="591"/>
      <c r="CI15" s="591"/>
      <c r="CJ15" s="591"/>
      <c r="CK15" s="591"/>
      <c r="CL15" s="592"/>
      <c r="CM15" s="593" t="s">
        <v>110</v>
      </c>
      <c r="CN15" s="594"/>
      <c r="CO15" s="594"/>
      <c r="CP15" s="594"/>
      <c r="CQ15" s="594"/>
      <c r="CR15" s="594"/>
      <c r="CS15" s="594"/>
      <c r="CT15" s="595"/>
      <c r="CU15" s="596" t="s">
        <v>110</v>
      </c>
      <c r="CV15" s="596"/>
      <c r="CW15" s="596"/>
      <c r="CX15" s="596"/>
      <c r="CY15" s="602" t="s">
        <v>110</v>
      </c>
      <c r="CZ15" s="594"/>
      <c r="DA15" s="594"/>
      <c r="DB15" s="594"/>
      <c r="DC15" s="594"/>
      <c r="DD15" s="594"/>
      <c r="DE15" s="594"/>
      <c r="DF15" s="594"/>
      <c r="DG15" s="594"/>
      <c r="DH15" s="594"/>
      <c r="DI15" s="594"/>
      <c r="DJ15" s="594"/>
      <c r="DK15" s="595"/>
      <c r="DL15" s="602" t="s">
        <v>110</v>
      </c>
      <c r="DM15" s="594"/>
      <c r="DN15" s="594"/>
      <c r="DO15" s="594"/>
      <c r="DP15" s="594"/>
      <c r="DQ15" s="594"/>
      <c r="DR15" s="594"/>
      <c r="DS15" s="594"/>
      <c r="DT15" s="594"/>
      <c r="DU15" s="594"/>
      <c r="DV15" s="594"/>
      <c r="DW15" s="594"/>
      <c r="DX15" s="603"/>
    </row>
    <row r="16" spans="2:138" ht="11.25" customHeight="1" x14ac:dyDescent="0.2">
      <c r="B16" s="590" t="s">
        <v>226</v>
      </c>
      <c r="C16" s="591"/>
      <c r="D16" s="591"/>
      <c r="E16" s="591"/>
      <c r="F16" s="591"/>
      <c r="G16" s="591"/>
      <c r="H16" s="591"/>
      <c r="I16" s="591"/>
      <c r="J16" s="591"/>
      <c r="K16" s="591"/>
      <c r="L16" s="591"/>
      <c r="M16" s="591"/>
      <c r="N16" s="591"/>
      <c r="O16" s="591"/>
      <c r="P16" s="591"/>
      <c r="Q16" s="592"/>
      <c r="R16" s="593">
        <v>182376526</v>
      </c>
      <c r="S16" s="594"/>
      <c r="T16" s="594"/>
      <c r="U16" s="594"/>
      <c r="V16" s="594"/>
      <c r="W16" s="594"/>
      <c r="X16" s="594"/>
      <c r="Y16" s="595"/>
      <c r="Z16" s="598">
        <v>31.8</v>
      </c>
      <c r="AA16" s="599"/>
      <c r="AB16" s="599"/>
      <c r="AC16" s="604"/>
      <c r="AD16" s="602">
        <v>182376526</v>
      </c>
      <c r="AE16" s="594"/>
      <c r="AF16" s="594"/>
      <c r="AG16" s="594"/>
      <c r="AH16" s="594"/>
      <c r="AI16" s="594"/>
      <c r="AJ16" s="594"/>
      <c r="AK16" s="595"/>
      <c r="AL16" s="598">
        <v>60.3</v>
      </c>
      <c r="AM16" s="599"/>
      <c r="AN16" s="599"/>
      <c r="AO16" s="600"/>
      <c r="AP16" s="590" t="s">
        <v>227</v>
      </c>
      <c r="AQ16" s="591"/>
      <c r="AR16" s="591"/>
      <c r="AS16" s="591"/>
      <c r="AT16" s="591"/>
      <c r="AU16" s="591"/>
      <c r="AV16" s="591"/>
      <c r="AW16" s="591"/>
      <c r="AX16" s="591"/>
      <c r="AY16" s="591"/>
      <c r="AZ16" s="591"/>
      <c r="BA16" s="591"/>
      <c r="BB16" s="591"/>
      <c r="BC16" s="592"/>
      <c r="BD16" s="593">
        <v>1057644</v>
      </c>
      <c r="BE16" s="594"/>
      <c r="BF16" s="594"/>
      <c r="BG16" s="594"/>
      <c r="BH16" s="594"/>
      <c r="BI16" s="594"/>
      <c r="BJ16" s="594"/>
      <c r="BK16" s="595"/>
      <c r="BL16" s="596">
        <v>0.9</v>
      </c>
      <c r="BM16" s="596"/>
      <c r="BN16" s="596"/>
      <c r="BO16" s="596"/>
      <c r="BP16" s="597" t="s">
        <v>110</v>
      </c>
      <c r="BQ16" s="597"/>
      <c r="BR16" s="597"/>
      <c r="BS16" s="597"/>
      <c r="BT16" s="597"/>
      <c r="BU16" s="597"/>
      <c r="BV16" s="597"/>
      <c r="BW16" s="601"/>
      <c r="BY16" s="590" t="s">
        <v>228</v>
      </c>
      <c r="BZ16" s="591"/>
      <c r="CA16" s="591"/>
      <c r="CB16" s="591"/>
      <c r="CC16" s="591"/>
      <c r="CD16" s="591"/>
      <c r="CE16" s="591"/>
      <c r="CF16" s="591"/>
      <c r="CG16" s="591"/>
      <c r="CH16" s="591"/>
      <c r="CI16" s="591"/>
      <c r="CJ16" s="591"/>
      <c r="CK16" s="591"/>
      <c r="CL16" s="592"/>
      <c r="CM16" s="593">
        <v>112403027</v>
      </c>
      <c r="CN16" s="594"/>
      <c r="CO16" s="594"/>
      <c r="CP16" s="594"/>
      <c r="CQ16" s="594"/>
      <c r="CR16" s="594"/>
      <c r="CS16" s="594"/>
      <c r="CT16" s="595"/>
      <c r="CU16" s="596">
        <v>20.100000000000001</v>
      </c>
      <c r="CV16" s="596"/>
      <c r="CW16" s="596"/>
      <c r="CX16" s="596"/>
      <c r="CY16" s="602">
        <v>896370</v>
      </c>
      <c r="CZ16" s="594"/>
      <c r="DA16" s="594"/>
      <c r="DB16" s="594"/>
      <c r="DC16" s="594"/>
      <c r="DD16" s="594"/>
      <c r="DE16" s="594"/>
      <c r="DF16" s="594"/>
      <c r="DG16" s="594"/>
      <c r="DH16" s="594"/>
      <c r="DI16" s="594"/>
      <c r="DJ16" s="594"/>
      <c r="DK16" s="595"/>
      <c r="DL16" s="602">
        <v>84648256</v>
      </c>
      <c r="DM16" s="594"/>
      <c r="DN16" s="594"/>
      <c r="DO16" s="594"/>
      <c r="DP16" s="594"/>
      <c r="DQ16" s="594"/>
      <c r="DR16" s="594"/>
      <c r="DS16" s="594"/>
      <c r="DT16" s="594"/>
      <c r="DU16" s="594"/>
      <c r="DV16" s="594"/>
      <c r="DW16" s="594"/>
      <c r="DX16" s="603"/>
    </row>
    <row r="17" spans="2:128" ht="11.25" customHeight="1" x14ac:dyDescent="0.2">
      <c r="B17" s="590" t="s">
        <v>229</v>
      </c>
      <c r="C17" s="591"/>
      <c r="D17" s="591"/>
      <c r="E17" s="591"/>
      <c r="F17" s="591"/>
      <c r="G17" s="591"/>
      <c r="H17" s="591"/>
      <c r="I17" s="591"/>
      <c r="J17" s="591"/>
      <c r="K17" s="591"/>
      <c r="L17" s="591"/>
      <c r="M17" s="591"/>
      <c r="N17" s="591"/>
      <c r="O17" s="591"/>
      <c r="P17" s="591"/>
      <c r="Q17" s="592"/>
      <c r="R17" s="593">
        <v>2674639</v>
      </c>
      <c r="S17" s="594"/>
      <c r="T17" s="594"/>
      <c r="U17" s="594"/>
      <c r="V17" s="594"/>
      <c r="W17" s="594"/>
      <c r="X17" s="594"/>
      <c r="Y17" s="595"/>
      <c r="Z17" s="598">
        <v>0.5</v>
      </c>
      <c r="AA17" s="599"/>
      <c r="AB17" s="599"/>
      <c r="AC17" s="604"/>
      <c r="AD17" s="602" t="s">
        <v>110</v>
      </c>
      <c r="AE17" s="594"/>
      <c r="AF17" s="594"/>
      <c r="AG17" s="594"/>
      <c r="AH17" s="594"/>
      <c r="AI17" s="594"/>
      <c r="AJ17" s="594"/>
      <c r="AK17" s="595"/>
      <c r="AL17" s="598" t="s">
        <v>110</v>
      </c>
      <c r="AM17" s="599"/>
      <c r="AN17" s="599"/>
      <c r="AO17" s="600"/>
      <c r="AP17" s="590" t="s">
        <v>230</v>
      </c>
      <c r="AQ17" s="591"/>
      <c r="AR17" s="591"/>
      <c r="AS17" s="591"/>
      <c r="AT17" s="591"/>
      <c r="AU17" s="591"/>
      <c r="AV17" s="591"/>
      <c r="AW17" s="591"/>
      <c r="AX17" s="591"/>
      <c r="AY17" s="591"/>
      <c r="AZ17" s="591"/>
      <c r="BA17" s="591"/>
      <c r="BB17" s="591"/>
      <c r="BC17" s="592"/>
      <c r="BD17" s="593">
        <v>19762826</v>
      </c>
      <c r="BE17" s="594"/>
      <c r="BF17" s="594"/>
      <c r="BG17" s="594"/>
      <c r="BH17" s="594"/>
      <c r="BI17" s="594"/>
      <c r="BJ17" s="594"/>
      <c r="BK17" s="595"/>
      <c r="BL17" s="596">
        <v>16</v>
      </c>
      <c r="BM17" s="596"/>
      <c r="BN17" s="596"/>
      <c r="BO17" s="596"/>
      <c r="BP17" s="597" t="s">
        <v>110</v>
      </c>
      <c r="BQ17" s="597"/>
      <c r="BR17" s="597"/>
      <c r="BS17" s="597"/>
      <c r="BT17" s="597"/>
      <c r="BU17" s="597"/>
      <c r="BV17" s="597"/>
      <c r="BW17" s="601"/>
      <c r="BY17" s="590" t="s">
        <v>231</v>
      </c>
      <c r="BZ17" s="591"/>
      <c r="CA17" s="591"/>
      <c r="CB17" s="591"/>
      <c r="CC17" s="591"/>
      <c r="CD17" s="591"/>
      <c r="CE17" s="591"/>
      <c r="CF17" s="591"/>
      <c r="CG17" s="591"/>
      <c r="CH17" s="591"/>
      <c r="CI17" s="591"/>
      <c r="CJ17" s="591"/>
      <c r="CK17" s="591"/>
      <c r="CL17" s="592"/>
      <c r="CM17" s="593">
        <v>7442368</v>
      </c>
      <c r="CN17" s="594"/>
      <c r="CO17" s="594"/>
      <c r="CP17" s="594"/>
      <c r="CQ17" s="594"/>
      <c r="CR17" s="594"/>
      <c r="CS17" s="594"/>
      <c r="CT17" s="595"/>
      <c r="CU17" s="596">
        <v>1.3</v>
      </c>
      <c r="CV17" s="596"/>
      <c r="CW17" s="596"/>
      <c r="CX17" s="596"/>
      <c r="CY17" s="602" t="s">
        <v>110</v>
      </c>
      <c r="CZ17" s="594"/>
      <c r="DA17" s="594"/>
      <c r="DB17" s="594"/>
      <c r="DC17" s="594"/>
      <c r="DD17" s="594"/>
      <c r="DE17" s="594"/>
      <c r="DF17" s="594"/>
      <c r="DG17" s="594"/>
      <c r="DH17" s="594"/>
      <c r="DI17" s="594"/>
      <c r="DJ17" s="594"/>
      <c r="DK17" s="595"/>
      <c r="DL17" s="602">
        <v>165483</v>
      </c>
      <c r="DM17" s="594"/>
      <c r="DN17" s="594"/>
      <c r="DO17" s="594"/>
      <c r="DP17" s="594"/>
      <c r="DQ17" s="594"/>
      <c r="DR17" s="594"/>
      <c r="DS17" s="594"/>
      <c r="DT17" s="594"/>
      <c r="DU17" s="594"/>
      <c r="DV17" s="594"/>
      <c r="DW17" s="594"/>
      <c r="DX17" s="603"/>
    </row>
    <row r="18" spans="2:128" ht="11.25" customHeight="1" x14ac:dyDescent="0.2">
      <c r="B18" s="590" t="s">
        <v>232</v>
      </c>
      <c r="C18" s="591"/>
      <c r="D18" s="591"/>
      <c r="E18" s="591"/>
      <c r="F18" s="591"/>
      <c r="G18" s="591"/>
      <c r="H18" s="591"/>
      <c r="I18" s="591"/>
      <c r="J18" s="591"/>
      <c r="K18" s="591"/>
      <c r="L18" s="591"/>
      <c r="M18" s="591"/>
      <c r="N18" s="591"/>
      <c r="O18" s="591"/>
      <c r="P18" s="591"/>
      <c r="Q18" s="592"/>
      <c r="R18" s="593">
        <v>13511</v>
      </c>
      <c r="S18" s="594"/>
      <c r="T18" s="594"/>
      <c r="U18" s="594"/>
      <c r="V18" s="594"/>
      <c r="W18" s="594"/>
      <c r="X18" s="594"/>
      <c r="Y18" s="595"/>
      <c r="Z18" s="598">
        <v>0</v>
      </c>
      <c r="AA18" s="599"/>
      <c r="AB18" s="599"/>
      <c r="AC18" s="604"/>
      <c r="AD18" s="602" t="s">
        <v>110</v>
      </c>
      <c r="AE18" s="594"/>
      <c r="AF18" s="594"/>
      <c r="AG18" s="594"/>
      <c r="AH18" s="594"/>
      <c r="AI18" s="594"/>
      <c r="AJ18" s="594"/>
      <c r="AK18" s="595"/>
      <c r="AL18" s="598" t="s">
        <v>110</v>
      </c>
      <c r="AM18" s="599"/>
      <c r="AN18" s="599"/>
      <c r="AO18" s="600"/>
      <c r="AP18" s="590" t="s">
        <v>233</v>
      </c>
      <c r="AQ18" s="591"/>
      <c r="AR18" s="591"/>
      <c r="AS18" s="591"/>
      <c r="AT18" s="591"/>
      <c r="AU18" s="591"/>
      <c r="AV18" s="591"/>
      <c r="AW18" s="591"/>
      <c r="AX18" s="591"/>
      <c r="AY18" s="591"/>
      <c r="AZ18" s="591"/>
      <c r="BA18" s="591"/>
      <c r="BB18" s="591"/>
      <c r="BC18" s="592"/>
      <c r="BD18" s="593">
        <v>41533043</v>
      </c>
      <c r="BE18" s="594"/>
      <c r="BF18" s="594"/>
      <c r="BG18" s="594"/>
      <c r="BH18" s="594"/>
      <c r="BI18" s="594"/>
      <c r="BJ18" s="594"/>
      <c r="BK18" s="595"/>
      <c r="BL18" s="596">
        <v>33.6</v>
      </c>
      <c r="BM18" s="596"/>
      <c r="BN18" s="596"/>
      <c r="BO18" s="596"/>
      <c r="BP18" s="597" t="s">
        <v>110</v>
      </c>
      <c r="BQ18" s="597"/>
      <c r="BR18" s="597"/>
      <c r="BS18" s="597"/>
      <c r="BT18" s="597"/>
      <c r="BU18" s="597"/>
      <c r="BV18" s="597"/>
      <c r="BW18" s="601"/>
      <c r="BY18" s="590" t="s">
        <v>234</v>
      </c>
      <c r="BZ18" s="591"/>
      <c r="CA18" s="591"/>
      <c r="CB18" s="591"/>
      <c r="CC18" s="591"/>
      <c r="CD18" s="591"/>
      <c r="CE18" s="591"/>
      <c r="CF18" s="591"/>
      <c r="CG18" s="591"/>
      <c r="CH18" s="591"/>
      <c r="CI18" s="591"/>
      <c r="CJ18" s="591"/>
      <c r="CK18" s="591"/>
      <c r="CL18" s="592"/>
      <c r="CM18" s="593">
        <v>84150642</v>
      </c>
      <c r="CN18" s="594"/>
      <c r="CO18" s="594"/>
      <c r="CP18" s="594"/>
      <c r="CQ18" s="594"/>
      <c r="CR18" s="594"/>
      <c r="CS18" s="594"/>
      <c r="CT18" s="595"/>
      <c r="CU18" s="596">
        <v>15</v>
      </c>
      <c r="CV18" s="596"/>
      <c r="CW18" s="596"/>
      <c r="CX18" s="596"/>
      <c r="CY18" s="602" t="s">
        <v>110</v>
      </c>
      <c r="CZ18" s="594"/>
      <c r="DA18" s="594"/>
      <c r="DB18" s="594"/>
      <c r="DC18" s="594"/>
      <c r="DD18" s="594"/>
      <c r="DE18" s="594"/>
      <c r="DF18" s="594"/>
      <c r="DG18" s="594"/>
      <c r="DH18" s="594"/>
      <c r="DI18" s="594"/>
      <c r="DJ18" s="594"/>
      <c r="DK18" s="595"/>
      <c r="DL18" s="602">
        <v>83228828</v>
      </c>
      <c r="DM18" s="594"/>
      <c r="DN18" s="594"/>
      <c r="DO18" s="594"/>
      <c r="DP18" s="594"/>
      <c r="DQ18" s="594"/>
      <c r="DR18" s="594"/>
      <c r="DS18" s="594"/>
      <c r="DT18" s="594"/>
      <c r="DU18" s="594"/>
      <c r="DV18" s="594"/>
      <c r="DW18" s="594"/>
      <c r="DX18" s="603"/>
    </row>
    <row r="19" spans="2:128" ht="11.25" customHeight="1" x14ac:dyDescent="0.2">
      <c r="B19" s="590" t="s">
        <v>235</v>
      </c>
      <c r="C19" s="591"/>
      <c r="D19" s="591"/>
      <c r="E19" s="591"/>
      <c r="F19" s="591"/>
      <c r="G19" s="591"/>
      <c r="H19" s="591"/>
      <c r="I19" s="591"/>
      <c r="J19" s="591"/>
      <c r="K19" s="591"/>
      <c r="L19" s="591"/>
      <c r="M19" s="591"/>
      <c r="N19" s="591"/>
      <c r="O19" s="591"/>
      <c r="P19" s="591"/>
      <c r="Q19" s="592"/>
      <c r="R19" s="593">
        <v>327100308</v>
      </c>
      <c r="S19" s="594"/>
      <c r="T19" s="594"/>
      <c r="U19" s="594"/>
      <c r="V19" s="594"/>
      <c r="W19" s="594"/>
      <c r="X19" s="594"/>
      <c r="Y19" s="595"/>
      <c r="Z19" s="598">
        <v>57</v>
      </c>
      <c r="AA19" s="599"/>
      <c r="AB19" s="599"/>
      <c r="AC19" s="604"/>
      <c r="AD19" s="602">
        <v>300707875</v>
      </c>
      <c r="AE19" s="594"/>
      <c r="AF19" s="594"/>
      <c r="AG19" s="594"/>
      <c r="AH19" s="594"/>
      <c r="AI19" s="594"/>
      <c r="AJ19" s="594"/>
      <c r="AK19" s="595"/>
      <c r="AL19" s="598">
        <v>99.4</v>
      </c>
      <c r="AM19" s="599"/>
      <c r="AN19" s="599"/>
      <c r="AO19" s="600"/>
      <c r="AP19" s="590" t="s">
        <v>236</v>
      </c>
      <c r="AQ19" s="591"/>
      <c r="AR19" s="591"/>
      <c r="AS19" s="591"/>
      <c r="AT19" s="591"/>
      <c r="AU19" s="591"/>
      <c r="AV19" s="591"/>
      <c r="AW19" s="591"/>
      <c r="AX19" s="591"/>
      <c r="AY19" s="591"/>
      <c r="AZ19" s="591"/>
      <c r="BA19" s="591"/>
      <c r="BB19" s="591"/>
      <c r="BC19" s="592"/>
      <c r="BD19" s="593">
        <v>2318079</v>
      </c>
      <c r="BE19" s="594"/>
      <c r="BF19" s="594"/>
      <c r="BG19" s="594"/>
      <c r="BH19" s="594"/>
      <c r="BI19" s="594"/>
      <c r="BJ19" s="594"/>
      <c r="BK19" s="595"/>
      <c r="BL19" s="596">
        <v>1.9</v>
      </c>
      <c r="BM19" s="596"/>
      <c r="BN19" s="596"/>
      <c r="BO19" s="596"/>
      <c r="BP19" s="597" t="s">
        <v>110</v>
      </c>
      <c r="BQ19" s="597"/>
      <c r="BR19" s="597"/>
      <c r="BS19" s="597"/>
      <c r="BT19" s="597"/>
      <c r="BU19" s="597"/>
      <c r="BV19" s="597"/>
      <c r="BW19" s="601"/>
      <c r="BY19" s="590" t="s">
        <v>237</v>
      </c>
      <c r="BZ19" s="591"/>
      <c r="CA19" s="591"/>
      <c r="CB19" s="591"/>
      <c r="CC19" s="591"/>
      <c r="CD19" s="591"/>
      <c r="CE19" s="591"/>
      <c r="CF19" s="591"/>
      <c r="CG19" s="591"/>
      <c r="CH19" s="591"/>
      <c r="CI19" s="591"/>
      <c r="CJ19" s="591"/>
      <c r="CK19" s="591"/>
      <c r="CL19" s="592"/>
      <c r="CM19" s="593" t="s">
        <v>110</v>
      </c>
      <c r="CN19" s="594"/>
      <c r="CO19" s="594"/>
      <c r="CP19" s="594"/>
      <c r="CQ19" s="594"/>
      <c r="CR19" s="594"/>
      <c r="CS19" s="594"/>
      <c r="CT19" s="595"/>
      <c r="CU19" s="596" t="s">
        <v>110</v>
      </c>
      <c r="CV19" s="596"/>
      <c r="CW19" s="596"/>
      <c r="CX19" s="596"/>
      <c r="CY19" s="602" t="s">
        <v>110</v>
      </c>
      <c r="CZ19" s="594"/>
      <c r="DA19" s="594"/>
      <c r="DB19" s="594"/>
      <c r="DC19" s="594"/>
      <c r="DD19" s="594"/>
      <c r="DE19" s="594"/>
      <c r="DF19" s="594"/>
      <c r="DG19" s="594"/>
      <c r="DH19" s="594"/>
      <c r="DI19" s="594"/>
      <c r="DJ19" s="594"/>
      <c r="DK19" s="595"/>
      <c r="DL19" s="602" t="s">
        <v>110</v>
      </c>
      <c r="DM19" s="594"/>
      <c r="DN19" s="594"/>
      <c r="DO19" s="594"/>
      <c r="DP19" s="594"/>
      <c r="DQ19" s="594"/>
      <c r="DR19" s="594"/>
      <c r="DS19" s="594"/>
      <c r="DT19" s="594"/>
      <c r="DU19" s="594"/>
      <c r="DV19" s="594"/>
      <c r="DW19" s="594"/>
      <c r="DX19" s="603"/>
    </row>
    <row r="20" spans="2:128" ht="11.25" customHeight="1" x14ac:dyDescent="0.2">
      <c r="B20" s="590" t="s">
        <v>238</v>
      </c>
      <c r="C20" s="591"/>
      <c r="D20" s="591"/>
      <c r="E20" s="591"/>
      <c r="F20" s="591"/>
      <c r="G20" s="591"/>
      <c r="H20" s="591"/>
      <c r="I20" s="591"/>
      <c r="J20" s="591"/>
      <c r="K20" s="591"/>
      <c r="L20" s="591"/>
      <c r="M20" s="591"/>
      <c r="N20" s="591"/>
      <c r="O20" s="591"/>
      <c r="P20" s="591"/>
      <c r="Q20" s="592"/>
      <c r="R20" s="593">
        <v>528266</v>
      </c>
      <c r="S20" s="594"/>
      <c r="T20" s="594"/>
      <c r="U20" s="594"/>
      <c r="V20" s="594"/>
      <c r="W20" s="594"/>
      <c r="X20" s="594"/>
      <c r="Y20" s="595"/>
      <c r="Z20" s="598">
        <v>0.1</v>
      </c>
      <c r="AA20" s="599"/>
      <c r="AB20" s="599"/>
      <c r="AC20" s="604"/>
      <c r="AD20" s="602">
        <v>528266</v>
      </c>
      <c r="AE20" s="594"/>
      <c r="AF20" s="594"/>
      <c r="AG20" s="594"/>
      <c r="AH20" s="594"/>
      <c r="AI20" s="594"/>
      <c r="AJ20" s="594"/>
      <c r="AK20" s="595"/>
      <c r="AL20" s="598">
        <v>0.2</v>
      </c>
      <c r="AM20" s="599"/>
      <c r="AN20" s="599"/>
      <c r="AO20" s="600"/>
      <c r="AP20" s="605" t="s">
        <v>239</v>
      </c>
      <c r="AQ20" s="606"/>
      <c r="AR20" s="606"/>
      <c r="AS20" s="606"/>
      <c r="AT20" s="606"/>
      <c r="AU20" s="606"/>
      <c r="AV20" s="606"/>
      <c r="AW20" s="606"/>
      <c r="AX20" s="606"/>
      <c r="AY20" s="606"/>
      <c r="AZ20" s="606"/>
      <c r="BA20" s="606"/>
      <c r="BB20" s="606"/>
      <c r="BC20" s="607"/>
      <c r="BD20" s="593">
        <v>1255595</v>
      </c>
      <c r="BE20" s="594"/>
      <c r="BF20" s="594"/>
      <c r="BG20" s="594"/>
      <c r="BH20" s="594"/>
      <c r="BI20" s="594"/>
      <c r="BJ20" s="594"/>
      <c r="BK20" s="595"/>
      <c r="BL20" s="596">
        <v>1</v>
      </c>
      <c r="BM20" s="596"/>
      <c r="BN20" s="596"/>
      <c r="BO20" s="596"/>
      <c r="BP20" s="597" t="s">
        <v>110</v>
      </c>
      <c r="BQ20" s="597"/>
      <c r="BR20" s="597"/>
      <c r="BS20" s="597"/>
      <c r="BT20" s="597"/>
      <c r="BU20" s="597"/>
      <c r="BV20" s="597"/>
      <c r="BW20" s="601"/>
      <c r="BY20" s="605" t="s">
        <v>240</v>
      </c>
      <c r="BZ20" s="606"/>
      <c r="CA20" s="606"/>
      <c r="CB20" s="606"/>
      <c r="CC20" s="606"/>
      <c r="CD20" s="606"/>
      <c r="CE20" s="606"/>
      <c r="CF20" s="606"/>
      <c r="CG20" s="606"/>
      <c r="CH20" s="606"/>
      <c r="CI20" s="606"/>
      <c r="CJ20" s="606"/>
      <c r="CK20" s="606"/>
      <c r="CL20" s="607"/>
      <c r="CM20" s="593" t="s">
        <v>110</v>
      </c>
      <c r="CN20" s="594"/>
      <c r="CO20" s="594"/>
      <c r="CP20" s="594"/>
      <c r="CQ20" s="594"/>
      <c r="CR20" s="594"/>
      <c r="CS20" s="594"/>
      <c r="CT20" s="595"/>
      <c r="CU20" s="596" t="s">
        <v>110</v>
      </c>
      <c r="CV20" s="596"/>
      <c r="CW20" s="596"/>
      <c r="CX20" s="596"/>
      <c r="CY20" s="602" t="s">
        <v>110</v>
      </c>
      <c r="CZ20" s="594"/>
      <c r="DA20" s="594"/>
      <c r="DB20" s="594"/>
      <c r="DC20" s="594"/>
      <c r="DD20" s="594"/>
      <c r="DE20" s="594"/>
      <c r="DF20" s="594"/>
      <c r="DG20" s="594"/>
      <c r="DH20" s="594"/>
      <c r="DI20" s="594"/>
      <c r="DJ20" s="594"/>
      <c r="DK20" s="595"/>
      <c r="DL20" s="602" t="s">
        <v>110</v>
      </c>
      <c r="DM20" s="594"/>
      <c r="DN20" s="594"/>
      <c r="DO20" s="594"/>
      <c r="DP20" s="594"/>
      <c r="DQ20" s="594"/>
      <c r="DR20" s="594"/>
      <c r="DS20" s="594"/>
      <c r="DT20" s="594"/>
      <c r="DU20" s="594"/>
      <c r="DV20" s="594"/>
      <c r="DW20" s="594"/>
      <c r="DX20" s="603"/>
    </row>
    <row r="21" spans="2:128" ht="11.25" customHeight="1" x14ac:dyDescent="0.2">
      <c r="B21" s="590" t="s">
        <v>241</v>
      </c>
      <c r="C21" s="591"/>
      <c r="D21" s="591"/>
      <c r="E21" s="591"/>
      <c r="F21" s="591"/>
      <c r="G21" s="591"/>
      <c r="H21" s="591"/>
      <c r="I21" s="591"/>
      <c r="J21" s="591"/>
      <c r="K21" s="591"/>
      <c r="L21" s="591"/>
      <c r="M21" s="591"/>
      <c r="N21" s="591"/>
      <c r="O21" s="591"/>
      <c r="P21" s="591"/>
      <c r="Q21" s="592"/>
      <c r="R21" s="593">
        <v>2418237</v>
      </c>
      <c r="S21" s="594"/>
      <c r="T21" s="594"/>
      <c r="U21" s="594"/>
      <c r="V21" s="594"/>
      <c r="W21" s="594"/>
      <c r="X21" s="594"/>
      <c r="Y21" s="595"/>
      <c r="Z21" s="598">
        <v>0.4</v>
      </c>
      <c r="AA21" s="599"/>
      <c r="AB21" s="599"/>
      <c r="AC21" s="604"/>
      <c r="AD21" s="602" t="s">
        <v>110</v>
      </c>
      <c r="AE21" s="594"/>
      <c r="AF21" s="594"/>
      <c r="AG21" s="594"/>
      <c r="AH21" s="594"/>
      <c r="AI21" s="594"/>
      <c r="AJ21" s="594"/>
      <c r="AK21" s="595"/>
      <c r="AL21" s="598" t="s">
        <v>110</v>
      </c>
      <c r="AM21" s="599"/>
      <c r="AN21" s="599"/>
      <c r="AO21" s="600"/>
      <c r="AP21" s="605" t="s">
        <v>242</v>
      </c>
      <c r="AQ21" s="606"/>
      <c r="AR21" s="606"/>
      <c r="AS21" s="606"/>
      <c r="AT21" s="606"/>
      <c r="AU21" s="606"/>
      <c r="AV21" s="606"/>
      <c r="AW21" s="606"/>
      <c r="AX21" s="606"/>
      <c r="AY21" s="606"/>
      <c r="AZ21" s="606"/>
      <c r="BA21" s="606"/>
      <c r="BB21" s="606"/>
      <c r="BC21" s="607"/>
      <c r="BD21" s="593">
        <v>424400</v>
      </c>
      <c r="BE21" s="594"/>
      <c r="BF21" s="594"/>
      <c r="BG21" s="594"/>
      <c r="BH21" s="594"/>
      <c r="BI21" s="594"/>
      <c r="BJ21" s="594"/>
      <c r="BK21" s="595"/>
      <c r="BL21" s="596">
        <v>0.3</v>
      </c>
      <c r="BM21" s="596"/>
      <c r="BN21" s="596"/>
      <c r="BO21" s="596"/>
      <c r="BP21" s="597" t="s">
        <v>110</v>
      </c>
      <c r="BQ21" s="597"/>
      <c r="BR21" s="597"/>
      <c r="BS21" s="597"/>
      <c r="BT21" s="597"/>
      <c r="BU21" s="597"/>
      <c r="BV21" s="597"/>
      <c r="BW21" s="601"/>
      <c r="BY21" s="605" t="s">
        <v>243</v>
      </c>
      <c r="BZ21" s="606"/>
      <c r="CA21" s="606"/>
      <c r="CB21" s="606"/>
      <c r="CC21" s="606"/>
      <c r="CD21" s="606"/>
      <c r="CE21" s="606"/>
      <c r="CF21" s="606"/>
      <c r="CG21" s="606"/>
      <c r="CH21" s="606"/>
      <c r="CI21" s="606"/>
      <c r="CJ21" s="606"/>
      <c r="CK21" s="606"/>
      <c r="CL21" s="607"/>
      <c r="CM21" s="593">
        <v>151226</v>
      </c>
      <c r="CN21" s="594"/>
      <c r="CO21" s="594"/>
      <c r="CP21" s="594"/>
      <c r="CQ21" s="594"/>
      <c r="CR21" s="594"/>
      <c r="CS21" s="594"/>
      <c r="CT21" s="595"/>
      <c r="CU21" s="596">
        <v>0</v>
      </c>
      <c r="CV21" s="596"/>
      <c r="CW21" s="596"/>
      <c r="CX21" s="596"/>
      <c r="CY21" s="602" t="s">
        <v>110</v>
      </c>
      <c r="CZ21" s="594"/>
      <c r="DA21" s="594"/>
      <c r="DB21" s="594"/>
      <c r="DC21" s="594"/>
      <c r="DD21" s="594"/>
      <c r="DE21" s="594"/>
      <c r="DF21" s="594"/>
      <c r="DG21" s="594"/>
      <c r="DH21" s="594"/>
      <c r="DI21" s="594"/>
      <c r="DJ21" s="594"/>
      <c r="DK21" s="595"/>
      <c r="DL21" s="602">
        <v>151226</v>
      </c>
      <c r="DM21" s="594"/>
      <c r="DN21" s="594"/>
      <c r="DO21" s="594"/>
      <c r="DP21" s="594"/>
      <c r="DQ21" s="594"/>
      <c r="DR21" s="594"/>
      <c r="DS21" s="594"/>
      <c r="DT21" s="594"/>
      <c r="DU21" s="594"/>
      <c r="DV21" s="594"/>
      <c r="DW21" s="594"/>
      <c r="DX21" s="603"/>
    </row>
    <row r="22" spans="2:128" ht="11.25" customHeight="1" x14ac:dyDescent="0.2">
      <c r="B22" s="590" t="s">
        <v>244</v>
      </c>
      <c r="C22" s="591"/>
      <c r="D22" s="591"/>
      <c r="E22" s="591"/>
      <c r="F22" s="591"/>
      <c r="G22" s="591"/>
      <c r="H22" s="591"/>
      <c r="I22" s="591"/>
      <c r="J22" s="591"/>
      <c r="K22" s="591"/>
      <c r="L22" s="591"/>
      <c r="M22" s="591"/>
      <c r="N22" s="591"/>
      <c r="O22" s="591"/>
      <c r="P22" s="591"/>
      <c r="Q22" s="592"/>
      <c r="R22" s="593">
        <v>7355558</v>
      </c>
      <c r="S22" s="594"/>
      <c r="T22" s="594"/>
      <c r="U22" s="594"/>
      <c r="V22" s="594"/>
      <c r="W22" s="594"/>
      <c r="X22" s="594"/>
      <c r="Y22" s="595"/>
      <c r="Z22" s="598">
        <v>1.3</v>
      </c>
      <c r="AA22" s="599"/>
      <c r="AB22" s="599"/>
      <c r="AC22" s="604"/>
      <c r="AD22" s="602">
        <v>1359170</v>
      </c>
      <c r="AE22" s="594"/>
      <c r="AF22" s="594"/>
      <c r="AG22" s="594"/>
      <c r="AH22" s="594"/>
      <c r="AI22" s="594"/>
      <c r="AJ22" s="594"/>
      <c r="AK22" s="595"/>
      <c r="AL22" s="598">
        <v>0.4</v>
      </c>
      <c r="AM22" s="599"/>
      <c r="AN22" s="599"/>
      <c r="AO22" s="600"/>
      <c r="AP22" s="605" t="s">
        <v>245</v>
      </c>
      <c r="AQ22" s="606"/>
      <c r="AR22" s="606"/>
      <c r="AS22" s="606"/>
      <c r="AT22" s="606"/>
      <c r="AU22" s="606"/>
      <c r="AV22" s="606"/>
      <c r="AW22" s="606"/>
      <c r="AX22" s="606"/>
      <c r="AY22" s="606"/>
      <c r="AZ22" s="606"/>
      <c r="BA22" s="606"/>
      <c r="BB22" s="606"/>
      <c r="BC22" s="607"/>
      <c r="BD22" s="593">
        <v>1358818</v>
      </c>
      <c r="BE22" s="594"/>
      <c r="BF22" s="594"/>
      <c r="BG22" s="594"/>
      <c r="BH22" s="594"/>
      <c r="BI22" s="594"/>
      <c r="BJ22" s="594"/>
      <c r="BK22" s="595"/>
      <c r="BL22" s="596">
        <v>1.1000000000000001</v>
      </c>
      <c r="BM22" s="596"/>
      <c r="BN22" s="596"/>
      <c r="BO22" s="596"/>
      <c r="BP22" s="597" t="s">
        <v>110</v>
      </c>
      <c r="BQ22" s="597"/>
      <c r="BR22" s="597"/>
      <c r="BS22" s="597"/>
      <c r="BT22" s="597"/>
      <c r="BU22" s="597"/>
      <c r="BV22" s="597"/>
      <c r="BW22" s="601"/>
      <c r="BY22" s="605" t="s">
        <v>246</v>
      </c>
      <c r="BZ22" s="606"/>
      <c r="CA22" s="606"/>
      <c r="CB22" s="606"/>
      <c r="CC22" s="606"/>
      <c r="CD22" s="606"/>
      <c r="CE22" s="606"/>
      <c r="CF22" s="606"/>
      <c r="CG22" s="606"/>
      <c r="CH22" s="606"/>
      <c r="CI22" s="606"/>
      <c r="CJ22" s="606"/>
      <c r="CK22" s="606"/>
      <c r="CL22" s="607"/>
      <c r="CM22" s="593">
        <v>300808</v>
      </c>
      <c r="CN22" s="594"/>
      <c r="CO22" s="594"/>
      <c r="CP22" s="594"/>
      <c r="CQ22" s="594"/>
      <c r="CR22" s="594"/>
      <c r="CS22" s="594"/>
      <c r="CT22" s="595"/>
      <c r="CU22" s="596">
        <v>0.1</v>
      </c>
      <c r="CV22" s="596"/>
      <c r="CW22" s="596"/>
      <c r="CX22" s="596"/>
      <c r="CY22" s="602" t="s">
        <v>110</v>
      </c>
      <c r="CZ22" s="594"/>
      <c r="DA22" s="594"/>
      <c r="DB22" s="594"/>
      <c r="DC22" s="594"/>
      <c r="DD22" s="594"/>
      <c r="DE22" s="594"/>
      <c r="DF22" s="594"/>
      <c r="DG22" s="594"/>
      <c r="DH22" s="594"/>
      <c r="DI22" s="594"/>
      <c r="DJ22" s="594"/>
      <c r="DK22" s="595"/>
      <c r="DL22" s="602">
        <v>300808</v>
      </c>
      <c r="DM22" s="594"/>
      <c r="DN22" s="594"/>
      <c r="DO22" s="594"/>
      <c r="DP22" s="594"/>
      <c r="DQ22" s="594"/>
      <c r="DR22" s="594"/>
      <c r="DS22" s="594"/>
      <c r="DT22" s="594"/>
      <c r="DU22" s="594"/>
      <c r="DV22" s="594"/>
      <c r="DW22" s="594"/>
      <c r="DX22" s="603"/>
    </row>
    <row r="23" spans="2:128" ht="11.25" customHeight="1" x14ac:dyDescent="0.2">
      <c r="B23" s="590" t="s">
        <v>247</v>
      </c>
      <c r="C23" s="591"/>
      <c r="D23" s="591"/>
      <c r="E23" s="591"/>
      <c r="F23" s="591"/>
      <c r="G23" s="591"/>
      <c r="H23" s="591"/>
      <c r="I23" s="591"/>
      <c r="J23" s="591"/>
      <c r="K23" s="591"/>
      <c r="L23" s="591"/>
      <c r="M23" s="591"/>
      <c r="N23" s="591"/>
      <c r="O23" s="591"/>
      <c r="P23" s="591"/>
      <c r="Q23" s="592"/>
      <c r="R23" s="593">
        <v>2642187</v>
      </c>
      <c r="S23" s="594"/>
      <c r="T23" s="594"/>
      <c r="U23" s="594"/>
      <c r="V23" s="594"/>
      <c r="W23" s="594"/>
      <c r="X23" s="594"/>
      <c r="Y23" s="595"/>
      <c r="Z23" s="598">
        <v>0.5</v>
      </c>
      <c r="AA23" s="599"/>
      <c r="AB23" s="599"/>
      <c r="AC23" s="604"/>
      <c r="AD23" s="602" t="s">
        <v>110</v>
      </c>
      <c r="AE23" s="594"/>
      <c r="AF23" s="594"/>
      <c r="AG23" s="594"/>
      <c r="AH23" s="594"/>
      <c r="AI23" s="594"/>
      <c r="AJ23" s="594"/>
      <c r="AK23" s="595"/>
      <c r="AL23" s="598" t="s">
        <v>110</v>
      </c>
      <c r="AM23" s="599"/>
      <c r="AN23" s="599"/>
      <c r="AO23" s="600"/>
      <c r="AP23" s="605" t="s">
        <v>248</v>
      </c>
      <c r="AQ23" s="606"/>
      <c r="AR23" s="606"/>
      <c r="AS23" s="606"/>
      <c r="AT23" s="606"/>
      <c r="AU23" s="606"/>
      <c r="AV23" s="606"/>
      <c r="AW23" s="606"/>
      <c r="AX23" s="606"/>
      <c r="AY23" s="606"/>
      <c r="AZ23" s="606"/>
      <c r="BA23" s="606"/>
      <c r="BB23" s="606"/>
      <c r="BC23" s="607"/>
      <c r="BD23" s="593">
        <v>9261217</v>
      </c>
      <c r="BE23" s="594"/>
      <c r="BF23" s="594"/>
      <c r="BG23" s="594"/>
      <c r="BH23" s="594"/>
      <c r="BI23" s="594"/>
      <c r="BJ23" s="594"/>
      <c r="BK23" s="595"/>
      <c r="BL23" s="596">
        <v>7.5</v>
      </c>
      <c r="BM23" s="596"/>
      <c r="BN23" s="596"/>
      <c r="BO23" s="596"/>
      <c r="BP23" s="597" t="s">
        <v>110</v>
      </c>
      <c r="BQ23" s="597"/>
      <c r="BR23" s="597"/>
      <c r="BS23" s="597"/>
      <c r="BT23" s="597"/>
      <c r="BU23" s="597"/>
      <c r="BV23" s="597"/>
      <c r="BW23" s="601"/>
      <c r="BY23" s="605" t="s">
        <v>249</v>
      </c>
      <c r="BZ23" s="606"/>
      <c r="CA23" s="606"/>
      <c r="CB23" s="606"/>
      <c r="CC23" s="606"/>
      <c r="CD23" s="606"/>
      <c r="CE23" s="606"/>
      <c r="CF23" s="606"/>
      <c r="CG23" s="606"/>
      <c r="CH23" s="606"/>
      <c r="CI23" s="606"/>
      <c r="CJ23" s="606"/>
      <c r="CK23" s="606"/>
      <c r="CL23" s="607"/>
      <c r="CM23" s="593">
        <v>290072</v>
      </c>
      <c r="CN23" s="594"/>
      <c r="CO23" s="594"/>
      <c r="CP23" s="594"/>
      <c r="CQ23" s="594"/>
      <c r="CR23" s="594"/>
      <c r="CS23" s="594"/>
      <c r="CT23" s="595"/>
      <c r="CU23" s="596">
        <v>0.1</v>
      </c>
      <c r="CV23" s="596"/>
      <c r="CW23" s="596"/>
      <c r="CX23" s="596"/>
      <c r="CY23" s="602" t="s">
        <v>110</v>
      </c>
      <c r="CZ23" s="594"/>
      <c r="DA23" s="594"/>
      <c r="DB23" s="594"/>
      <c r="DC23" s="594"/>
      <c r="DD23" s="594"/>
      <c r="DE23" s="594"/>
      <c r="DF23" s="594"/>
      <c r="DG23" s="594"/>
      <c r="DH23" s="594"/>
      <c r="DI23" s="594"/>
      <c r="DJ23" s="594"/>
      <c r="DK23" s="595"/>
      <c r="DL23" s="602">
        <v>290072</v>
      </c>
      <c r="DM23" s="594"/>
      <c r="DN23" s="594"/>
      <c r="DO23" s="594"/>
      <c r="DP23" s="594"/>
      <c r="DQ23" s="594"/>
      <c r="DR23" s="594"/>
      <c r="DS23" s="594"/>
      <c r="DT23" s="594"/>
      <c r="DU23" s="594"/>
      <c r="DV23" s="594"/>
      <c r="DW23" s="594"/>
      <c r="DX23" s="603"/>
    </row>
    <row r="24" spans="2:128" ht="11.25" customHeight="1" x14ac:dyDescent="0.2">
      <c r="B24" s="590" t="s">
        <v>250</v>
      </c>
      <c r="C24" s="591"/>
      <c r="D24" s="591"/>
      <c r="E24" s="591"/>
      <c r="F24" s="591"/>
      <c r="G24" s="591"/>
      <c r="H24" s="591"/>
      <c r="I24" s="591"/>
      <c r="J24" s="591"/>
      <c r="K24" s="591"/>
      <c r="L24" s="591"/>
      <c r="M24" s="591"/>
      <c r="N24" s="591"/>
      <c r="O24" s="591"/>
      <c r="P24" s="591"/>
      <c r="Q24" s="592"/>
      <c r="R24" s="593">
        <v>90872687</v>
      </c>
      <c r="S24" s="594"/>
      <c r="T24" s="594"/>
      <c r="U24" s="594"/>
      <c r="V24" s="594"/>
      <c r="W24" s="594"/>
      <c r="X24" s="594"/>
      <c r="Y24" s="595"/>
      <c r="Z24" s="598">
        <v>15.8</v>
      </c>
      <c r="AA24" s="599"/>
      <c r="AB24" s="599"/>
      <c r="AC24" s="604"/>
      <c r="AD24" s="602" t="s">
        <v>110</v>
      </c>
      <c r="AE24" s="594"/>
      <c r="AF24" s="594"/>
      <c r="AG24" s="594"/>
      <c r="AH24" s="594"/>
      <c r="AI24" s="594"/>
      <c r="AJ24" s="594"/>
      <c r="AK24" s="595"/>
      <c r="AL24" s="598" t="s">
        <v>110</v>
      </c>
      <c r="AM24" s="599"/>
      <c r="AN24" s="599"/>
      <c r="AO24" s="600"/>
      <c r="AP24" s="605" t="s">
        <v>251</v>
      </c>
      <c r="AQ24" s="606"/>
      <c r="AR24" s="606"/>
      <c r="AS24" s="606"/>
      <c r="AT24" s="606"/>
      <c r="AU24" s="606"/>
      <c r="AV24" s="606"/>
      <c r="AW24" s="606"/>
      <c r="AX24" s="606"/>
      <c r="AY24" s="606"/>
      <c r="AZ24" s="606"/>
      <c r="BA24" s="606"/>
      <c r="BB24" s="606"/>
      <c r="BC24" s="607"/>
      <c r="BD24" s="593">
        <v>13162080</v>
      </c>
      <c r="BE24" s="594"/>
      <c r="BF24" s="594"/>
      <c r="BG24" s="594"/>
      <c r="BH24" s="594"/>
      <c r="BI24" s="594"/>
      <c r="BJ24" s="594"/>
      <c r="BK24" s="595"/>
      <c r="BL24" s="596">
        <v>10.6</v>
      </c>
      <c r="BM24" s="596"/>
      <c r="BN24" s="596"/>
      <c r="BO24" s="596"/>
      <c r="BP24" s="597" t="s">
        <v>110</v>
      </c>
      <c r="BQ24" s="597"/>
      <c r="BR24" s="597"/>
      <c r="BS24" s="597"/>
      <c r="BT24" s="597"/>
      <c r="BU24" s="597"/>
      <c r="BV24" s="597"/>
      <c r="BW24" s="601"/>
      <c r="BY24" s="605" t="s">
        <v>252</v>
      </c>
      <c r="BZ24" s="606"/>
      <c r="CA24" s="606"/>
      <c r="CB24" s="606"/>
      <c r="CC24" s="606"/>
      <c r="CD24" s="606"/>
      <c r="CE24" s="606"/>
      <c r="CF24" s="606"/>
      <c r="CG24" s="606"/>
      <c r="CH24" s="606"/>
      <c r="CI24" s="606"/>
      <c r="CJ24" s="606"/>
      <c r="CK24" s="606"/>
      <c r="CL24" s="607"/>
      <c r="CM24" s="593" t="s">
        <v>110</v>
      </c>
      <c r="CN24" s="594"/>
      <c r="CO24" s="594"/>
      <c r="CP24" s="594"/>
      <c r="CQ24" s="594"/>
      <c r="CR24" s="594"/>
      <c r="CS24" s="594"/>
      <c r="CT24" s="595"/>
      <c r="CU24" s="596" t="s">
        <v>110</v>
      </c>
      <c r="CV24" s="596"/>
      <c r="CW24" s="596"/>
      <c r="CX24" s="596"/>
      <c r="CY24" s="602" t="s">
        <v>110</v>
      </c>
      <c r="CZ24" s="594"/>
      <c r="DA24" s="594"/>
      <c r="DB24" s="594"/>
      <c r="DC24" s="594"/>
      <c r="DD24" s="594"/>
      <c r="DE24" s="594"/>
      <c r="DF24" s="594"/>
      <c r="DG24" s="594"/>
      <c r="DH24" s="594"/>
      <c r="DI24" s="594"/>
      <c r="DJ24" s="594"/>
      <c r="DK24" s="595"/>
      <c r="DL24" s="602" t="s">
        <v>110</v>
      </c>
      <c r="DM24" s="594"/>
      <c r="DN24" s="594"/>
      <c r="DO24" s="594"/>
      <c r="DP24" s="594"/>
      <c r="DQ24" s="594"/>
      <c r="DR24" s="594"/>
      <c r="DS24" s="594"/>
      <c r="DT24" s="594"/>
      <c r="DU24" s="594"/>
      <c r="DV24" s="594"/>
      <c r="DW24" s="594"/>
      <c r="DX24" s="603"/>
    </row>
    <row r="25" spans="2:128" ht="11.25" customHeight="1" x14ac:dyDescent="0.2">
      <c r="B25" s="590" t="s">
        <v>253</v>
      </c>
      <c r="C25" s="591"/>
      <c r="D25" s="591"/>
      <c r="E25" s="591"/>
      <c r="F25" s="591"/>
      <c r="G25" s="591"/>
      <c r="H25" s="591"/>
      <c r="I25" s="591"/>
      <c r="J25" s="591"/>
      <c r="K25" s="591"/>
      <c r="L25" s="591"/>
      <c r="M25" s="591"/>
      <c r="N25" s="591"/>
      <c r="O25" s="591"/>
      <c r="P25" s="591"/>
      <c r="Q25" s="592"/>
      <c r="R25" s="593" t="s">
        <v>110</v>
      </c>
      <c r="S25" s="594"/>
      <c r="T25" s="594"/>
      <c r="U25" s="594"/>
      <c r="V25" s="594"/>
      <c r="W25" s="594"/>
      <c r="X25" s="594"/>
      <c r="Y25" s="595"/>
      <c r="Z25" s="598" t="s">
        <v>110</v>
      </c>
      <c r="AA25" s="599"/>
      <c r="AB25" s="599"/>
      <c r="AC25" s="604"/>
      <c r="AD25" s="602" t="s">
        <v>110</v>
      </c>
      <c r="AE25" s="594"/>
      <c r="AF25" s="594"/>
      <c r="AG25" s="594"/>
      <c r="AH25" s="594"/>
      <c r="AI25" s="594"/>
      <c r="AJ25" s="594"/>
      <c r="AK25" s="595"/>
      <c r="AL25" s="598" t="s">
        <v>110</v>
      </c>
      <c r="AM25" s="599"/>
      <c r="AN25" s="599"/>
      <c r="AO25" s="600"/>
      <c r="AP25" s="605" t="s">
        <v>254</v>
      </c>
      <c r="AQ25" s="606"/>
      <c r="AR25" s="606"/>
      <c r="AS25" s="606"/>
      <c r="AT25" s="606"/>
      <c r="AU25" s="606"/>
      <c r="AV25" s="606"/>
      <c r="AW25" s="606"/>
      <c r="AX25" s="606"/>
      <c r="AY25" s="606"/>
      <c r="AZ25" s="606"/>
      <c r="BA25" s="606"/>
      <c r="BB25" s="606"/>
      <c r="BC25" s="607"/>
      <c r="BD25" s="593">
        <v>6030</v>
      </c>
      <c r="BE25" s="594"/>
      <c r="BF25" s="594"/>
      <c r="BG25" s="594"/>
      <c r="BH25" s="594"/>
      <c r="BI25" s="594"/>
      <c r="BJ25" s="594"/>
      <c r="BK25" s="595"/>
      <c r="BL25" s="596">
        <v>0</v>
      </c>
      <c r="BM25" s="596"/>
      <c r="BN25" s="596"/>
      <c r="BO25" s="596"/>
      <c r="BP25" s="597" t="s">
        <v>110</v>
      </c>
      <c r="BQ25" s="597"/>
      <c r="BR25" s="597"/>
      <c r="BS25" s="597"/>
      <c r="BT25" s="597"/>
      <c r="BU25" s="597"/>
      <c r="BV25" s="597"/>
      <c r="BW25" s="601"/>
      <c r="BY25" s="605" t="s">
        <v>255</v>
      </c>
      <c r="BZ25" s="606"/>
      <c r="CA25" s="606"/>
      <c r="CB25" s="606"/>
      <c r="CC25" s="606"/>
      <c r="CD25" s="606"/>
      <c r="CE25" s="606"/>
      <c r="CF25" s="606"/>
      <c r="CG25" s="606"/>
      <c r="CH25" s="606"/>
      <c r="CI25" s="606"/>
      <c r="CJ25" s="606"/>
      <c r="CK25" s="606"/>
      <c r="CL25" s="607"/>
      <c r="CM25" s="593" t="s">
        <v>110</v>
      </c>
      <c r="CN25" s="594"/>
      <c r="CO25" s="594"/>
      <c r="CP25" s="594"/>
      <c r="CQ25" s="594"/>
      <c r="CR25" s="594"/>
      <c r="CS25" s="594"/>
      <c r="CT25" s="595"/>
      <c r="CU25" s="596" t="s">
        <v>110</v>
      </c>
      <c r="CV25" s="596"/>
      <c r="CW25" s="596"/>
      <c r="CX25" s="596"/>
      <c r="CY25" s="602" t="s">
        <v>110</v>
      </c>
      <c r="CZ25" s="594"/>
      <c r="DA25" s="594"/>
      <c r="DB25" s="594"/>
      <c r="DC25" s="594"/>
      <c r="DD25" s="594"/>
      <c r="DE25" s="594"/>
      <c r="DF25" s="594"/>
      <c r="DG25" s="594"/>
      <c r="DH25" s="594"/>
      <c r="DI25" s="594"/>
      <c r="DJ25" s="594"/>
      <c r="DK25" s="595"/>
      <c r="DL25" s="602" t="s">
        <v>110</v>
      </c>
      <c r="DM25" s="594"/>
      <c r="DN25" s="594"/>
      <c r="DO25" s="594"/>
      <c r="DP25" s="594"/>
      <c r="DQ25" s="594"/>
      <c r="DR25" s="594"/>
      <c r="DS25" s="594"/>
      <c r="DT25" s="594"/>
      <c r="DU25" s="594"/>
      <c r="DV25" s="594"/>
      <c r="DW25" s="594"/>
      <c r="DX25" s="603"/>
    </row>
    <row r="26" spans="2:128" ht="11.25" customHeight="1" x14ac:dyDescent="0.2">
      <c r="B26" s="590" t="s">
        <v>256</v>
      </c>
      <c r="C26" s="591"/>
      <c r="D26" s="591"/>
      <c r="E26" s="591"/>
      <c r="F26" s="591"/>
      <c r="G26" s="591"/>
      <c r="H26" s="591"/>
      <c r="I26" s="591"/>
      <c r="J26" s="591"/>
      <c r="K26" s="591"/>
      <c r="L26" s="591"/>
      <c r="M26" s="591"/>
      <c r="N26" s="591"/>
      <c r="O26" s="591"/>
      <c r="P26" s="591"/>
      <c r="Q26" s="592"/>
      <c r="R26" s="593">
        <v>1581832</v>
      </c>
      <c r="S26" s="594"/>
      <c r="T26" s="594"/>
      <c r="U26" s="594"/>
      <c r="V26" s="594"/>
      <c r="W26" s="594"/>
      <c r="X26" s="594"/>
      <c r="Y26" s="595"/>
      <c r="Z26" s="598">
        <v>0.3</v>
      </c>
      <c r="AA26" s="599"/>
      <c r="AB26" s="599"/>
      <c r="AC26" s="604"/>
      <c r="AD26" s="602" t="s">
        <v>110</v>
      </c>
      <c r="AE26" s="594"/>
      <c r="AF26" s="594"/>
      <c r="AG26" s="594"/>
      <c r="AH26" s="594"/>
      <c r="AI26" s="594"/>
      <c r="AJ26" s="594"/>
      <c r="AK26" s="595"/>
      <c r="AL26" s="598" t="s">
        <v>110</v>
      </c>
      <c r="AM26" s="599"/>
      <c r="AN26" s="599"/>
      <c r="AO26" s="600"/>
      <c r="AP26" s="605" t="s">
        <v>257</v>
      </c>
      <c r="AQ26" s="606"/>
      <c r="AR26" s="606"/>
      <c r="AS26" s="606"/>
      <c r="AT26" s="606"/>
      <c r="AU26" s="606"/>
      <c r="AV26" s="606"/>
      <c r="AW26" s="606"/>
      <c r="AX26" s="606"/>
      <c r="AY26" s="606"/>
      <c r="AZ26" s="606"/>
      <c r="BA26" s="606"/>
      <c r="BB26" s="606"/>
      <c r="BC26" s="607"/>
      <c r="BD26" s="593" t="s">
        <v>110</v>
      </c>
      <c r="BE26" s="594"/>
      <c r="BF26" s="594"/>
      <c r="BG26" s="594"/>
      <c r="BH26" s="594"/>
      <c r="BI26" s="594"/>
      <c r="BJ26" s="594"/>
      <c r="BK26" s="595"/>
      <c r="BL26" s="596" t="s">
        <v>110</v>
      </c>
      <c r="BM26" s="596"/>
      <c r="BN26" s="596"/>
      <c r="BO26" s="596"/>
      <c r="BP26" s="597" t="s">
        <v>110</v>
      </c>
      <c r="BQ26" s="597"/>
      <c r="BR26" s="597"/>
      <c r="BS26" s="597"/>
      <c r="BT26" s="597"/>
      <c r="BU26" s="597"/>
      <c r="BV26" s="597"/>
      <c r="BW26" s="601"/>
      <c r="BY26" s="605" t="s">
        <v>258</v>
      </c>
      <c r="BZ26" s="606"/>
      <c r="CA26" s="606"/>
      <c r="CB26" s="606"/>
      <c r="CC26" s="606"/>
      <c r="CD26" s="606"/>
      <c r="CE26" s="606"/>
      <c r="CF26" s="606"/>
      <c r="CG26" s="606"/>
      <c r="CH26" s="606"/>
      <c r="CI26" s="606"/>
      <c r="CJ26" s="606"/>
      <c r="CK26" s="606"/>
      <c r="CL26" s="607"/>
      <c r="CM26" s="593">
        <v>20728903</v>
      </c>
      <c r="CN26" s="594"/>
      <c r="CO26" s="594"/>
      <c r="CP26" s="594"/>
      <c r="CQ26" s="594"/>
      <c r="CR26" s="594"/>
      <c r="CS26" s="594"/>
      <c r="CT26" s="595"/>
      <c r="CU26" s="596">
        <v>3.7</v>
      </c>
      <c r="CV26" s="596"/>
      <c r="CW26" s="596"/>
      <c r="CX26" s="596"/>
      <c r="CY26" s="602" t="s">
        <v>110</v>
      </c>
      <c r="CZ26" s="594"/>
      <c r="DA26" s="594"/>
      <c r="DB26" s="594"/>
      <c r="DC26" s="594"/>
      <c r="DD26" s="594"/>
      <c r="DE26" s="594"/>
      <c r="DF26" s="594"/>
      <c r="DG26" s="594"/>
      <c r="DH26" s="594"/>
      <c r="DI26" s="594"/>
      <c r="DJ26" s="594"/>
      <c r="DK26" s="595"/>
      <c r="DL26" s="602">
        <v>20728903</v>
      </c>
      <c r="DM26" s="594"/>
      <c r="DN26" s="594"/>
      <c r="DO26" s="594"/>
      <c r="DP26" s="594"/>
      <c r="DQ26" s="594"/>
      <c r="DR26" s="594"/>
      <c r="DS26" s="594"/>
      <c r="DT26" s="594"/>
      <c r="DU26" s="594"/>
      <c r="DV26" s="594"/>
      <c r="DW26" s="594"/>
      <c r="DX26" s="603"/>
    </row>
    <row r="27" spans="2:128" ht="11.25" customHeight="1" x14ac:dyDescent="0.2">
      <c r="B27" s="590" t="s">
        <v>259</v>
      </c>
      <c r="C27" s="591"/>
      <c r="D27" s="591"/>
      <c r="E27" s="591"/>
      <c r="F27" s="591"/>
      <c r="G27" s="591"/>
      <c r="H27" s="591"/>
      <c r="I27" s="591"/>
      <c r="J27" s="591"/>
      <c r="K27" s="591"/>
      <c r="L27" s="591"/>
      <c r="M27" s="591"/>
      <c r="N27" s="591"/>
      <c r="O27" s="591"/>
      <c r="P27" s="591"/>
      <c r="Q27" s="592"/>
      <c r="R27" s="593">
        <v>217100</v>
      </c>
      <c r="S27" s="594"/>
      <c r="T27" s="594"/>
      <c r="U27" s="594"/>
      <c r="V27" s="594"/>
      <c r="W27" s="594"/>
      <c r="X27" s="594"/>
      <c r="Y27" s="595"/>
      <c r="Z27" s="598">
        <v>0</v>
      </c>
      <c r="AA27" s="599"/>
      <c r="AB27" s="599"/>
      <c r="AC27" s="604"/>
      <c r="AD27" s="602" t="s">
        <v>110</v>
      </c>
      <c r="AE27" s="594"/>
      <c r="AF27" s="594"/>
      <c r="AG27" s="594"/>
      <c r="AH27" s="594"/>
      <c r="AI27" s="594"/>
      <c r="AJ27" s="594"/>
      <c r="AK27" s="595"/>
      <c r="AL27" s="598" t="s">
        <v>110</v>
      </c>
      <c r="AM27" s="599"/>
      <c r="AN27" s="599"/>
      <c r="AO27" s="600"/>
      <c r="AP27" s="605" t="s">
        <v>260</v>
      </c>
      <c r="AQ27" s="606"/>
      <c r="AR27" s="606"/>
      <c r="AS27" s="606"/>
      <c r="AT27" s="606"/>
      <c r="AU27" s="606"/>
      <c r="AV27" s="606"/>
      <c r="AW27" s="606"/>
      <c r="AX27" s="606"/>
      <c r="AY27" s="606"/>
      <c r="AZ27" s="606"/>
      <c r="BA27" s="606"/>
      <c r="BB27" s="606"/>
      <c r="BC27" s="607"/>
      <c r="BD27" s="593" t="s">
        <v>110</v>
      </c>
      <c r="BE27" s="594"/>
      <c r="BF27" s="594"/>
      <c r="BG27" s="594"/>
      <c r="BH27" s="594"/>
      <c r="BI27" s="594"/>
      <c r="BJ27" s="594"/>
      <c r="BK27" s="595"/>
      <c r="BL27" s="596" t="s">
        <v>110</v>
      </c>
      <c r="BM27" s="596"/>
      <c r="BN27" s="596"/>
      <c r="BO27" s="596"/>
      <c r="BP27" s="597" t="s">
        <v>110</v>
      </c>
      <c r="BQ27" s="597"/>
      <c r="BR27" s="597"/>
      <c r="BS27" s="597"/>
      <c r="BT27" s="597"/>
      <c r="BU27" s="597"/>
      <c r="BV27" s="597"/>
      <c r="BW27" s="601"/>
      <c r="BY27" s="605" t="s">
        <v>261</v>
      </c>
      <c r="BZ27" s="606"/>
      <c r="CA27" s="606"/>
      <c r="CB27" s="606"/>
      <c r="CC27" s="606"/>
      <c r="CD27" s="606"/>
      <c r="CE27" s="606"/>
      <c r="CF27" s="606"/>
      <c r="CG27" s="606"/>
      <c r="CH27" s="606"/>
      <c r="CI27" s="606"/>
      <c r="CJ27" s="606"/>
      <c r="CK27" s="606"/>
      <c r="CL27" s="607"/>
      <c r="CM27" s="593">
        <v>300773</v>
      </c>
      <c r="CN27" s="594"/>
      <c r="CO27" s="594"/>
      <c r="CP27" s="594"/>
      <c r="CQ27" s="594"/>
      <c r="CR27" s="594"/>
      <c r="CS27" s="594"/>
      <c r="CT27" s="595"/>
      <c r="CU27" s="596">
        <v>0.1</v>
      </c>
      <c r="CV27" s="596"/>
      <c r="CW27" s="596"/>
      <c r="CX27" s="596"/>
      <c r="CY27" s="602" t="s">
        <v>110</v>
      </c>
      <c r="CZ27" s="594"/>
      <c r="DA27" s="594"/>
      <c r="DB27" s="594"/>
      <c r="DC27" s="594"/>
      <c r="DD27" s="594"/>
      <c r="DE27" s="594"/>
      <c r="DF27" s="594"/>
      <c r="DG27" s="594"/>
      <c r="DH27" s="594"/>
      <c r="DI27" s="594"/>
      <c r="DJ27" s="594"/>
      <c r="DK27" s="595"/>
      <c r="DL27" s="602">
        <v>300773</v>
      </c>
      <c r="DM27" s="594"/>
      <c r="DN27" s="594"/>
      <c r="DO27" s="594"/>
      <c r="DP27" s="594"/>
      <c r="DQ27" s="594"/>
      <c r="DR27" s="594"/>
      <c r="DS27" s="594"/>
      <c r="DT27" s="594"/>
      <c r="DU27" s="594"/>
      <c r="DV27" s="594"/>
      <c r="DW27" s="594"/>
      <c r="DX27" s="603"/>
    </row>
    <row r="28" spans="2:128" ht="11.25" customHeight="1" x14ac:dyDescent="0.2">
      <c r="B28" s="590" t="s">
        <v>262</v>
      </c>
      <c r="C28" s="591"/>
      <c r="D28" s="591"/>
      <c r="E28" s="591"/>
      <c r="F28" s="591"/>
      <c r="G28" s="591"/>
      <c r="H28" s="591"/>
      <c r="I28" s="591"/>
      <c r="J28" s="591"/>
      <c r="K28" s="591"/>
      <c r="L28" s="591"/>
      <c r="M28" s="591"/>
      <c r="N28" s="591"/>
      <c r="O28" s="591"/>
      <c r="P28" s="591"/>
      <c r="Q28" s="592"/>
      <c r="R28" s="593">
        <v>22175367</v>
      </c>
      <c r="S28" s="594"/>
      <c r="T28" s="594"/>
      <c r="U28" s="594"/>
      <c r="V28" s="594"/>
      <c r="W28" s="594"/>
      <c r="X28" s="594"/>
      <c r="Y28" s="595"/>
      <c r="Z28" s="598">
        <v>3.9</v>
      </c>
      <c r="AA28" s="599"/>
      <c r="AB28" s="599"/>
      <c r="AC28" s="604"/>
      <c r="AD28" s="602" t="s">
        <v>110</v>
      </c>
      <c r="AE28" s="594"/>
      <c r="AF28" s="594"/>
      <c r="AG28" s="594"/>
      <c r="AH28" s="594"/>
      <c r="AI28" s="594"/>
      <c r="AJ28" s="594"/>
      <c r="AK28" s="595"/>
      <c r="AL28" s="598" t="s">
        <v>110</v>
      </c>
      <c r="AM28" s="599"/>
      <c r="AN28" s="599"/>
      <c r="AO28" s="600"/>
      <c r="AP28" s="605" t="s">
        <v>263</v>
      </c>
      <c r="AQ28" s="606"/>
      <c r="AR28" s="606"/>
      <c r="AS28" s="606"/>
      <c r="AT28" s="606"/>
      <c r="AU28" s="606"/>
      <c r="AV28" s="606"/>
      <c r="AW28" s="606"/>
      <c r="AX28" s="606"/>
      <c r="AY28" s="606"/>
      <c r="AZ28" s="606"/>
      <c r="BA28" s="606"/>
      <c r="BB28" s="606"/>
      <c r="BC28" s="607"/>
      <c r="BD28" s="593">
        <v>297054</v>
      </c>
      <c r="BE28" s="594"/>
      <c r="BF28" s="594"/>
      <c r="BG28" s="594"/>
      <c r="BH28" s="594"/>
      <c r="BI28" s="594"/>
      <c r="BJ28" s="594"/>
      <c r="BK28" s="595"/>
      <c r="BL28" s="596">
        <v>0.2</v>
      </c>
      <c r="BM28" s="596"/>
      <c r="BN28" s="596"/>
      <c r="BO28" s="596"/>
      <c r="BP28" s="597" t="s">
        <v>110</v>
      </c>
      <c r="BQ28" s="597"/>
      <c r="BR28" s="597"/>
      <c r="BS28" s="597"/>
      <c r="BT28" s="597"/>
      <c r="BU28" s="597"/>
      <c r="BV28" s="597"/>
      <c r="BW28" s="601"/>
      <c r="BY28" s="605" t="s">
        <v>264</v>
      </c>
      <c r="BZ28" s="606"/>
      <c r="CA28" s="606"/>
      <c r="CB28" s="606"/>
      <c r="CC28" s="606"/>
      <c r="CD28" s="606"/>
      <c r="CE28" s="606"/>
      <c r="CF28" s="606"/>
      <c r="CG28" s="606"/>
      <c r="CH28" s="606"/>
      <c r="CI28" s="606"/>
      <c r="CJ28" s="606"/>
      <c r="CK28" s="606"/>
      <c r="CL28" s="607"/>
      <c r="CM28" s="593" t="s">
        <v>110</v>
      </c>
      <c r="CN28" s="594"/>
      <c r="CO28" s="594"/>
      <c r="CP28" s="594"/>
      <c r="CQ28" s="594"/>
      <c r="CR28" s="594"/>
      <c r="CS28" s="594"/>
      <c r="CT28" s="595"/>
      <c r="CU28" s="596" t="s">
        <v>110</v>
      </c>
      <c r="CV28" s="596"/>
      <c r="CW28" s="596"/>
      <c r="CX28" s="596"/>
      <c r="CY28" s="602" t="s">
        <v>110</v>
      </c>
      <c r="CZ28" s="594"/>
      <c r="DA28" s="594"/>
      <c r="DB28" s="594"/>
      <c r="DC28" s="594"/>
      <c r="DD28" s="594"/>
      <c r="DE28" s="594"/>
      <c r="DF28" s="594"/>
      <c r="DG28" s="594"/>
      <c r="DH28" s="594"/>
      <c r="DI28" s="594"/>
      <c r="DJ28" s="594"/>
      <c r="DK28" s="595"/>
      <c r="DL28" s="602" t="s">
        <v>110</v>
      </c>
      <c r="DM28" s="594"/>
      <c r="DN28" s="594"/>
      <c r="DO28" s="594"/>
      <c r="DP28" s="594"/>
      <c r="DQ28" s="594"/>
      <c r="DR28" s="594"/>
      <c r="DS28" s="594"/>
      <c r="DT28" s="594"/>
      <c r="DU28" s="594"/>
      <c r="DV28" s="594"/>
      <c r="DW28" s="594"/>
      <c r="DX28" s="603"/>
    </row>
    <row r="29" spans="2:128" ht="11.25" customHeight="1" x14ac:dyDescent="0.2">
      <c r="B29" s="590" t="s">
        <v>265</v>
      </c>
      <c r="C29" s="591"/>
      <c r="D29" s="591"/>
      <c r="E29" s="591"/>
      <c r="F29" s="591"/>
      <c r="G29" s="591"/>
      <c r="H29" s="591"/>
      <c r="I29" s="591"/>
      <c r="J29" s="591"/>
      <c r="K29" s="591"/>
      <c r="L29" s="591"/>
      <c r="M29" s="591"/>
      <c r="N29" s="591"/>
      <c r="O29" s="591"/>
      <c r="P29" s="591"/>
      <c r="Q29" s="592"/>
      <c r="R29" s="593">
        <v>14563805</v>
      </c>
      <c r="S29" s="594"/>
      <c r="T29" s="594"/>
      <c r="U29" s="594"/>
      <c r="V29" s="594"/>
      <c r="W29" s="594"/>
      <c r="X29" s="594"/>
      <c r="Y29" s="595"/>
      <c r="Z29" s="598">
        <v>2.5</v>
      </c>
      <c r="AA29" s="599"/>
      <c r="AB29" s="599"/>
      <c r="AC29" s="604"/>
      <c r="AD29" s="602" t="s">
        <v>110</v>
      </c>
      <c r="AE29" s="594"/>
      <c r="AF29" s="594"/>
      <c r="AG29" s="594"/>
      <c r="AH29" s="594"/>
      <c r="AI29" s="594"/>
      <c r="AJ29" s="594"/>
      <c r="AK29" s="595"/>
      <c r="AL29" s="598" t="s">
        <v>110</v>
      </c>
      <c r="AM29" s="599"/>
      <c r="AN29" s="599"/>
      <c r="AO29" s="600"/>
      <c r="AP29" s="605" t="s">
        <v>266</v>
      </c>
      <c r="AQ29" s="606"/>
      <c r="AR29" s="606"/>
      <c r="AS29" s="606"/>
      <c r="AT29" s="606"/>
      <c r="AU29" s="606"/>
      <c r="AV29" s="606"/>
      <c r="AW29" s="606"/>
      <c r="AX29" s="606"/>
      <c r="AY29" s="606"/>
      <c r="AZ29" s="606"/>
      <c r="BA29" s="606"/>
      <c r="BB29" s="606"/>
      <c r="BC29" s="607"/>
      <c r="BD29" s="593">
        <v>26368</v>
      </c>
      <c r="BE29" s="594"/>
      <c r="BF29" s="594"/>
      <c r="BG29" s="594"/>
      <c r="BH29" s="594"/>
      <c r="BI29" s="594"/>
      <c r="BJ29" s="594"/>
      <c r="BK29" s="595"/>
      <c r="BL29" s="596">
        <v>0</v>
      </c>
      <c r="BM29" s="596"/>
      <c r="BN29" s="596"/>
      <c r="BO29" s="596"/>
      <c r="BP29" s="597" t="s">
        <v>110</v>
      </c>
      <c r="BQ29" s="597"/>
      <c r="BR29" s="597"/>
      <c r="BS29" s="597"/>
      <c r="BT29" s="597"/>
      <c r="BU29" s="597"/>
      <c r="BV29" s="597"/>
      <c r="BW29" s="601"/>
      <c r="BY29" s="605" t="s">
        <v>267</v>
      </c>
      <c r="BZ29" s="606"/>
      <c r="CA29" s="606"/>
      <c r="CB29" s="606"/>
      <c r="CC29" s="606"/>
      <c r="CD29" s="606"/>
      <c r="CE29" s="606"/>
      <c r="CF29" s="606"/>
      <c r="CG29" s="606"/>
      <c r="CH29" s="606"/>
      <c r="CI29" s="606"/>
      <c r="CJ29" s="606"/>
      <c r="CK29" s="606"/>
      <c r="CL29" s="607"/>
      <c r="CM29" s="593">
        <v>972457</v>
      </c>
      <c r="CN29" s="594"/>
      <c r="CO29" s="594"/>
      <c r="CP29" s="594"/>
      <c r="CQ29" s="594"/>
      <c r="CR29" s="594"/>
      <c r="CS29" s="594"/>
      <c r="CT29" s="595"/>
      <c r="CU29" s="596">
        <v>0.2</v>
      </c>
      <c r="CV29" s="596"/>
      <c r="CW29" s="596"/>
      <c r="CX29" s="596"/>
      <c r="CY29" s="602" t="s">
        <v>110</v>
      </c>
      <c r="CZ29" s="594"/>
      <c r="DA29" s="594"/>
      <c r="DB29" s="594"/>
      <c r="DC29" s="594"/>
      <c r="DD29" s="594"/>
      <c r="DE29" s="594"/>
      <c r="DF29" s="594"/>
      <c r="DG29" s="594"/>
      <c r="DH29" s="594"/>
      <c r="DI29" s="594"/>
      <c r="DJ29" s="594"/>
      <c r="DK29" s="595"/>
      <c r="DL29" s="602">
        <v>972457</v>
      </c>
      <c r="DM29" s="594"/>
      <c r="DN29" s="594"/>
      <c r="DO29" s="594"/>
      <c r="DP29" s="594"/>
      <c r="DQ29" s="594"/>
      <c r="DR29" s="594"/>
      <c r="DS29" s="594"/>
      <c r="DT29" s="594"/>
      <c r="DU29" s="594"/>
      <c r="DV29" s="594"/>
      <c r="DW29" s="594"/>
      <c r="DX29" s="603"/>
    </row>
    <row r="30" spans="2:128" ht="11.25" customHeight="1" x14ac:dyDescent="0.2">
      <c r="B30" s="590" t="s">
        <v>268</v>
      </c>
      <c r="C30" s="591"/>
      <c r="D30" s="591"/>
      <c r="E30" s="591"/>
      <c r="F30" s="591"/>
      <c r="G30" s="591"/>
      <c r="H30" s="591"/>
      <c r="I30" s="591"/>
      <c r="J30" s="591"/>
      <c r="K30" s="591"/>
      <c r="L30" s="591"/>
      <c r="M30" s="591"/>
      <c r="N30" s="591"/>
      <c r="O30" s="591"/>
      <c r="P30" s="591"/>
      <c r="Q30" s="592"/>
      <c r="R30" s="593">
        <v>40746794</v>
      </c>
      <c r="S30" s="594"/>
      <c r="T30" s="594"/>
      <c r="U30" s="594"/>
      <c r="V30" s="594"/>
      <c r="W30" s="594"/>
      <c r="X30" s="594"/>
      <c r="Y30" s="595"/>
      <c r="Z30" s="598">
        <v>7.1</v>
      </c>
      <c r="AA30" s="599"/>
      <c r="AB30" s="599"/>
      <c r="AC30" s="604"/>
      <c r="AD30" s="602">
        <v>6739</v>
      </c>
      <c r="AE30" s="594"/>
      <c r="AF30" s="594"/>
      <c r="AG30" s="594"/>
      <c r="AH30" s="594"/>
      <c r="AI30" s="594"/>
      <c r="AJ30" s="594"/>
      <c r="AK30" s="595"/>
      <c r="AL30" s="598">
        <v>0</v>
      </c>
      <c r="AM30" s="599"/>
      <c r="AN30" s="599"/>
      <c r="AO30" s="600"/>
      <c r="AP30" s="605" t="s">
        <v>269</v>
      </c>
      <c r="AQ30" s="606"/>
      <c r="AR30" s="606"/>
      <c r="AS30" s="606"/>
      <c r="AT30" s="606"/>
      <c r="AU30" s="606"/>
      <c r="AV30" s="606"/>
      <c r="AW30" s="606"/>
      <c r="AX30" s="606"/>
      <c r="AY30" s="606"/>
      <c r="AZ30" s="606"/>
      <c r="BA30" s="606"/>
      <c r="BB30" s="606"/>
      <c r="BC30" s="607"/>
      <c r="BD30" s="593">
        <v>26368</v>
      </c>
      <c r="BE30" s="594"/>
      <c r="BF30" s="594"/>
      <c r="BG30" s="594"/>
      <c r="BH30" s="594"/>
      <c r="BI30" s="594"/>
      <c r="BJ30" s="594"/>
      <c r="BK30" s="595"/>
      <c r="BL30" s="596">
        <v>0</v>
      </c>
      <c r="BM30" s="596"/>
      <c r="BN30" s="596"/>
      <c r="BO30" s="596"/>
      <c r="BP30" s="597" t="s">
        <v>110</v>
      </c>
      <c r="BQ30" s="597"/>
      <c r="BR30" s="597"/>
      <c r="BS30" s="597"/>
      <c r="BT30" s="597"/>
      <c r="BU30" s="597"/>
      <c r="BV30" s="597"/>
      <c r="BW30" s="601"/>
      <c r="BY30" s="605" t="s">
        <v>270</v>
      </c>
      <c r="BZ30" s="611"/>
      <c r="CA30" s="611"/>
      <c r="CB30" s="611"/>
      <c r="CC30" s="611"/>
      <c r="CD30" s="611"/>
      <c r="CE30" s="611"/>
      <c r="CF30" s="611"/>
      <c r="CG30" s="611"/>
      <c r="CH30" s="611"/>
      <c r="CI30" s="611"/>
      <c r="CJ30" s="611"/>
      <c r="CK30" s="611"/>
      <c r="CL30" s="607"/>
      <c r="CM30" s="593" t="s">
        <v>110</v>
      </c>
      <c r="CN30" s="594"/>
      <c r="CO30" s="594"/>
      <c r="CP30" s="594"/>
      <c r="CQ30" s="594"/>
      <c r="CR30" s="594"/>
      <c r="CS30" s="594"/>
      <c r="CT30" s="595"/>
      <c r="CU30" s="596" t="s">
        <v>110</v>
      </c>
      <c r="CV30" s="596"/>
      <c r="CW30" s="596"/>
      <c r="CX30" s="596"/>
      <c r="CY30" s="602" t="s">
        <v>110</v>
      </c>
      <c r="CZ30" s="594"/>
      <c r="DA30" s="594"/>
      <c r="DB30" s="594"/>
      <c r="DC30" s="594"/>
      <c r="DD30" s="594"/>
      <c r="DE30" s="594"/>
      <c r="DF30" s="594"/>
      <c r="DG30" s="594"/>
      <c r="DH30" s="594"/>
      <c r="DI30" s="594"/>
      <c r="DJ30" s="594"/>
      <c r="DK30" s="595"/>
      <c r="DL30" s="602" t="s">
        <v>110</v>
      </c>
      <c r="DM30" s="594"/>
      <c r="DN30" s="594"/>
      <c r="DO30" s="594"/>
      <c r="DP30" s="594"/>
      <c r="DQ30" s="594"/>
      <c r="DR30" s="594"/>
      <c r="DS30" s="594"/>
      <c r="DT30" s="594"/>
      <c r="DU30" s="594"/>
      <c r="DV30" s="594"/>
      <c r="DW30" s="594"/>
      <c r="DX30" s="603"/>
    </row>
    <row r="31" spans="2:128" ht="11.25" customHeight="1" x14ac:dyDescent="0.2">
      <c r="B31" s="590" t="s">
        <v>271</v>
      </c>
      <c r="C31" s="591"/>
      <c r="D31" s="591"/>
      <c r="E31" s="591"/>
      <c r="F31" s="591"/>
      <c r="G31" s="591"/>
      <c r="H31" s="591"/>
      <c r="I31" s="591"/>
      <c r="J31" s="591"/>
      <c r="K31" s="591"/>
      <c r="L31" s="591"/>
      <c r="M31" s="591"/>
      <c r="N31" s="591"/>
      <c r="O31" s="591"/>
      <c r="P31" s="591"/>
      <c r="Q31" s="592"/>
      <c r="R31" s="593">
        <v>63720110</v>
      </c>
      <c r="S31" s="594"/>
      <c r="T31" s="594"/>
      <c r="U31" s="594"/>
      <c r="V31" s="594"/>
      <c r="W31" s="594"/>
      <c r="X31" s="594"/>
      <c r="Y31" s="595"/>
      <c r="Z31" s="598">
        <v>11.1</v>
      </c>
      <c r="AA31" s="599"/>
      <c r="AB31" s="599"/>
      <c r="AC31" s="604"/>
      <c r="AD31" s="602" t="s">
        <v>110</v>
      </c>
      <c r="AE31" s="594"/>
      <c r="AF31" s="594"/>
      <c r="AG31" s="594"/>
      <c r="AH31" s="594"/>
      <c r="AI31" s="594"/>
      <c r="AJ31" s="594"/>
      <c r="AK31" s="595"/>
      <c r="AL31" s="598" t="s">
        <v>110</v>
      </c>
      <c r="AM31" s="599"/>
      <c r="AN31" s="599"/>
      <c r="AO31" s="600"/>
      <c r="AP31" s="605" t="s">
        <v>272</v>
      </c>
      <c r="AQ31" s="606"/>
      <c r="AR31" s="606"/>
      <c r="AS31" s="606"/>
      <c r="AT31" s="606"/>
      <c r="AU31" s="606"/>
      <c r="AV31" s="606"/>
      <c r="AW31" s="606"/>
      <c r="AX31" s="606"/>
      <c r="AY31" s="606"/>
      <c r="AZ31" s="606"/>
      <c r="BA31" s="606"/>
      <c r="BB31" s="606"/>
      <c r="BC31" s="607"/>
      <c r="BD31" s="593">
        <v>270686</v>
      </c>
      <c r="BE31" s="594"/>
      <c r="BF31" s="594"/>
      <c r="BG31" s="594"/>
      <c r="BH31" s="594"/>
      <c r="BI31" s="594"/>
      <c r="BJ31" s="594"/>
      <c r="BK31" s="595"/>
      <c r="BL31" s="596">
        <v>0.2</v>
      </c>
      <c r="BM31" s="596"/>
      <c r="BN31" s="596"/>
      <c r="BO31" s="596"/>
      <c r="BP31" s="597" t="s">
        <v>110</v>
      </c>
      <c r="BQ31" s="597"/>
      <c r="BR31" s="597"/>
      <c r="BS31" s="597"/>
      <c r="BT31" s="597"/>
      <c r="BU31" s="597"/>
      <c r="BV31" s="597"/>
      <c r="BW31" s="601"/>
      <c r="BY31" s="590" t="s">
        <v>273</v>
      </c>
      <c r="BZ31" s="591"/>
      <c r="CA31" s="591"/>
      <c r="CB31" s="591"/>
      <c r="CC31" s="591"/>
      <c r="CD31" s="591"/>
      <c r="CE31" s="591"/>
      <c r="CF31" s="591"/>
      <c r="CG31" s="591"/>
      <c r="CH31" s="591"/>
      <c r="CI31" s="591"/>
      <c r="CJ31" s="591"/>
      <c r="CK31" s="591"/>
      <c r="CL31" s="592"/>
      <c r="CM31" s="593" t="s">
        <v>110</v>
      </c>
      <c r="CN31" s="594"/>
      <c r="CO31" s="594"/>
      <c r="CP31" s="594"/>
      <c r="CQ31" s="594"/>
      <c r="CR31" s="594"/>
      <c r="CS31" s="594"/>
      <c r="CT31" s="595"/>
      <c r="CU31" s="596" t="s">
        <v>110</v>
      </c>
      <c r="CV31" s="596"/>
      <c r="CW31" s="596"/>
      <c r="CX31" s="596"/>
      <c r="CY31" s="602" t="s">
        <v>110</v>
      </c>
      <c r="CZ31" s="594"/>
      <c r="DA31" s="594"/>
      <c r="DB31" s="594"/>
      <c r="DC31" s="594"/>
      <c r="DD31" s="594"/>
      <c r="DE31" s="594"/>
      <c r="DF31" s="594"/>
      <c r="DG31" s="594"/>
      <c r="DH31" s="594"/>
      <c r="DI31" s="594"/>
      <c r="DJ31" s="594"/>
      <c r="DK31" s="595"/>
      <c r="DL31" s="602" t="s">
        <v>110</v>
      </c>
      <c r="DM31" s="594"/>
      <c r="DN31" s="594"/>
      <c r="DO31" s="594"/>
      <c r="DP31" s="594"/>
      <c r="DQ31" s="594"/>
      <c r="DR31" s="594"/>
      <c r="DS31" s="594"/>
      <c r="DT31" s="594"/>
      <c r="DU31" s="594"/>
      <c r="DV31" s="594"/>
      <c r="DW31" s="594"/>
      <c r="DX31" s="603"/>
    </row>
    <row r="32" spans="2:128" ht="11.25" customHeight="1" x14ac:dyDescent="0.2">
      <c r="B32" s="590" t="s">
        <v>274</v>
      </c>
      <c r="C32" s="591"/>
      <c r="D32" s="591"/>
      <c r="E32" s="591"/>
      <c r="F32" s="591"/>
      <c r="G32" s="591"/>
      <c r="H32" s="591"/>
      <c r="I32" s="591"/>
      <c r="J32" s="591"/>
      <c r="K32" s="591"/>
      <c r="L32" s="591"/>
      <c r="M32" s="591"/>
      <c r="N32" s="591"/>
      <c r="O32" s="591"/>
      <c r="P32" s="591"/>
      <c r="Q32" s="592"/>
      <c r="R32" s="593" t="s">
        <v>110</v>
      </c>
      <c r="S32" s="594"/>
      <c r="T32" s="594"/>
      <c r="U32" s="594"/>
      <c r="V32" s="594"/>
      <c r="W32" s="594"/>
      <c r="X32" s="594"/>
      <c r="Y32" s="595"/>
      <c r="Z32" s="598" t="s">
        <v>110</v>
      </c>
      <c r="AA32" s="599"/>
      <c r="AB32" s="599"/>
      <c r="AC32" s="604"/>
      <c r="AD32" s="602" t="s">
        <v>110</v>
      </c>
      <c r="AE32" s="594"/>
      <c r="AF32" s="594"/>
      <c r="AG32" s="594"/>
      <c r="AH32" s="594"/>
      <c r="AI32" s="594"/>
      <c r="AJ32" s="594"/>
      <c r="AK32" s="595"/>
      <c r="AL32" s="598" t="s">
        <v>110</v>
      </c>
      <c r="AM32" s="599"/>
      <c r="AN32" s="599"/>
      <c r="AO32" s="600"/>
      <c r="AP32" s="605" t="s">
        <v>275</v>
      </c>
      <c r="AQ32" s="606"/>
      <c r="AR32" s="606"/>
      <c r="AS32" s="606"/>
      <c r="AT32" s="606"/>
      <c r="AU32" s="606"/>
      <c r="AV32" s="606"/>
      <c r="AW32" s="606"/>
      <c r="AX32" s="606"/>
      <c r="AY32" s="606"/>
      <c r="AZ32" s="606"/>
      <c r="BA32" s="606"/>
      <c r="BB32" s="606"/>
      <c r="BC32" s="607"/>
      <c r="BD32" s="593" t="s">
        <v>110</v>
      </c>
      <c r="BE32" s="594"/>
      <c r="BF32" s="594"/>
      <c r="BG32" s="594"/>
      <c r="BH32" s="594"/>
      <c r="BI32" s="594"/>
      <c r="BJ32" s="594"/>
      <c r="BK32" s="595"/>
      <c r="BL32" s="596" t="s">
        <v>110</v>
      </c>
      <c r="BM32" s="596"/>
      <c r="BN32" s="596"/>
      <c r="BO32" s="596"/>
      <c r="BP32" s="597" t="s">
        <v>110</v>
      </c>
      <c r="BQ32" s="597"/>
      <c r="BR32" s="597"/>
      <c r="BS32" s="597"/>
      <c r="BT32" s="597"/>
      <c r="BU32" s="597"/>
      <c r="BV32" s="597"/>
      <c r="BW32" s="601"/>
      <c r="BY32" s="608" t="s">
        <v>276</v>
      </c>
      <c r="BZ32" s="609"/>
      <c r="CA32" s="609"/>
      <c r="CB32" s="609"/>
      <c r="CC32" s="609"/>
      <c r="CD32" s="609"/>
      <c r="CE32" s="609"/>
      <c r="CF32" s="609"/>
      <c r="CG32" s="609"/>
      <c r="CH32" s="609"/>
      <c r="CI32" s="609"/>
      <c r="CJ32" s="609"/>
      <c r="CK32" s="609"/>
      <c r="CL32" s="610"/>
      <c r="CM32" s="593">
        <v>559444108</v>
      </c>
      <c r="CN32" s="594"/>
      <c r="CO32" s="594"/>
      <c r="CP32" s="594"/>
      <c r="CQ32" s="594"/>
      <c r="CR32" s="594"/>
      <c r="CS32" s="594"/>
      <c r="CT32" s="595"/>
      <c r="CU32" s="596">
        <v>100</v>
      </c>
      <c r="CV32" s="596"/>
      <c r="CW32" s="596"/>
      <c r="CX32" s="596"/>
      <c r="CY32" s="602">
        <v>102899536</v>
      </c>
      <c r="CZ32" s="594"/>
      <c r="DA32" s="594"/>
      <c r="DB32" s="594"/>
      <c r="DC32" s="594"/>
      <c r="DD32" s="594"/>
      <c r="DE32" s="594"/>
      <c r="DF32" s="594"/>
      <c r="DG32" s="594"/>
      <c r="DH32" s="594"/>
      <c r="DI32" s="594"/>
      <c r="DJ32" s="594"/>
      <c r="DK32" s="595"/>
      <c r="DL32" s="602">
        <v>369656598</v>
      </c>
      <c r="DM32" s="594"/>
      <c r="DN32" s="594"/>
      <c r="DO32" s="594"/>
      <c r="DP32" s="594"/>
      <c r="DQ32" s="594"/>
      <c r="DR32" s="594"/>
      <c r="DS32" s="594"/>
      <c r="DT32" s="594"/>
      <c r="DU32" s="594"/>
      <c r="DV32" s="594"/>
      <c r="DW32" s="594"/>
      <c r="DX32" s="603"/>
    </row>
    <row r="33" spans="2:128" ht="11.25" customHeight="1" x14ac:dyDescent="0.2">
      <c r="B33" s="590" t="s">
        <v>277</v>
      </c>
      <c r="C33" s="591"/>
      <c r="D33" s="591"/>
      <c r="E33" s="591"/>
      <c r="F33" s="591"/>
      <c r="G33" s="591"/>
      <c r="H33" s="591"/>
      <c r="I33" s="591"/>
      <c r="J33" s="591"/>
      <c r="K33" s="591"/>
      <c r="L33" s="591"/>
      <c r="M33" s="591"/>
      <c r="N33" s="591"/>
      <c r="O33" s="591"/>
      <c r="P33" s="591"/>
      <c r="Q33" s="592"/>
      <c r="R33" s="593">
        <v>24811310</v>
      </c>
      <c r="S33" s="594"/>
      <c r="T33" s="594"/>
      <c r="U33" s="594"/>
      <c r="V33" s="594"/>
      <c r="W33" s="594"/>
      <c r="X33" s="594"/>
      <c r="Y33" s="595"/>
      <c r="Z33" s="598">
        <v>4.3</v>
      </c>
      <c r="AA33" s="599"/>
      <c r="AB33" s="599"/>
      <c r="AC33" s="604"/>
      <c r="AD33" s="602" t="s">
        <v>110</v>
      </c>
      <c r="AE33" s="594"/>
      <c r="AF33" s="594"/>
      <c r="AG33" s="594"/>
      <c r="AH33" s="594"/>
      <c r="AI33" s="594"/>
      <c r="AJ33" s="594"/>
      <c r="AK33" s="595"/>
      <c r="AL33" s="598" t="s">
        <v>110</v>
      </c>
      <c r="AM33" s="599"/>
      <c r="AN33" s="599"/>
      <c r="AO33" s="600"/>
      <c r="AP33" s="590" t="s">
        <v>148</v>
      </c>
      <c r="AQ33" s="591"/>
      <c r="AR33" s="591"/>
      <c r="AS33" s="591"/>
      <c r="AT33" s="591"/>
      <c r="AU33" s="591"/>
      <c r="AV33" s="591"/>
      <c r="AW33" s="591"/>
      <c r="AX33" s="591"/>
      <c r="AY33" s="591"/>
      <c r="AZ33" s="591"/>
      <c r="BA33" s="591"/>
      <c r="BB33" s="591"/>
      <c r="BC33" s="592"/>
      <c r="BD33" s="593">
        <v>123635388</v>
      </c>
      <c r="BE33" s="594"/>
      <c r="BF33" s="594"/>
      <c r="BG33" s="594"/>
      <c r="BH33" s="594"/>
      <c r="BI33" s="594"/>
      <c r="BJ33" s="594"/>
      <c r="BK33" s="595"/>
      <c r="BL33" s="596">
        <v>100</v>
      </c>
      <c r="BM33" s="596"/>
      <c r="BN33" s="596"/>
      <c r="BO33" s="596"/>
      <c r="BP33" s="597">
        <v>689358</v>
      </c>
      <c r="BQ33" s="597"/>
      <c r="BR33" s="597"/>
      <c r="BS33" s="597"/>
      <c r="BT33" s="597"/>
      <c r="BU33" s="597"/>
      <c r="BV33" s="597"/>
      <c r="BW33" s="601"/>
      <c r="BY33" s="575" t="s">
        <v>278</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279</v>
      </c>
      <c r="C34" s="609"/>
      <c r="D34" s="609"/>
      <c r="E34" s="609"/>
      <c r="F34" s="609"/>
      <c r="G34" s="609"/>
      <c r="H34" s="609"/>
      <c r="I34" s="609"/>
      <c r="J34" s="609"/>
      <c r="K34" s="609"/>
      <c r="L34" s="609"/>
      <c r="M34" s="609"/>
      <c r="N34" s="609"/>
      <c r="O34" s="609"/>
      <c r="P34" s="609"/>
      <c r="Q34" s="610"/>
      <c r="R34" s="593">
        <v>573922251</v>
      </c>
      <c r="S34" s="594"/>
      <c r="T34" s="594"/>
      <c r="U34" s="594"/>
      <c r="V34" s="594"/>
      <c r="W34" s="594"/>
      <c r="X34" s="594"/>
      <c r="Y34" s="595"/>
      <c r="Z34" s="596">
        <v>100</v>
      </c>
      <c r="AA34" s="596"/>
      <c r="AB34" s="596"/>
      <c r="AC34" s="596"/>
      <c r="AD34" s="597">
        <v>302602050</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187</v>
      </c>
      <c r="BZ34" s="576"/>
      <c r="CA34" s="576"/>
      <c r="CB34" s="576"/>
      <c r="CC34" s="576"/>
      <c r="CD34" s="576"/>
      <c r="CE34" s="576"/>
      <c r="CF34" s="576"/>
      <c r="CG34" s="576"/>
      <c r="CH34" s="576"/>
      <c r="CI34" s="576"/>
      <c r="CJ34" s="576"/>
      <c r="CK34" s="576"/>
      <c r="CL34" s="577"/>
      <c r="CM34" s="575" t="s">
        <v>280</v>
      </c>
      <c r="CN34" s="576"/>
      <c r="CO34" s="576"/>
      <c r="CP34" s="576"/>
      <c r="CQ34" s="576"/>
      <c r="CR34" s="576"/>
      <c r="CS34" s="576"/>
      <c r="CT34" s="577"/>
      <c r="CU34" s="575" t="s">
        <v>281</v>
      </c>
      <c r="CV34" s="576"/>
      <c r="CW34" s="576"/>
      <c r="CX34" s="577"/>
      <c r="CY34" s="575" t="s">
        <v>282</v>
      </c>
      <c r="CZ34" s="576"/>
      <c r="DA34" s="576"/>
      <c r="DB34" s="576"/>
      <c r="DC34" s="576"/>
      <c r="DD34" s="576"/>
      <c r="DE34" s="576"/>
      <c r="DF34" s="577"/>
      <c r="DG34" s="617" t="s">
        <v>283</v>
      </c>
      <c r="DH34" s="618"/>
      <c r="DI34" s="618"/>
      <c r="DJ34" s="618"/>
      <c r="DK34" s="618"/>
      <c r="DL34" s="618"/>
      <c r="DM34" s="618"/>
      <c r="DN34" s="618"/>
      <c r="DO34" s="618"/>
      <c r="DP34" s="618"/>
      <c r="DQ34" s="619"/>
      <c r="DR34" s="575" t="s">
        <v>284</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285</v>
      </c>
      <c r="BZ35" s="580"/>
      <c r="CA35" s="580"/>
      <c r="CB35" s="580"/>
      <c r="CC35" s="580"/>
      <c r="CD35" s="580"/>
      <c r="CE35" s="580"/>
      <c r="CF35" s="580"/>
      <c r="CG35" s="580"/>
      <c r="CH35" s="580"/>
      <c r="CI35" s="580"/>
      <c r="CJ35" s="580"/>
      <c r="CK35" s="580"/>
      <c r="CL35" s="581"/>
      <c r="CM35" s="582">
        <v>246266130</v>
      </c>
      <c r="CN35" s="583"/>
      <c r="CO35" s="583"/>
      <c r="CP35" s="583"/>
      <c r="CQ35" s="583"/>
      <c r="CR35" s="583"/>
      <c r="CS35" s="583"/>
      <c r="CT35" s="584"/>
      <c r="CU35" s="587">
        <v>44</v>
      </c>
      <c r="CV35" s="588"/>
      <c r="CW35" s="588"/>
      <c r="CX35" s="620"/>
      <c r="CY35" s="621">
        <v>208173160</v>
      </c>
      <c r="CZ35" s="583"/>
      <c r="DA35" s="583"/>
      <c r="DB35" s="583"/>
      <c r="DC35" s="583"/>
      <c r="DD35" s="583"/>
      <c r="DE35" s="583"/>
      <c r="DF35" s="584"/>
      <c r="DG35" s="621">
        <v>204653385</v>
      </c>
      <c r="DH35" s="583"/>
      <c r="DI35" s="583"/>
      <c r="DJ35" s="583"/>
      <c r="DK35" s="583"/>
      <c r="DL35" s="583"/>
      <c r="DM35" s="583"/>
      <c r="DN35" s="583"/>
      <c r="DO35" s="583"/>
      <c r="DP35" s="583"/>
      <c r="DQ35" s="584"/>
      <c r="DR35" s="587">
        <v>62.5</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286</v>
      </c>
      <c r="BZ36" s="591"/>
      <c r="CA36" s="591"/>
      <c r="CB36" s="591"/>
      <c r="CC36" s="591"/>
      <c r="CD36" s="591"/>
      <c r="CE36" s="591"/>
      <c r="CF36" s="591"/>
      <c r="CG36" s="591"/>
      <c r="CH36" s="591"/>
      <c r="CI36" s="591"/>
      <c r="CJ36" s="591"/>
      <c r="CK36" s="591"/>
      <c r="CL36" s="592"/>
      <c r="CM36" s="593">
        <v>147775091</v>
      </c>
      <c r="CN36" s="612"/>
      <c r="CO36" s="612"/>
      <c r="CP36" s="612"/>
      <c r="CQ36" s="612"/>
      <c r="CR36" s="612"/>
      <c r="CS36" s="612"/>
      <c r="CT36" s="613"/>
      <c r="CU36" s="598">
        <v>26.4</v>
      </c>
      <c r="CV36" s="614"/>
      <c r="CW36" s="614"/>
      <c r="CX36" s="615"/>
      <c r="CY36" s="602">
        <v>118168834</v>
      </c>
      <c r="CZ36" s="612"/>
      <c r="DA36" s="612"/>
      <c r="DB36" s="612"/>
      <c r="DC36" s="612"/>
      <c r="DD36" s="612"/>
      <c r="DE36" s="612"/>
      <c r="DF36" s="613"/>
      <c r="DG36" s="602">
        <v>116211652</v>
      </c>
      <c r="DH36" s="612"/>
      <c r="DI36" s="612"/>
      <c r="DJ36" s="612"/>
      <c r="DK36" s="612"/>
      <c r="DL36" s="612"/>
      <c r="DM36" s="612"/>
      <c r="DN36" s="612"/>
      <c r="DO36" s="612"/>
      <c r="DP36" s="612"/>
      <c r="DQ36" s="613"/>
      <c r="DR36" s="598">
        <v>35.5</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287</v>
      </c>
      <c r="AQ37" s="576"/>
      <c r="AR37" s="576"/>
      <c r="AS37" s="576"/>
      <c r="AT37" s="576"/>
      <c r="AU37" s="576"/>
      <c r="AV37" s="576"/>
      <c r="AW37" s="576"/>
      <c r="AX37" s="576"/>
      <c r="AY37" s="576"/>
      <c r="AZ37" s="576"/>
      <c r="BA37" s="576"/>
      <c r="BB37" s="576"/>
      <c r="BC37" s="577"/>
      <c r="BD37" s="575" t="s">
        <v>288</v>
      </c>
      <c r="BE37" s="576"/>
      <c r="BF37" s="576"/>
      <c r="BG37" s="576"/>
      <c r="BH37" s="576"/>
      <c r="BI37" s="576"/>
      <c r="BJ37" s="576"/>
      <c r="BK37" s="576"/>
      <c r="BL37" s="576"/>
      <c r="BM37" s="577"/>
      <c r="BN37" s="575" t="s">
        <v>289</v>
      </c>
      <c r="BO37" s="576"/>
      <c r="BP37" s="576"/>
      <c r="BQ37" s="576"/>
      <c r="BR37" s="576"/>
      <c r="BS37" s="576"/>
      <c r="BT37" s="576"/>
      <c r="BU37" s="576"/>
      <c r="BV37" s="576"/>
      <c r="BW37" s="577"/>
      <c r="BY37" s="590" t="s">
        <v>290</v>
      </c>
      <c r="BZ37" s="591"/>
      <c r="CA37" s="591"/>
      <c r="CB37" s="591"/>
      <c r="CC37" s="591"/>
      <c r="CD37" s="591"/>
      <c r="CE37" s="591"/>
      <c r="CF37" s="591"/>
      <c r="CG37" s="591"/>
      <c r="CH37" s="591"/>
      <c r="CI37" s="591"/>
      <c r="CJ37" s="591"/>
      <c r="CK37" s="591"/>
      <c r="CL37" s="592"/>
      <c r="CM37" s="593">
        <v>107139281</v>
      </c>
      <c r="CN37" s="594"/>
      <c r="CO37" s="594"/>
      <c r="CP37" s="594"/>
      <c r="CQ37" s="594"/>
      <c r="CR37" s="594"/>
      <c r="CS37" s="594"/>
      <c r="CT37" s="595"/>
      <c r="CU37" s="598">
        <v>19.2</v>
      </c>
      <c r="CV37" s="614"/>
      <c r="CW37" s="614"/>
      <c r="CX37" s="615"/>
      <c r="CY37" s="602">
        <v>80163930</v>
      </c>
      <c r="CZ37" s="612"/>
      <c r="DA37" s="612"/>
      <c r="DB37" s="612"/>
      <c r="DC37" s="612"/>
      <c r="DD37" s="612"/>
      <c r="DE37" s="612"/>
      <c r="DF37" s="613"/>
      <c r="DG37" s="602">
        <v>80159218</v>
      </c>
      <c r="DH37" s="612"/>
      <c r="DI37" s="612"/>
      <c r="DJ37" s="612"/>
      <c r="DK37" s="612"/>
      <c r="DL37" s="612"/>
      <c r="DM37" s="612"/>
      <c r="DN37" s="612"/>
      <c r="DO37" s="612"/>
      <c r="DP37" s="612"/>
      <c r="DQ37" s="613"/>
      <c r="DR37" s="598">
        <v>24.5</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291</v>
      </c>
      <c r="AQ38" s="623"/>
      <c r="AR38" s="623"/>
      <c r="AS38" s="623"/>
      <c r="AT38" s="628" t="s">
        <v>292</v>
      </c>
      <c r="AU38" s="206"/>
      <c r="AV38" s="206"/>
      <c r="AW38" s="206"/>
      <c r="AX38" s="579" t="s">
        <v>148</v>
      </c>
      <c r="AY38" s="580"/>
      <c r="AZ38" s="580"/>
      <c r="BA38" s="580"/>
      <c r="BB38" s="580"/>
      <c r="BC38" s="581"/>
      <c r="BD38" s="631">
        <v>99.2</v>
      </c>
      <c r="BE38" s="632"/>
      <c r="BF38" s="632"/>
      <c r="BG38" s="632"/>
      <c r="BH38" s="632"/>
      <c r="BI38" s="632">
        <v>98.5</v>
      </c>
      <c r="BJ38" s="632"/>
      <c r="BK38" s="632"/>
      <c r="BL38" s="632"/>
      <c r="BM38" s="633"/>
      <c r="BN38" s="631">
        <v>99.3</v>
      </c>
      <c r="BO38" s="632"/>
      <c r="BP38" s="632"/>
      <c r="BQ38" s="632"/>
      <c r="BR38" s="632"/>
      <c r="BS38" s="632">
        <v>98.5</v>
      </c>
      <c r="BT38" s="632"/>
      <c r="BU38" s="632"/>
      <c r="BV38" s="632"/>
      <c r="BW38" s="633"/>
      <c r="BY38" s="590" t="s">
        <v>293</v>
      </c>
      <c r="BZ38" s="591"/>
      <c r="CA38" s="591"/>
      <c r="CB38" s="591"/>
      <c r="CC38" s="591"/>
      <c r="CD38" s="591"/>
      <c r="CE38" s="591"/>
      <c r="CF38" s="591"/>
      <c r="CG38" s="591"/>
      <c r="CH38" s="591"/>
      <c r="CI38" s="591"/>
      <c r="CJ38" s="591"/>
      <c r="CK38" s="591"/>
      <c r="CL38" s="592"/>
      <c r="CM38" s="593">
        <v>14352444</v>
      </c>
      <c r="CN38" s="612"/>
      <c r="CO38" s="612"/>
      <c r="CP38" s="612"/>
      <c r="CQ38" s="612"/>
      <c r="CR38" s="612"/>
      <c r="CS38" s="612"/>
      <c r="CT38" s="613"/>
      <c r="CU38" s="598">
        <v>2.6</v>
      </c>
      <c r="CV38" s="614"/>
      <c r="CW38" s="614"/>
      <c r="CX38" s="615"/>
      <c r="CY38" s="602">
        <v>6787545</v>
      </c>
      <c r="CZ38" s="612"/>
      <c r="DA38" s="612"/>
      <c r="DB38" s="612"/>
      <c r="DC38" s="612"/>
      <c r="DD38" s="612"/>
      <c r="DE38" s="612"/>
      <c r="DF38" s="613"/>
      <c r="DG38" s="602">
        <v>6786252</v>
      </c>
      <c r="DH38" s="612"/>
      <c r="DI38" s="612"/>
      <c r="DJ38" s="612"/>
      <c r="DK38" s="612"/>
      <c r="DL38" s="612"/>
      <c r="DM38" s="612"/>
      <c r="DN38" s="612"/>
      <c r="DO38" s="612"/>
      <c r="DP38" s="612"/>
      <c r="DQ38" s="613"/>
      <c r="DR38" s="598">
        <v>2.1</v>
      </c>
      <c r="DS38" s="614"/>
      <c r="DT38" s="614"/>
      <c r="DU38" s="614"/>
      <c r="DV38" s="614"/>
      <c r="DW38" s="614"/>
      <c r="DX38" s="616"/>
    </row>
    <row r="39" spans="2:128" ht="11.25" customHeight="1" x14ac:dyDescent="0.2">
      <c r="AP39" s="624"/>
      <c r="AQ39" s="625"/>
      <c r="AR39" s="625"/>
      <c r="AS39" s="625"/>
      <c r="AT39" s="629"/>
      <c r="AU39" s="195" t="s">
        <v>294</v>
      </c>
      <c r="AV39" s="195"/>
      <c r="AW39" s="195"/>
      <c r="AX39" s="590" t="s">
        <v>295</v>
      </c>
      <c r="AY39" s="591"/>
      <c r="AZ39" s="591"/>
      <c r="BA39" s="591"/>
      <c r="BB39" s="591"/>
      <c r="BC39" s="592"/>
      <c r="BD39" s="637">
        <v>98.8</v>
      </c>
      <c r="BE39" s="638"/>
      <c r="BF39" s="638"/>
      <c r="BG39" s="638"/>
      <c r="BH39" s="638"/>
      <c r="BI39" s="638">
        <v>96.8</v>
      </c>
      <c r="BJ39" s="638"/>
      <c r="BK39" s="638"/>
      <c r="BL39" s="638"/>
      <c r="BM39" s="639"/>
      <c r="BN39" s="637">
        <v>98.8</v>
      </c>
      <c r="BO39" s="638"/>
      <c r="BP39" s="638"/>
      <c r="BQ39" s="638"/>
      <c r="BR39" s="638"/>
      <c r="BS39" s="638">
        <v>96.2</v>
      </c>
      <c r="BT39" s="638"/>
      <c r="BU39" s="638"/>
      <c r="BV39" s="638"/>
      <c r="BW39" s="639"/>
      <c r="BY39" s="590" t="s">
        <v>296</v>
      </c>
      <c r="BZ39" s="591"/>
      <c r="CA39" s="591"/>
      <c r="CB39" s="591"/>
      <c r="CC39" s="591"/>
      <c r="CD39" s="591"/>
      <c r="CE39" s="591"/>
      <c r="CF39" s="591"/>
      <c r="CG39" s="591"/>
      <c r="CH39" s="591"/>
      <c r="CI39" s="591"/>
      <c r="CJ39" s="591"/>
      <c r="CK39" s="591"/>
      <c r="CL39" s="592"/>
      <c r="CM39" s="593">
        <v>84138595</v>
      </c>
      <c r="CN39" s="594"/>
      <c r="CO39" s="594"/>
      <c r="CP39" s="594"/>
      <c r="CQ39" s="594"/>
      <c r="CR39" s="594"/>
      <c r="CS39" s="594"/>
      <c r="CT39" s="595"/>
      <c r="CU39" s="598">
        <v>15</v>
      </c>
      <c r="CV39" s="614"/>
      <c r="CW39" s="614"/>
      <c r="CX39" s="615"/>
      <c r="CY39" s="602">
        <v>83216781</v>
      </c>
      <c r="CZ39" s="612"/>
      <c r="DA39" s="612"/>
      <c r="DB39" s="612"/>
      <c r="DC39" s="612"/>
      <c r="DD39" s="612"/>
      <c r="DE39" s="612"/>
      <c r="DF39" s="613"/>
      <c r="DG39" s="602">
        <v>81655481</v>
      </c>
      <c r="DH39" s="612"/>
      <c r="DI39" s="612"/>
      <c r="DJ39" s="612"/>
      <c r="DK39" s="612"/>
      <c r="DL39" s="612"/>
      <c r="DM39" s="612"/>
      <c r="DN39" s="612"/>
      <c r="DO39" s="612"/>
      <c r="DP39" s="612"/>
      <c r="DQ39" s="613"/>
      <c r="DR39" s="598">
        <v>24.9</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297</v>
      </c>
      <c r="AY40" s="609"/>
      <c r="AZ40" s="609"/>
      <c r="BA40" s="609"/>
      <c r="BB40" s="609"/>
      <c r="BC40" s="610"/>
      <c r="BD40" s="634">
        <v>99.7</v>
      </c>
      <c r="BE40" s="635"/>
      <c r="BF40" s="635"/>
      <c r="BG40" s="635"/>
      <c r="BH40" s="635"/>
      <c r="BI40" s="635">
        <v>99.4</v>
      </c>
      <c r="BJ40" s="635"/>
      <c r="BK40" s="635"/>
      <c r="BL40" s="635"/>
      <c r="BM40" s="636"/>
      <c r="BN40" s="634">
        <v>99.8</v>
      </c>
      <c r="BO40" s="635"/>
      <c r="BP40" s="635"/>
      <c r="BQ40" s="635"/>
      <c r="BR40" s="635"/>
      <c r="BS40" s="635">
        <v>99.6</v>
      </c>
      <c r="BT40" s="635"/>
      <c r="BU40" s="635"/>
      <c r="BV40" s="635"/>
      <c r="BW40" s="636"/>
      <c r="BY40" s="640" t="s">
        <v>298</v>
      </c>
      <c r="BZ40" s="641"/>
      <c r="CA40" s="590" t="s">
        <v>59</v>
      </c>
      <c r="CB40" s="591"/>
      <c r="CC40" s="591"/>
      <c r="CD40" s="591"/>
      <c r="CE40" s="591"/>
      <c r="CF40" s="591"/>
      <c r="CG40" s="591"/>
      <c r="CH40" s="591"/>
      <c r="CI40" s="591"/>
      <c r="CJ40" s="591"/>
      <c r="CK40" s="591"/>
      <c r="CL40" s="592"/>
      <c r="CM40" s="593">
        <v>84138091</v>
      </c>
      <c r="CN40" s="612"/>
      <c r="CO40" s="612"/>
      <c r="CP40" s="612"/>
      <c r="CQ40" s="612"/>
      <c r="CR40" s="612"/>
      <c r="CS40" s="612"/>
      <c r="CT40" s="613"/>
      <c r="CU40" s="598">
        <v>15</v>
      </c>
      <c r="CV40" s="614"/>
      <c r="CW40" s="614"/>
      <c r="CX40" s="615"/>
      <c r="CY40" s="602">
        <v>83216277</v>
      </c>
      <c r="CZ40" s="612"/>
      <c r="DA40" s="612"/>
      <c r="DB40" s="612"/>
      <c r="DC40" s="612"/>
      <c r="DD40" s="612"/>
      <c r="DE40" s="612"/>
      <c r="DF40" s="613"/>
      <c r="DG40" s="602">
        <v>81654977</v>
      </c>
      <c r="DH40" s="612"/>
      <c r="DI40" s="612"/>
      <c r="DJ40" s="612"/>
      <c r="DK40" s="612"/>
      <c r="DL40" s="612"/>
      <c r="DM40" s="612"/>
      <c r="DN40" s="612"/>
      <c r="DO40" s="612"/>
      <c r="DP40" s="612"/>
      <c r="DQ40" s="613"/>
      <c r="DR40" s="598">
        <v>24.9</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299</v>
      </c>
      <c r="CB41" s="591"/>
      <c r="CC41" s="591"/>
      <c r="CD41" s="591"/>
      <c r="CE41" s="591"/>
      <c r="CF41" s="591"/>
      <c r="CG41" s="591"/>
      <c r="CH41" s="591"/>
      <c r="CI41" s="591"/>
      <c r="CJ41" s="591"/>
      <c r="CK41" s="591"/>
      <c r="CL41" s="592"/>
      <c r="CM41" s="593">
        <v>77784797</v>
      </c>
      <c r="CN41" s="594"/>
      <c r="CO41" s="594"/>
      <c r="CP41" s="594"/>
      <c r="CQ41" s="594"/>
      <c r="CR41" s="594"/>
      <c r="CS41" s="594"/>
      <c r="CT41" s="595"/>
      <c r="CU41" s="598">
        <v>13.9</v>
      </c>
      <c r="CV41" s="614"/>
      <c r="CW41" s="614"/>
      <c r="CX41" s="615"/>
      <c r="CY41" s="602">
        <v>76862983</v>
      </c>
      <c r="CZ41" s="612"/>
      <c r="DA41" s="612"/>
      <c r="DB41" s="612"/>
      <c r="DC41" s="612"/>
      <c r="DD41" s="612"/>
      <c r="DE41" s="612"/>
      <c r="DF41" s="613"/>
      <c r="DG41" s="602">
        <v>75301683</v>
      </c>
      <c r="DH41" s="612"/>
      <c r="DI41" s="612"/>
      <c r="DJ41" s="612"/>
      <c r="DK41" s="612"/>
      <c r="DL41" s="612"/>
      <c r="DM41" s="612"/>
      <c r="DN41" s="612"/>
      <c r="DO41" s="612"/>
      <c r="DP41" s="612"/>
      <c r="DQ41" s="613"/>
      <c r="DR41" s="598">
        <v>23</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300</v>
      </c>
      <c r="CB42" s="591"/>
      <c r="CC42" s="591"/>
      <c r="CD42" s="591"/>
      <c r="CE42" s="591"/>
      <c r="CF42" s="591"/>
      <c r="CG42" s="591"/>
      <c r="CH42" s="591"/>
      <c r="CI42" s="591"/>
      <c r="CJ42" s="591"/>
      <c r="CK42" s="591"/>
      <c r="CL42" s="592"/>
      <c r="CM42" s="593">
        <v>6353294</v>
      </c>
      <c r="CN42" s="612"/>
      <c r="CO42" s="612"/>
      <c r="CP42" s="612"/>
      <c r="CQ42" s="612"/>
      <c r="CR42" s="612"/>
      <c r="CS42" s="612"/>
      <c r="CT42" s="613"/>
      <c r="CU42" s="598">
        <v>1.1000000000000001</v>
      </c>
      <c r="CV42" s="614"/>
      <c r="CW42" s="614"/>
      <c r="CX42" s="615"/>
      <c r="CY42" s="602">
        <v>6353294</v>
      </c>
      <c r="CZ42" s="612"/>
      <c r="DA42" s="612"/>
      <c r="DB42" s="612"/>
      <c r="DC42" s="612"/>
      <c r="DD42" s="612"/>
      <c r="DE42" s="612"/>
      <c r="DF42" s="613"/>
      <c r="DG42" s="602">
        <v>6353294</v>
      </c>
      <c r="DH42" s="612"/>
      <c r="DI42" s="612"/>
      <c r="DJ42" s="612"/>
      <c r="DK42" s="612"/>
      <c r="DL42" s="612"/>
      <c r="DM42" s="612"/>
      <c r="DN42" s="612"/>
      <c r="DO42" s="612"/>
      <c r="DP42" s="612"/>
      <c r="DQ42" s="613"/>
      <c r="DR42" s="598">
        <v>1.9</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301</v>
      </c>
      <c r="CB43" s="591"/>
      <c r="CC43" s="591"/>
      <c r="CD43" s="591"/>
      <c r="CE43" s="591"/>
      <c r="CF43" s="591"/>
      <c r="CG43" s="591"/>
      <c r="CH43" s="591"/>
      <c r="CI43" s="591"/>
      <c r="CJ43" s="591"/>
      <c r="CK43" s="591"/>
      <c r="CL43" s="592"/>
      <c r="CM43" s="593">
        <v>504</v>
      </c>
      <c r="CN43" s="594"/>
      <c r="CO43" s="594"/>
      <c r="CP43" s="594"/>
      <c r="CQ43" s="594"/>
      <c r="CR43" s="594"/>
      <c r="CS43" s="594"/>
      <c r="CT43" s="595"/>
      <c r="CU43" s="598">
        <v>0</v>
      </c>
      <c r="CV43" s="614"/>
      <c r="CW43" s="614"/>
      <c r="CX43" s="615"/>
      <c r="CY43" s="602">
        <v>504</v>
      </c>
      <c r="CZ43" s="612"/>
      <c r="DA43" s="612"/>
      <c r="DB43" s="612"/>
      <c r="DC43" s="612"/>
      <c r="DD43" s="612"/>
      <c r="DE43" s="612"/>
      <c r="DF43" s="613"/>
      <c r="DG43" s="602">
        <v>504</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302</v>
      </c>
      <c r="BZ44" s="591"/>
      <c r="CA44" s="591"/>
      <c r="CB44" s="591"/>
      <c r="CC44" s="591"/>
      <c r="CD44" s="591"/>
      <c r="CE44" s="591"/>
      <c r="CF44" s="591"/>
      <c r="CG44" s="591"/>
      <c r="CH44" s="591"/>
      <c r="CI44" s="591"/>
      <c r="CJ44" s="591"/>
      <c r="CK44" s="591"/>
      <c r="CL44" s="592"/>
      <c r="CM44" s="593">
        <v>202836074</v>
      </c>
      <c r="CN44" s="612"/>
      <c r="CO44" s="612"/>
      <c r="CP44" s="612"/>
      <c r="CQ44" s="612"/>
      <c r="CR44" s="612"/>
      <c r="CS44" s="612"/>
      <c r="CT44" s="613"/>
      <c r="CU44" s="598">
        <v>36.299999999999997</v>
      </c>
      <c r="CV44" s="614"/>
      <c r="CW44" s="614"/>
      <c r="CX44" s="615"/>
      <c r="CY44" s="602">
        <v>146384696</v>
      </c>
      <c r="CZ44" s="612"/>
      <c r="DA44" s="612"/>
      <c r="DB44" s="612"/>
      <c r="DC44" s="612"/>
      <c r="DD44" s="612"/>
      <c r="DE44" s="612"/>
      <c r="DF44" s="613"/>
      <c r="DG44" s="602">
        <v>98725579</v>
      </c>
      <c r="DH44" s="612"/>
      <c r="DI44" s="612"/>
      <c r="DJ44" s="612"/>
      <c r="DK44" s="612"/>
      <c r="DL44" s="612"/>
      <c r="DM44" s="612"/>
      <c r="DN44" s="612"/>
      <c r="DO44" s="612"/>
      <c r="DP44" s="612"/>
      <c r="DQ44" s="613"/>
      <c r="DR44" s="598">
        <v>30.2</v>
      </c>
      <c r="DS44" s="614"/>
      <c r="DT44" s="614"/>
      <c r="DU44" s="614"/>
      <c r="DV44" s="614"/>
      <c r="DW44" s="614"/>
      <c r="DX44" s="616"/>
    </row>
    <row r="45" spans="2:128" ht="11.25" customHeight="1" x14ac:dyDescent="0.2">
      <c r="B45" s="195" t="s">
        <v>303</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304</v>
      </c>
      <c r="BZ45" s="591"/>
      <c r="CA45" s="591"/>
      <c r="CB45" s="591"/>
      <c r="CC45" s="591"/>
      <c r="CD45" s="591"/>
      <c r="CE45" s="591"/>
      <c r="CF45" s="591"/>
      <c r="CG45" s="591"/>
      <c r="CH45" s="591"/>
      <c r="CI45" s="591"/>
      <c r="CJ45" s="591"/>
      <c r="CK45" s="591"/>
      <c r="CL45" s="592"/>
      <c r="CM45" s="593">
        <v>16525306</v>
      </c>
      <c r="CN45" s="594"/>
      <c r="CO45" s="594"/>
      <c r="CP45" s="594"/>
      <c r="CQ45" s="594"/>
      <c r="CR45" s="594"/>
      <c r="CS45" s="594"/>
      <c r="CT45" s="595"/>
      <c r="CU45" s="598">
        <v>3</v>
      </c>
      <c r="CV45" s="614"/>
      <c r="CW45" s="614"/>
      <c r="CX45" s="615"/>
      <c r="CY45" s="602">
        <v>11227134</v>
      </c>
      <c r="CZ45" s="612"/>
      <c r="DA45" s="612"/>
      <c r="DB45" s="612"/>
      <c r="DC45" s="612"/>
      <c r="DD45" s="612"/>
      <c r="DE45" s="612"/>
      <c r="DF45" s="613"/>
      <c r="DG45" s="602">
        <v>10750070</v>
      </c>
      <c r="DH45" s="612"/>
      <c r="DI45" s="612"/>
      <c r="DJ45" s="612"/>
      <c r="DK45" s="612"/>
      <c r="DL45" s="612"/>
      <c r="DM45" s="612"/>
      <c r="DN45" s="612"/>
      <c r="DO45" s="612"/>
      <c r="DP45" s="612"/>
      <c r="DQ45" s="613"/>
      <c r="DR45" s="598">
        <v>3.3</v>
      </c>
      <c r="DS45" s="614"/>
      <c r="DT45" s="614"/>
      <c r="DU45" s="614"/>
      <c r="DV45" s="614"/>
      <c r="DW45" s="614"/>
      <c r="DX45" s="616"/>
    </row>
    <row r="46" spans="2:128" ht="11.25" customHeight="1" x14ac:dyDescent="0.2">
      <c r="B46" s="209" t="s">
        <v>305</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306</v>
      </c>
      <c r="BZ46" s="591"/>
      <c r="CA46" s="591"/>
      <c r="CB46" s="591"/>
      <c r="CC46" s="591"/>
      <c r="CD46" s="591"/>
      <c r="CE46" s="591"/>
      <c r="CF46" s="591"/>
      <c r="CG46" s="591"/>
      <c r="CH46" s="591"/>
      <c r="CI46" s="591"/>
      <c r="CJ46" s="591"/>
      <c r="CK46" s="591"/>
      <c r="CL46" s="592"/>
      <c r="CM46" s="593">
        <v>5921952</v>
      </c>
      <c r="CN46" s="612"/>
      <c r="CO46" s="612"/>
      <c r="CP46" s="612"/>
      <c r="CQ46" s="612"/>
      <c r="CR46" s="612"/>
      <c r="CS46" s="612"/>
      <c r="CT46" s="613"/>
      <c r="CU46" s="598">
        <v>1.1000000000000001</v>
      </c>
      <c r="CV46" s="614"/>
      <c r="CW46" s="614"/>
      <c r="CX46" s="615"/>
      <c r="CY46" s="602">
        <v>4302273</v>
      </c>
      <c r="CZ46" s="612"/>
      <c r="DA46" s="612"/>
      <c r="DB46" s="612"/>
      <c r="DC46" s="612"/>
      <c r="DD46" s="612"/>
      <c r="DE46" s="612"/>
      <c r="DF46" s="613"/>
      <c r="DG46" s="602">
        <v>2602504</v>
      </c>
      <c r="DH46" s="612"/>
      <c r="DI46" s="612"/>
      <c r="DJ46" s="612"/>
      <c r="DK46" s="612"/>
      <c r="DL46" s="612"/>
      <c r="DM46" s="612"/>
      <c r="DN46" s="612"/>
      <c r="DO46" s="612"/>
      <c r="DP46" s="612"/>
      <c r="DQ46" s="613"/>
      <c r="DR46" s="598">
        <v>0.8</v>
      </c>
      <c r="DS46" s="614"/>
      <c r="DT46" s="614"/>
      <c r="DU46" s="614"/>
      <c r="DV46" s="614"/>
      <c r="DW46" s="614"/>
      <c r="DX46" s="616"/>
    </row>
    <row r="47" spans="2:128" ht="11.25" customHeight="1" x14ac:dyDescent="0.2">
      <c r="B47" s="210" t="s">
        <v>307</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308</v>
      </c>
      <c r="BZ47" s="591"/>
      <c r="CA47" s="591"/>
      <c r="CB47" s="591"/>
      <c r="CC47" s="591"/>
      <c r="CD47" s="591"/>
      <c r="CE47" s="591"/>
      <c r="CF47" s="591"/>
      <c r="CG47" s="591"/>
      <c r="CH47" s="591"/>
      <c r="CI47" s="591"/>
      <c r="CJ47" s="591"/>
      <c r="CK47" s="591"/>
      <c r="CL47" s="592"/>
      <c r="CM47" s="593">
        <v>126653513</v>
      </c>
      <c r="CN47" s="594"/>
      <c r="CO47" s="594"/>
      <c r="CP47" s="594"/>
      <c r="CQ47" s="594"/>
      <c r="CR47" s="594"/>
      <c r="CS47" s="594"/>
      <c r="CT47" s="595"/>
      <c r="CU47" s="598">
        <v>22.6</v>
      </c>
      <c r="CV47" s="614"/>
      <c r="CW47" s="614"/>
      <c r="CX47" s="615"/>
      <c r="CY47" s="602">
        <v>112029641</v>
      </c>
      <c r="CZ47" s="612"/>
      <c r="DA47" s="612"/>
      <c r="DB47" s="612"/>
      <c r="DC47" s="612"/>
      <c r="DD47" s="612"/>
      <c r="DE47" s="612"/>
      <c r="DF47" s="613"/>
      <c r="DG47" s="602">
        <v>84194857</v>
      </c>
      <c r="DH47" s="612"/>
      <c r="DI47" s="612"/>
      <c r="DJ47" s="612"/>
      <c r="DK47" s="612"/>
      <c r="DL47" s="612"/>
      <c r="DM47" s="612"/>
      <c r="DN47" s="612"/>
      <c r="DO47" s="612"/>
      <c r="DP47" s="612"/>
      <c r="DQ47" s="613"/>
      <c r="DR47" s="598">
        <v>25.7</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309</v>
      </c>
      <c r="BZ48" s="591"/>
      <c r="CA48" s="591"/>
      <c r="CB48" s="591"/>
      <c r="CC48" s="591"/>
      <c r="CD48" s="591"/>
      <c r="CE48" s="591"/>
      <c r="CF48" s="591"/>
      <c r="CG48" s="591"/>
      <c r="CH48" s="591"/>
      <c r="CI48" s="591"/>
      <c r="CJ48" s="591"/>
      <c r="CK48" s="591"/>
      <c r="CL48" s="592"/>
      <c r="CM48" s="593">
        <v>175890</v>
      </c>
      <c r="CN48" s="612"/>
      <c r="CO48" s="612"/>
      <c r="CP48" s="612"/>
      <c r="CQ48" s="612"/>
      <c r="CR48" s="612"/>
      <c r="CS48" s="612"/>
      <c r="CT48" s="613"/>
      <c r="CU48" s="598">
        <v>0</v>
      </c>
      <c r="CV48" s="614"/>
      <c r="CW48" s="614"/>
      <c r="CX48" s="615"/>
      <c r="CY48" s="602">
        <v>175890</v>
      </c>
      <c r="CZ48" s="612"/>
      <c r="DA48" s="612"/>
      <c r="DB48" s="612"/>
      <c r="DC48" s="612"/>
      <c r="DD48" s="612"/>
      <c r="DE48" s="612"/>
      <c r="DF48" s="613"/>
      <c r="DG48" s="602" t="s">
        <v>110</v>
      </c>
      <c r="DH48" s="612"/>
      <c r="DI48" s="612"/>
      <c r="DJ48" s="612"/>
      <c r="DK48" s="612"/>
      <c r="DL48" s="612"/>
      <c r="DM48" s="612"/>
      <c r="DN48" s="612"/>
      <c r="DO48" s="612"/>
      <c r="DP48" s="612"/>
      <c r="DQ48" s="613"/>
      <c r="DR48" s="598" t="s">
        <v>110</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310</v>
      </c>
      <c r="BZ49" s="591"/>
      <c r="CA49" s="591"/>
      <c r="CB49" s="591"/>
      <c r="CC49" s="591"/>
      <c r="CD49" s="591"/>
      <c r="CE49" s="591"/>
      <c r="CF49" s="591"/>
      <c r="CG49" s="591"/>
      <c r="CH49" s="591"/>
      <c r="CI49" s="591"/>
      <c r="CJ49" s="591"/>
      <c r="CK49" s="591"/>
      <c r="CL49" s="592"/>
      <c r="CM49" s="593">
        <v>22850572</v>
      </c>
      <c r="CN49" s="594"/>
      <c r="CO49" s="594"/>
      <c r="CP49" s="594"/>
      <c r="CQ49" s="594"/>
      <c r="CR49" s="594"/>
      <c r="CS49" s="594"/>
      <c r="CT49" s="595"/>
      <c r="CU49" s="598">
        <v>4.0999999999999996</v>
      </c>
      <c r="CV49" s="614"/>
      <c r="CW49" s="614"/>
      <c r="CX49" s="615"/>
      <c r="CY49" s="602">
        <v>17371610</v>
      </c>
      <c r="CZ49" s="612"/>
      <c r="DA49" s="612"/>
      <c r="DB49" s="612"/>
      <c r="DC49" s="612"/>
      <c r="DD49" s="612"/>
      <c r="DE49" s="612"/>
      <c r="DF49" s="613"/>
      <c r="DG49" s="602" t="s">
        <v>110</v>
      </c>
      <c r="DH49" s="612"/>
      <c r="DI49" s="612"/>
      <c r="DJ49" s="612"/>
      <c r="DK49" s="612"/>
      <c r="DL49" s="612"/>
      <c r="DM49" s="612"/>
      <c r="DN49" s="612"/>
      <c r="DO49" s="612"/>
      <c r="DP49" s="612"/>
      <c r="DQ49" s="613"/>
      <c r="DR49" s="598" t="s">
        <v>110</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311</v>
      </c>
      <c r="BZ50" s="591"/>
      <c r="CA50" s="591"/>
      <c r="CB50" s="591"/>
      <c r="CC50" s="591"/>
      <c r="CD50" s="591"/>
      <c r="CE50" s="591"/>
      <c r="CF50" s="591"/>
      <c r="CG50" s="591"/>
      <c r="CH50" s="591"/>
      <c r="CI50" s="591"/>
      <c r="CJ50" s="591"/>
      <c r="CK50" s="591"/>
      <c r="CL50" s="592"/>
      <c r="CM50" s="593">
        <v>100000</v>
      </c>
      <c r="CN50" s="612"/>
      <c r="CO50" s="612"/>
      <c r="CP50" s="612"/>
      <c r="CQ50" s="612"/>
      <c r="CR50" s="612"/>
      <c r="CS50" s="612"/>
      <c r="CT50" s="613"/>
      <c r="CU50" s="598">
        <v>0</v>
      </c>
      <c r="CV50" s="614"/>
      <c r="CW50" s="614"/>
      <c r="CX50" s="615"/>
      <c r="CY50" s="602">
        <v>100000</v>
      </c>
      <c r="CZ50" s="612"/>
      <c r="DA50" s="612"/>
      <c r="DB50" s="612"/>
      <c r="DC50" s="612"/>
      <c r="DD50" s="612"/>
      <c r="DE50" s="612"/>
      <c r="DF50" s="613"/>
      <c r="DG50" s="602" t="s">
        <v>110</v>
      </c>
      <c r="DH50" s="612"/>
      <c r="DI50" s="612"/>
      <c r="DJ50" s="612"/>
      <c r="DK50" s="612"/>
      <c r="DL50" s="612"/>
      <c r="DM50" s="612"/>
      <c r="DN50" s="612"/>
      <c r="DO50" s="612"/>
      <c r="DP50" s="612"/>
      <c r="DQ50" s="613"/>
      <c r="DR50" s="598" t="s">
        <v>110</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312</v>
      </c>
      <c r="BZ51" s="591"/>
      <c r="CA51" s="591"/>
      <c r="CB51" s="591"/>
      <c r="CC51" s="591"/>
      <c r="CD51" s="591"/>
      <c r="CE51" s="591"/>
      <c r="CF51" s="591"/>
      <c r="CG51" s="591"/>
      <c r="CH51" s="591"/>
      <c r="CI51" s="591"/>
      <c r="CJ51" s="591"/>
      <c r="CK51" s="591"/>
      <c r="CL51" s="592"/>
      <c r="CM51" s="593">
        <v>30608841</v>
      </c>
      <c r="CN51" s="594"/>
      <c r="CO51" s="594"/>
      <c r="CP51" s="594"/>
      <c r="CQ51" s="594"/>
      <c r="CR51" s="594"/>
      <c r="CS51" s="594"/>
      <c r="CT51" s="595"/>
      <c r="CU51" s="598">
        <v>5.5</v>
      </c>
      <c r="CV51" s="614"/>
      <c r="CW51" s="614"/>
      <c r="CX51" s="615"/>
      <c r="CY51" s="602">
        <v>1178148</v>
      </c>
      <c r="CZ51" s="612"/>
      <c r="DA51" s="612"/>
      <c r="DB51" s="612"/>
      <c r="DC51" s="612"/>
      <c r="DD51" s="612"/>
      <c r="DE51" s="612"/>
      <c r="DF51" s="613"/>
      <c r="DG51" s="602">
        <v>1178148</v>
      </c>
      <c r="DH51" s="612"/>
      <c r="DI51" s="612"/>
      <c r="DJ51" s="612"/>
      <c r="DK51" s="612"/>
      <c r="DL51" s="612"/>
      <c r="DM51" s="612"/>
      <c r="DN51" s="612"/>
      <c r="DO51" s="612"/>
      <c r="DP51" s="612"/>
      <c r="DQ51" s="613"/>
      <c r="DR51" s="598">
        <v>0.4</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313</v>
      </c>
      <c r="BZ52" s="591"/>
      <c r="CA52" s="591"/>
      <c r="CB52" s="591"/>
      <c r="CC52" s="591"/>
      <c r="CD52" s="591"/>
      <c r="CE52" s="591"/>
      <c r="CF52" s="591"/>
      <c r="CG52" s="591"/>
      <c r="CH52" s="591"/>
      <c r="CI52" s="591"/>
      <c r="CJ52" s="591"/>
      <c r="CK52" s="591"/>
      <c r="CL52" s="592"/>
      <c r="CM52" s="593" t="s">
        <v>110</v>
      </c>
      <c r="CN52" s="612"/>
      <c r="CO52" s="612"/>
      <c r="CP52" s="612"/>
      <c r="CQ52" s="612"/>
      <c r="CR52" s="612"/>
      <c r="CS52" s="612"/>
      <c r="CT52" s="613"/>
      <c r="CU52" s="598" t="s">
        <v>110</v>
      </c>
      <c r="CV52" s="614"/>
      <c r="CW52" s="614"/>
      <c r="CX52" s="615"/>
      <c r="CY52" s="602" t="s">
        <v>110</v>
      </c>
      <c r="CZ52" s="612"/>
      <c r="DA52" s="612"/>
      <c r="DB52" s="612"/>
      <c r="DC52" s="612"/>
      <c r="DD52" s="612"/>
      <c r="DE52" s="612"/>
      <c r="DF52" s="613"/>
      <c r="DG52" s="602" t="s">
        <v>110</v>
      </c>
      <c r="DH52" s="612"/>
      <c r="DI52" s="612"/>
      <c r="DJ52" s="612"/>
      <c r="DK52" s="612"/>
      <c r="DL52" s="612"/>
      <c r="DM52" s="612"/>
      <c r="DN52" s="612"/>
      <c r="DO52" s="612"/>
      <c r="DP52" s="612"/>
      <c r="DQ52" s="613"/>
      <c r="DR52" s="598" t="s">
        <v>110</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314</v>
      </c>
      <c r="BZ53" s="591"/>
      <c r="CA53" s="591"/>
      <c r="CB53" s="591"/>
      <c r="CC53" s="591"/>
      <c r="CD53" s="591"/>
      <c r="CE53" s="591"/>
      <c r="CF53" s="591"/>
      <c r="CG53" s="591"/>
      <c r="CH53" s="591"/>
      <c r="CI53" s="591"/>
      <c r="CJ53" s="591"/>
      <c r="CK53" s="591"/>
      <c r="CL53" s="592"/>
      <c r="CM53" s="593">
        <v>110341904</v>
      </c>
      <c r="CN53" s="594"/>
      <c r="CO53" s="594"/>
      <c r="CP53" s="594"/>
      <c r="CQ53" s="594"/>
      <c r="CR53" s="594"/>
      <c r="CS53" s="594"/>
      <c r="CT53" s="595"/>
      <c r="CU53" s="598">
        <v>19.7</v>
      </c>
      <c r="CV53" s="614"/>
      <c r="CW53" s="614"/>
      <c r="CX53" s="615"/>
      <c r="CY53" s="602">
        <v>15098742</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315</v>
      </c>
      <c r="BZ54" s="591"/>
      <c r="CA54" s="591"/>
      <c r="CB54" s="591"/>
      <c r="CC54" s="591"/>
      <c r="CD54" s="591"/>
      <c r="CE54" s="591"/>
      <c r="CF54" s="591"/>
      <c r="CG54" s="591"/>
      <c r="CH54" s="591"/>
      <c r="CI54" s="591"/>
      <c r="CJ54" s="591"/>
      <c r="CK54" s="591"/>
      <c r="CL54" s="592"/>
      <c r="CM54" s="593">
        <v>1678824</v>
      </c>
      <c r="CN54" s="594"/>
      <c r="CO54" s="594"/>
      <c r="CP54" s="594"/>
      <c r="CQ54" s="594"/>
      <c r="CR54" s="594"/>
      <c r="CS54" s="594"/>
      <c r="CT54" s="595"/>
      <c r="CU54" s="598">
        <v>0.3</v>
      </c>
      <c r="CV54" s="614"/>
      <c r="CW54" s="614"/>
      <c r="CX54" s="615"/>
      <c r="CY54" s="602">
        <v>229724</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298</v>
      </c>
      <c r="BZ55" s="641"/>
      <c r="CA55" s="590" t="s">
        <v>316</v>
      </c>
      <c r="CB55" s="591"/>
      <c r="CC55" s="591"/>
      <c r="CD55" s="591"/>
      <c r="CE55" s="591"/>
      <c r="CF55" s="591"/>
      <c r="CG55" s="591"/>
      <c r="CH55" s="591"/>
      <c r="CI55" s="591"/>
      <c r="CJ55" s="591"/>
      <c r="CK55" s="591"/>
      <c r="CL55" s="592"/>
      <c r="CM55" s="593">
        <v>102899536</v>
      </c>
      <c r="CN55" s="594"/>
      <c r="CO55" s="594"/>
      <c r="CP55" s="594"/>
      <c r="CQ55" s="594"/>
      <c r="CR55" s="594"/>
      <c r="CS55" s="594"/>
      <c r="CT55" s="595"/>
      <c r="CU55" s="598">
        <v>18.399999999999999</v>
      </c>
      <c r="CV55" s="614"/>
      <c r="CW55" s="614"/>
      <c r="CX55" s="615"/>
      <c r="CY55" s="602">
        <v>14933259</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317</v>
      </c>
      <c r="CB56" s="591"/>
      <c r="CC56" s="591"/>
      <c r="CD56" s="591"/>
      <c r="CE56" s="591"/>
      <c r="CF56" s="591"/>
      <c r="CG56" s="591"/>
      <c r="CH56" s="591"/>
      <c r="CI56" s="591"/>
      <c r="CJ56" s="591"/>
      <c r="CK56" s="591"/>
      <c r="CL56" s="592"/>
      <c r="CM56" s="593">
        <v>73777473</v>
      </c>
      <c r="CN56" s="594"/>
      <c r="CO56" s="594"/>
      <c r="CP56" s="594"/>
      <c r="CQ56" s="594"/>
      <c r="CR56" s="594"/>
      <c r="CS56" s="594"/>
      <c r="CT56" s="595"/>
      <c r="CU56" s="598">
        <v>13.2</v>
      </c>
      <c r="CV56" s="614"/>
      <c r="CW56" s="614"/>
      <c r="CX56" s="615"/>
      <c r="CY56" s="602">
        <v>2903820</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318</v>
      </c>
      <c r="CB57" s="591"/>
      <c r="CC57" s="591"/>
      <c r="CD57" s="591"/>
      <c r="CE57" s="591"/>
      <c r="CF57" s="591"/>
      <c r="CG57" s="591"/>
      <c r="CH57" s="591"/>
      <c r="CI57" s="591"/>
      <c r="CJ57" s="591"/>
      <c r="CK57" s="591"/>
      <c r="CL57" s="592"/>
      <c r="CM57" s="593">
        <v>18699294</v>
      </c>
      <c r="CN57" s="594"/>
      <c r="CO57" s="594"/>
      <c r="CP57" s="594"/>
      <c r="CQ57" s="594"/>
      <c r="CR57" s="594"/>
      <c r="CS57" s="594"/>
      <c r="CT57" s="595"/>
      <c r="CU57" s="598">
        <v>3.3</v>
      </c>
      <c r="CV57" s="614"/>
      <c r="CW57" s="614"/>
      <c r="CX57" s="615"/>
      <c r="CY57" s="602">
        <v>9228772</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319</v>
      </c>
      <c r="CB58" s="591"/>
      <c r="CC58" s="591"/>
      <c r="CD58" s="591"/>
      <c r="CE58" s="591"/>
      <c r="CF58" s="591"/>
      <c r="CG58" s="591"/>
      <c r="CH58" s="591"/>
      <c r="CI58" s="591"/>
      <c r="CJ58" s="591"/>
      <c r="CK58" s="591"/>
      <c r="CL58" s="592"/>
      <c r="CM58" s="593">
        <v>7442368</v>
      </c>
      <c r="CN58" s="594"/>
      <c r="CO58" s="594"/>
      <c r="CP58" s="594"/>
      <c r="CQ58" s="594"/>
      <c r="CR58" s="594"/>
      <c r="CS58" s="594"/>
      <c r="CT58" s="595"/>
      <c r="CU58" s="598">
        <v>1.3</v>
      </c>
      <c r="CV58" s="614"/>
      <c r="CW58" s="614"/>
      <c r="CX58" s="615"/>
      <c r="CY58" s="602">
        <v>165483</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320</v>
      </c>
      <c r="CB59" s="591"/>
      <c r="CC59" s="591"/>
      <c r="CD59" s="591"/>
      <c r="CE59" s="591"/>
      <c r="CF59" s="591"/>
      <c r="CG59" s="591"/>
      <c r="CH59" s="591"/>
      <c r="CI59" s="591"/>
      <c r="CJ59" s="591"/>
      <c r="CK59" s="591"/>
      <c r="CL59" s="592"/>
      <c r="CM59" s="593" t="s">
        <v>110</v>
      </c>
      <c r="CN59" s="594"/>
      <c r="CO59" s="594"/>
      <c r="CP59" s="594"/>
      <c r="CQ59" s="594"/>
      <c r="CR59" s="594"/>
      <c r="CS59" s="594"/>
      <c r="CT59" s="595"/>
      <c r="CU59" s="598" t="s">
        <v>110</v>
      </c>
      <c r="CV59" s="614"/>
      <c r="CW59" s="614"/>
      <c r="CX59" s="615"/>
      <c r="CY59" s="602" t="s">
        <v>110</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321</v>
      </c>
      <c r="BZ60" s="609"/>
      <c r="CA60" s="609"/>
      <c r="CB60" s="609"/>
      <c r="CC60" s="609"/>
      <c r="CD60" s="609"/>
      <c r="CE60" s="609"/>
      <c r="CF60" s="609"/>
      <c r="CG60" s="609"/>
      <c r="CH60" s="609"/>
      <c r="CI60" s="609"/>
      <c r="CJ60" s="609"/>
      <c r="CK60" s="609"/>
      <c r="CL60" s="610"/>
      <c r="CM60" s="655">
        <v>559444108</v>
      </c>
      <c r="CN60" s="656"/>
      <c r="CO60" s="656"/>
      <c r="CP60" s="656"/>
      <c r="CQ60" s="656"/>
      <c r="CR60" s="656"/>
      <c r="CS60" s="656"/>
      <c r="CT60" s="657"/>
      <c r="CU60" s="658">
        <v>100</v>
      </c>
      <c r="CV60" s="659"/>
      <c r="CW60" s="659"/>
      <c r="CX60" s="660"/>
      <c r="CY60" s="661">
        <v>369656598</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IadxtlXMDJXRIm33keCxQDbAWUYMtw4YY8e1V6Okh6osVF+A4rv2OX8mvdo6zQGog6ocP8dQemJ98iLKFccYHg==" saltValue="qG0qsIWbWFLgfolmv6ZptA=="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322</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323</v>
      </c>
      <c r="DK2" s="700"/>
      <c r="DL2" s="700"/>
      <c r="DM2" s="700"/>
      <c r="DN2" s="700"/>
      <c r="DO2" s="701"/>
      <c r="DP2" s="220"/>
      <c r="DQ2" s="699" t="s">
        <v>324</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325</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326</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327</v>
      </c>
      <c r="B5" s="694"/>
      <c r="C5" s="694"/>
      <c r="D5" s="694"/>
      <c r="E5" s="694"/>
      <c r="F5" s="694"/>
      <c r="G5" s="694"/>
      <c r="H5" s="694"/>
      <c r="I5" s="694"/>
      <c r="J5" s="694"/>
      <c r="K5" s="694"/>
      <c r="L5" s="694"/>
      <c r="M5" s="694"/>
      <c r="N5" s="694"/>
      <c r="O5" s="694"/>
      <c r="P5" s="695"/>
      <c r="Q5" s="670" t="s">
        <v>328</v>
      </c>
      <c r="R5" s="671"/>
      <c r="S5" s="671"/>
      <c r="T5" s="671"/>
      <c r="U5" s="672"/>
      <c r="V5" s="670" t="s">
        <v>329</v>
      </c>
      <c r="W5" s="671"/>
      <c r="X5" s="671"/>
      <c r="Y5" s="671"/>
      <c r="Z5" s="672"/>
      <c r="AA5" s="670" t="s">
        <v>330</v>
      </c>
      <c r="AB5" s="671"/>
      <c r="AC5" s="671"/>
      <c r="AD5" s="671"/>
      <c r="AE5" s="671"/>
      <c r="AF5" s="703" t="s">
        <v>331</v>
      </c>
      <c r="AG5" s="671"/>
      <c r="AH5" s="671"/>
      <c r="AI5" s="671"/>
      <c r="AJ5" s="682"/>
      <c r="AK5" s="671" t="s">
        <v>332</v>
      </c>
      <c r="AL5" s="671"/>
      <c r="AM5" s="671"/>
      <c r="AN5" s="671"/>
      <c r="AO5" s="672"/>
      <c r="AP5" s="670" t="s">
        <v>333</v>
      </c>
      <c r="AQ5" s="671"/>
      <c r="AR5" s="671"/>
      <c r="AS5" s="671"/>
      <c r="AT5" s="672"/>
      <c r="AU5" s="670" t="s">
        <v>334</v>
      </c>
      <c r="AV5" s="671"/>
      <c r="AW5" s="671"/>
      <c r="AX5" s="671"/>
      <c r="AY5" s="682"/>
      <c r="AZ5" s="227"/>
      <c r="BA5" s="227"/>
      <c r="BB5" s="227"/>
      <c r="BC5" s="227"/>
      <c r="BD5" s="227"/>
      <c r="BE5" s="228"/>
      <c r="BF5" s="228"/>
      <c r="BG5" s="228"/>
      <c r="BH5" s="228"/>
      <c r="BI5" s="228"/>
      <c r="BJ5" s="228"/>
      <c r="BK5" s="228"/>
      <c r="BL5" s="228"/>
      <c r="BM5" s="228"/>
      <c r="BN5" s="228"/>
      <c r="BO5" s="228"/>
      <c r="BP5" s="228"/>
      <c r="BQ5" s="693" t="s">
        <v>335</v>
      </c>
      <c r="BR5" s="694"/>
      <c r="BS5" s="694"/>
      <c r="BT5" s="694"/>
      <c r="BU5" s="694"/>
      <c r="BV5" s="694"/>
      <c r="BW5" s="694"/>
      <c r="BX5" s="694"/>
      <c r="BY5" s="694"/>
      <c r="BZ5" s="694"/>
      <c r="CA5" s="694"/>
      <c r="CB5" s="694"/>
      <c r="CC5" s="694"/>
      <c r="CD5" s="694"/>
      <c r="CE5" s="694"/>
      <c r="CF5" s="694"/>
      <c r="CG5" s="695"/>
      <c r="CH5" s="670" t="s">
        <v>336</v>
      </c>
      <c r="CI5" s="671"/>
      <c r="CJ5" s="671"/>
      <c r="CK5" s="671"/>
      <c r="CL5" s="672"/>
      <c r="CM5" s="670" t="s">
        <v>337</v>
      </c>
      <c r="CN5" s="671"/>
      <c r="CO5" s="671"/>
      <c r="CP5" s="671"/>
      <c r="CQ5" s="672"/>
      <c r="CR5" s="670" t="s">
        <v>338</v>
      </c>
      <c r="CS5" s="671"/>
      <c r="CT5" s="671"/>
      <c r="CU5" s="671"/>
      <c r="CV5" s="672"/>
      <c r="CW5" s="670" t="s">
        <v>339</v>
      </c>
      <c r="CX5" s="671"/>
      <c r="CY5" s="671"/>
      <c r="CZ5" s="671"/>
      <c r="DA5" s="672"/>
      <c r="DB5" s="670" t="s">
        <v>340</v>
      </c>
      <c r="DC5" s="671"/>
      <c r="DD5" s="671"/>
      <c r="DE5" s="671"/>
      <c r="DF5" s="672"/>
      <c r="DG5" s="676" t="s">
        <v>341</v>
      </c>
      <c r="DH5" s="677"/>
      <c r="DI5" s="677"/>
      <c r="DJ5" s="677"/>
      <c r="DK5" s="678"/>
      <c r="DL5" s="676" t="s">
        <v>342</v>
      </c>
      <c r="DM5" s="677"/>
      <c r="DN5" s="677"/>
      <c r="DO5" s="677"/>
      <c r="DP5" s="678"/>
      <c r="DQ5" s="670" t="s">
        <v>343</v>
      </c>
      <c r="DR5" s="671"/>
      <c r="DS5" s="671"/>
      <c r="DT5" s="671"/>
      <c r="DU5" s="672"/>
      <c r="DV5" s="670" t="s">
        <v>334</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344</v>
      </c>
      <c r="C7" s="685"/>
      <c r="D7" s="685"/>
      <c r="E7" s="685"/>
      <c r="F7" s="685"/>
      <c r="G7" s="685"/>
      <c r="H7" s="685"/>
      <c r="I7" s="685"/>
      <c r="J7" s="685"/>
      <c r="K7" s="685"/>
      <c r="L7" s="685"/>
      <c r="M7" s="685"/>
      <c r="N7" s="685"/>
      <c r="O7" s="685"/>
      <c r="P7" s="686"/>
      <c r="Q7" s="687">
        <v>586709</v>
      </c>
      <c r="R7" s="688"/>
      <c r="S7" s="688"/>
      <c r="T7" s="688"/>
      <c r="U7" s="688"/>
      <c r="V7" s="688">
        <v>574428</v>
      </c>
      <c r="W7" s="688"/>
      <c r="X7" s="688"/>
      <c r="Y7" s="688"/>
      <c r="Z7" s="688"/>
      <c r="AA7" s="688">
        <v>12282</v>
      </c>
      <c r="AB7" s="688"/>
      <c r="AC7" s="688"/>
      <c r="AD7" s="688"/>
      <c r="AE7" s="689"/>
      <c r="AF7" s="690">
        <v>6600</v>
      </c>
      <c r="AG7" s="691"/>
      <c r="AH7" s="691"/>
      <c r="AI7" s="691"/>
      <c r="AJ7" s="692"/>
      <c r="AK7" s="727">
        <v>22446</v>
      </c>
      <c r="AL7" s="728"/>
      <c r="AM7" s="728"/>
      <c r="AN7" s="728"/>
      <c r="AO7" s="728"/>
      <c r="AP7" s="728">
        <v>862307</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c r="BS7" s="731" t="s">
        <v>542</v>
      </c>
      <c r="BT7" s="732"/>
      <c r="BU7" s="732"/>
      <c r="BV7" s="732"/>
      <c r="BW7" s="732"/>
      <c r="BX7" s="732"/>
      <c r="BY7" s="732"/>
      <c r="BZ7" s="732"/>
      <c r="CA7" s="732"/>
      <c r="CB7" s="732"/>
      <c r="CC7" s="732"/>
      <c r="CD7" s="732"/>
      <c r="CE7" s="732"/>
      <c r="CF7" s="732"/>
      <c r="CG7" s="733"/>
      <c r="CH7" s="724">
        <v>1</v>
      </c>
      <c r="CI7" s="725"/>
      <c r="CJ7" s="725"/>
      <c r="CK7" s="725"/>
      <c r="CL7" s="726"/>
      <c r="CM7" s="724">
        <v>444</v>
      </c>
      <c r="CN7" s="725"/>
      <c r="CO7" s="725"/>
      <c r="CP7" s="725"/>
      <c r="CQ7" s="726"/>
      <c r="CR7" s="724">
        <v>197</v>
      </c>
      <c r="CS7" s="725"/>
      <c r="CT7" s="725"/>
      <c r="CU7" s="725"/>
      <c r="CV7" s="726"/>
      <c r="CW7" s="724">
        <v>80</v>
      </c>
      <c r="CX7" s="725"/>
      <c r="CY7" s="725"/>
      <c r="CZ7" s="725"/>
      <c r="DA7" s="726"/>
      <c r="DB7" s="724">
        <v>0</v>
      </c>
      <c r="DC7" s="725"/>
      <c r="DD7" s="725"/>
      <c r="DE7" s="725"/>
      <c r="DF7" s="726"/>
      <c r="DG7" s="724">
        <v>0</v>
      </c>
      <c r="DH7" s="725"/>
      <c r="DI7" s="725"/>
      <c r="DJ7" s="725"/>
      <c r="DK7" s="726"/>
      <c r="DL7" s="724">
        <v>0</v>
      </c>
      <c r="DM7" s="725"/>
      <c r="DN7" s="725"/>
      <c r="DO7" s="725"/>
      <c r="DP7" s="726"/>
      <c r="DQ7" s="724">
        <v>0</v>
      </c>
      <c r="DR7" s="725"/>
      <c r="DS7" s="725"/>
      <c r="DT7" s="725"/>
      <c r="DU7" s="726"/>
      <c r="DV7" s="705"/>
      <c r="DW7" s="706"/>
      <c r="DX7" s="706"/>
      <c r="DY7" s="706"/>
      <c r="DZ7" s="707"/>
      <c r="EA7" s="225"/>
    </row>
    <row r="8" spans="1:131" s="226" customFormat="1" ht="26.25" customHeight="1" x14ac:dyDescent="0.2">
      <c r="A8" s="232">
        <v>2</v>
      </c>
      <c r="B8" s="708" t="s">
        <v>345</v>
      </c>
      <c r="C8" s="709"/>
      <c r="D8" s="709"/>
      <c r="E8" s="709"/>
      <c r="F8" s="709"/>
      <c r="G8" s="709"/>
      <c r="H8" s="709"/>
      <c r="I8" s="709"/>
      <c r="J8" s="709"/>
      <c r="K8" s="709"/>
      <c r="L8" s="709"/>
      <c r="M8" s="709"/>
      <c r="N8" s="709"/>
      <c r="O8" s="709"/>
      <c r="P8" s="710"/>
      <c r="Q8" s="711">
        <v>489</v>
      </c>
      <c r="R8" s="712"/>
      <c r="S8" s="712"/>
      <c r="T8" s="712"/>
      <c r="U8" s="712"/>
      <c r="V8" s="712">
        <v>309</v>
      </c>
      <c r="W8" s="712"/>
      <c r="X8" s="712"/>
      <c r="Y8" s="712"/>
      <c r="Z8" s="712"/>
      <c r="AA8" s="712">
        <v>180</v>
      </c>
      <c r="AB8" s="712"/>
      <c r="AC8" s="712"/>
      <c r="AD8" s="712"/>
      <c r="AE8" s="713"/>
      <c r="AF8" s="714">
        <v>-40</v>
      </c>
      <c r="AG8" s="715"/>
      <c r="AH8" s="715"/>
      <c r="AI8" s="715"/>
      <c r="AJ8" s="716"/>
      <c r="AK8" s="717">
        <v>3</v>
      </c>
      <c r="AL8" s="718"/>
      <c r="AM8" s="718"/>
      <c r="AN8" s="718"/>
      <c r="AO8" s="718"/>
      <c r="AP8" s="718">
        <v>815</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543</v>
      </c>
      <c r="BT8" s="722"/>
      <c r="BU8" s="722"/>
      <c r="BV8" s="722"/>
      <c r="BW8" s="722"/>
      <c r="BX8" s="722"/>
      <c r="BY8" s="722"/>
      <c r="BZ8" s="722"/>
      <c r="CA8" s="722"/>
      <c r="CB8" s="722"/>
      <c r="CC8" s="722"/>
      <c r="CD8" s="722"/>
      <c r="CE8" s="722"/>
      <c r="CF8" s="722"/>
      <c r="CG8" s="723"/>
      <c r="CH8" s="734">
        <v>1</v>
      </c>
      <c r="CI8" s="735"/>
      <c r="CJ8" s="735"/>
      <c r="CK8" s="735"/>
      <c r="CL8" s="736"/>
      <c r="CM8" s="734">
        <v>546</v>
      </c>
      <c r="CN8" s="735"/>
      <c r="CO8" s="735"/>
      <c r="CP8" s="735"/>
      <c r="CQ8" s="736"/>
      <c r="CR8" s="734">
        <v>443</v>
      </c>
      <c r="CS8" s="735"/>
      <c r="CT8" s="735"/>
      <c r="CU8" s="735"/>
      <c r="CV8" s="736"/>
      <c r="CW8" s="734">
        <v>0</v>
      </c>
      <c r="CX8" s="735"/>
      <c r="CY8" s="735"/>
      <c r="CZ8" s="735"/>
      <c r="DA8" s="736"/>
      <c r="DB8" s="734">
        <v>0</v>
      </c>
      <c r="DC8" s="735"/>
      <c r="DD8" s="735"/>
      <c r="DE8" s="735"/>
      <c r="DF8" s="736"/>
      <c r="DG8" s="734">
        <v>0</v>
      </c>
      <c r="DH8" s="735"/>
      <c r="DI8" s="735"/>
      <c r="DJ8" s="735"/>
      <c r="DK8" s="736"/>
      <c r="DL8" s="734">
        <v>0</v>
      </c>
      <c r="DM8" s="735"/>
      <c r="DN8" s="735"/>
      <c r="DO8" s="735"/>
      <c r="DP8" s="736"/>
      <c r="DQ8" s="734">
        <v>0</v>
      </c>
      <c r="DR8" s="735"/>
      <c r="DS8" s="735"/>
      <c r="DT8" s="735"/>
      <c r="DU8" s="736"/>
      <c r="DV8" s="737"/>
      <c r="DW8" s="738"/>
      <c r="DX8" s="738"/>
      <c r="DY8" s="738"/>
      <c r="DZ8" s="739"/>
      <c r="EA8" s="225"/>
    </row>
    <row r="9" spans="1:131" s="226" customFormat="1" ht="26.25" customHeight="1" x14ac:dyDescent="0.2">
      <c r="A9" s="232">
        <v>3</v>
      </c>
      <c r="B9" s="708" t="s">
        <v>346</v>
      </c>
      <c r="C9" s="709"/>
      <c r="D9" s="709"/>
      <c r="E9" s="709"/>
      <c r="F9" s="709"/>
      <c r="G9" s="709"/>
      <c r="H9" s="709"/>
      <c r="I9" s="709"/>
      <c r="J9" s="709"/>
      <c r="K9" s="709"/>
      <c r="L9" s="709"/>
      <c r="M9" s="709"/>
      <c r="N9" s="709"/>
      <c r="O9" s="709"/>
      <c r="P9" s="710"/>
      <c r="Q9" s="711">
        <v>209</v>
      </c>
      <c r="R9" s="712"/>
      <c r="S9" s="712"/>
      <c r="T9" s="712"/>
      <c r="U9" s="712"/>
      <c r="V9" s="712">
        <v>67</v>
      </c>
      <c r="W9" s="712"/>
      <c r="X9" s="712"/>
      <c r="Y9" s="712"/>
      <c r="Z9" s="712"/>
      <c r="AA9" s="712">
        <v>142</v>
      </c>
      <c r="AB9" s="712"/>
      <c r="AC9" s="712"/>
      <c r="AD9" s="712"/>
      <c r="AE9" s="713"/>
      <c r="AF9" s="714">
        <v>1</v>
      </c>
      <c r="AG9" s="715"/>
      <c r="AH9" s="715"/>
      <c r="AI9" s="715"/>
      <c r="AJ9" s="716"/>
      <c r="AK9" s="717">
        <v>9</v>
      </c>
      <c r="AL9" s="718"/>
      <c r="AM9" s="718"/>
      <c r="AN9" s="718"/>
      <c r="AO9" s="718"/>
      <c r="AP9" s="718" t="s">
        <v>479</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544</v>
      </c>
      <c r="BT9" s="722"/>
      <c r="BU9" s="722"/>
      <c r="BV9" s="722"/>
      <c r="BW9" s="722"/>
      <c r="BX9" s="722"/>
      <c r="BY9" s="722"/>
      <c r="BZ9" s="722"/>
      <c r="CA9" s="722"/>
      <c r="CB9" s="722"/>
      <c r="CC9" s="722"/>
      <c r="CD9" s="722"/>
      <c r="CE9" s="722"/>
      <c r="CF9" s="722"/>
      <c r="CG9" s="723"/>
      <c r="CH9" s="734">
        <v>8</v>
      </c>
      <c r="CI9" s="735"/>
      <c r="CJ9" s="735"/>
      <c r="CK9" s="735"/>
      <c r="CL9" s="736"/>
      <c r="CM9" s="734">
        <v>454</v>
      </c>
      <c r="CN9" s="735"/>
      <c r="CO9" s="735"/>
      <c r="CP9" s="735"/>
      <c r="CQ9" s="736"/>
      <c r="CR9" s="734">
        <v>247</v>
      </c>
      <c r="CS9" s="735"/>
      <c r="CT9" s="735"/>
      <c r="CU9" s="735"/>
      <c r="CV9" s="736"/>
      <c r="CW9" s="734">
        <v>0</v>
      </c>
      <c r="CX9" s="735"/>
      <c r="CY9" s="735"/>
      <c r="CZ9" s="735"/>
      <c r="DA9" s="736"/>
      <c r="DB9" s="734">
        <v>0</v>
      </c>
      <c r="DC9" s="735"/>
      <c r="DD9" s="735"/>
      <c r="DE9" s="735"/>
      <c r="DF9" s="736"/>
      <c r="DG9" s="734">
        <v>0</v>
      </c>
      <c r="DH9" s="735"/>
      <c r="DI9" s="735"/>
      <c r="DJ9" s="735"/>
      <c r="DK9" s="736"/>
      <c r="DL9" s="734">
        <v>0</v>
      </c>
      <c r="DM9" s="735"/>
      <c r="DN9" s="735"/>
      <c r="DO9" s="735"/>
      <c r="DP9" s="736"/>
      <c r="DQ9" s="734">
        <v>0</v>
      </c>
      <c r="DR9" s="735"/>
      <c r="DS9" s="735"/>
      <c r="DT9" s="735"/>
      <c r="DU9" s="736"/>
      <c r="DV9" s="737"/>
      <c r="DW9" s="738"/>
      <c r="DX9" s="738"/>
      <c r="DY9" s="738"/>
      <c r="DZ9" s="739"/>
      <c r="EA9" s="225"/>
    </row>
    <row r="10" spans="1:131" s="226" customFormat="1" ht="26.25" customHeight="1" x14ac:dyDescent="0.2">
      <c r="A10" s="232">
        <v>4</v>
      </c>
      <c r="B10" s="708" t="s">
        <v>347</v>
      </c>
      <c r="C10" s="709"/>
      <c r="D10" s="709"/>
      <c r="E10" s="709"/>
      <c r="F10" s="709"/>
      <c r="G10" s="709"/>
      <c r="H10" s="709"/>
      <c r="I10" s="709"/>
      <c r="J10" s="709"/>
      <c r="K10" s="709"/>
      <c r="L10" s="709"/>
      <c r="M10" s="709"/>
      <c r="N10" s="709"/>
      <c r="O10" s="709"/>
      <c r="P10" s="710"/>
      <c r="Q10" s="711">
        <v>159</v>
      </c>
      <c r="R10" s="712"/>
      <c r="S10" s="712"/>
      <c r="T10" s="712"/>
      <c r="U10" s="712"/>
      <c r="V10" s="712">
        <v>132</v>
      </c>
      <c r="W10" s="712"/>
      <c r="X10" s="712"/>
      <c r="Y10" s="712"/>
      <c r="Z10" s="712"/>
      <c r="AA10" s="712">
        <v>27</v>
      </c>
      <c r="AB10" s="712"/>
      <c r="AC10" s="712"/>
      <c r="AD10" s="712"/>
      <c r="AE10" s="713"/>
      <c r="AF10" s="714">
        <v>26</v>
      </c>
      <c r="AG10" s="715"/>
      <c r="AH10" s="715"/>
      <c r="AI10" s="715"/>
      <c r="AJ10" s="716"/>
      <c r="AK10" s="717">
        <v>78</v>
      </c>
      <c r="AL10" s="718"/>
      <c r="AM10" s="718"/>
      <c r="AN10" s="718"/>
      <c r="AO10" s="718"/>
      <c r="AP10" s="718">
        <v>1050</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t="s">
        <v>570</v>
      </c>
      <c r="BS10" s="721" t="s">
        <v>545</v>
      </c>
      <c r="BT10" s="722"/>
      <c r="BU10" s="722"/>
      <c r="BV10" s="722"/>
      <c r="BW10" s="722"/>
      <c r="BX10" s="722"/>
      <c r="BY10" s="722"/>
      <c r="BZ10" s="722"/>
      <c r="CA10" s="722"/>
      <c r="CB10" s="722"/>
      <c r="CC10" s="722"/>
      <c r="CD10" s="722"/>
      <c r="CE10" s="722"/>
      <c r="CF10" s="722"/>
      <c r="CG10" s="723"/>
      <c r="CH10" s="734">
        <v>-129</v>
      </c>
      <c r="CI10" s="735"/>
      <c r="CJ10" s="735"/>
      <c r="CK10" s="735"/>
      <c r="CL10" s="736"/>
      <c r="CM10" s="734">
        <v>308</v>
      </c>
      <c r="CN10" s="735"/>
      <c r="CO10" s="735"/>
      <c r="CP10" s="735"/>
      <c r="CQ10" s="736"/>
      <c r="CR10" s="734">
        <v>46</v>
      </c>
      <c r="CS10" s="735"/>
      <c r="CT10" s="735"/>
      <c r="CU10" s="735"/>
      <c r="CV10" s="736"/>
      <c r="CW10" s="734">
        <v>80</v>
      </c>
      <c r="CX10" s="735"/>
      <c r="CY10" s="735"/>
      <c r="CZ10" s="735"/>
      <c r="DA10" s="736"/>
      <c r="DB10" s="734">
        <v>12</v>
      </c>
      <c r="DC10" s="735"/>
      <c r="DD10" s="735"/>
      <c r="DE10" s="735"/>
      <c r="DF10" s="736"/>
      <c r="DG10" s="734">
        <v>0</v>
      </c>
      <c r="DH10" s="735"/>
      <c r="DI10" s="735"/>
      <c r="DJ10" s="735"/>
      <c r="DK10" s="736"/>
      <c r="DL10" s="734">
        <v>244</v>
      </c>
      <c r="DM10" s="735"/>
      <c r="DN10" s="735"/>
      <c r="DO10" s="735"/>
      <c r="DP10" s="736"/>
      <c r="DQ10" s="734">
        <v>1220</v>
      </c>
      <c r="DR10" s="735"/>
      <c r="DS10" s="735"/>
      <c r="DT10" s="735"/>
      <c r="DU10" s="736"/>
      <c r="DV10" s="737"/>
      <c r="DW10" s="738"/>
      <c r="DX10" s="738"/>
      <c r="DY10" s="738"/>
      <c r="DZ10" s="739"/>
      <c r="EA10" s="225"/>
    </row>
    <row r="11" spans="1:131" s="226" customFormat="1" ht="26.25" customHeight="1" x14ac:dyDescent="0.2">
      <c r="A11" s="232">
        <v>5</v>
      </c>
      <c r="B11" s="708" t="s">
        <v>348</v>
      </c>
      <c r="C11" s="709"/>
      <c r="D11" s="709"/>
      <c r="E11" s="709"/>
      <c r="F11" s="709"/>
      <c r="G11" s="709"/>
      <c r="H11" s="709"/>
      <c r="I11" s="709"/>
      <c r="J11" s="709"/>
      <c r="K11" s="709"/>
      <c r="L11" s="709"/>
      <c r="M11" s="709"/>
      <c r="N11" s="709"/>
      <c r="O11" s="709"/>
      <c r="P11" s="710"/>
      <c r="Q11" s="711">
        <v>266</v>
      </c>
      <c r="R11" s="712"/>
      <c r="S11" s="712"/>
      <c r="T11" s="712"/>
      <c r="U11" s="712"/>
      <c r="V11" s="712">
        <v>245</v>
      </c>
      <c r="W11" s="712"/>
      <c r="X11" s="712"/>
      <c r="Y11" s="712"/>
      <c r="Z11" s="712"/>
      <c r="AA11" s="712">
        <v>21</v>
      </c>
      <c r="AB11" s="712"/>
      <c r="AC11" s="712"/>
      <c r="AD11" s="712"/>
      <c r="AE11" s="713"/>
      <c r="AF11" s="714">
        <v>21</v>
      </c>
      <c r="AG11" s="715"/>
      <c r="AH11" s="715"/>
      <c r="AI11" s="715"/>
      <c r="AJ11" s="716"/>
      <c r="AK11" s="717">
        <v>30</v>
      </c>
      <c r="AL11" s="718"/>
      <c r="AM11" s="718"/>
      <c r="AN11" s="718"/>
      <c r="AO11" s="718"/>
      <c r="AP11" s="718">
        <v>521</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546</v>
      </c>
      <c r="BT11" s="722"/>
      <c r="BU11" s="722"/>
      <c r="BV11" s="722"/>
      <c r="BW11" s="722"/>
      <c r="BX11" s="722"/>
      <c r="BY11" s="722"/>
      <c r="BZ11" s="722"/>
      <c r="CA11" s="722"/>
      <c r="CB11" s="722"/>
      <c r="CC11" s="722"/>
      <c r="CD11" s="722"/>
      <c r="CE11" s="722"/>
      <c r="CF11" s="722"/>
      <c r="CG11" s="723"/>
      <c r="CH11" s="734">
        <v>0</v>
      </c>
      <c r="CI11" s="735"/>
      <c r="CJ11" s="735"/>
      <c r="CK11" s="735"/>
      <c r="CL11" s="736"/>
      <c r="CM11" s="734">
        <v>11</v>
      </c>
      <c r="CN11" s="735"/>
      <c r="CO11" s="735"/>
      <c r="CP11" s="735"/>
      <c r="CQ11" s="736"/>
      <c r="CR11" s="734">
        <v>2</v>
      </c>
      <c r="CS11" s="735"/>
      <c r="CT11" s="735"/>
      <c r="CU11" s="735"/>
      <c r="CV11" s="736"/>
      <c r="CW11" s="734">
        <v>30</v>
      </c>
      <c r="CX11" s="735"/>
      <c r="CY11" s="735"/>
      <c r="CZ11" s="735"/>
      <c r="DA11" s="736"/>
      <c r="DB11" s="734">
        <v>0</v>
      </c>
      <c r="DC11" s="735"/>
      <c r="DD11" s="735"/>
      <c r="DE11" s="735"/>
      <c r="DF11" s="736"/>
      <c r="DG11" s="734">
        <v>0</v>
      </c>
      <c r="DH11" s="735"/>
      <c r="DI11" s="735"/>
      <c r="DJ11" s="735"/>
      <c r="DK11" s="736"/>
      <c r="DL11" s="734">
        <v>0</v>
      </c>
      <c r="DM11" s="735"/>
      <c r="DN11" s="735"/>
      <c r="DO11" s="735"/>
      <c r="DP11" s="736"/>
      <c r="DQ11" s="734">
        <v>0</v>
      </c>
      <c r="DR11" s="735"/>
      <c r="DS11" s="735"/>
      <c r="DT11" s="735"/>
      <c r="DU11" s="736"/>
      <c r="DV11" s="737"/>
      <c r="DW11" s="738"/>
      <c r="DX11" s="738"/>
      <c r="DY11" s="738"/>
      <c r="DZ11" s="739"/>
      <c r="EA11" s="225"/>
    </row>
    <row r="12" spans="1:131" s="226" customFormat="1" ht="26.25" customHeight="1" x14ac:dyDescent="0.2">
      <c r="A12" s="232">
        <v>6</v>
      </c>
      <c r="B12" s="708" t="s">
        <v>349</v>
      </c>
      <c r="C12" s="709"/>
      <c r="D12" s="709"/>
      <c r="E12" s="709"/>
      <c r="F12" s="709"/>
      <c r="G12" s="709"/>
      <c r="H12" s="709"/>
      <c r="I12" s="709"/>
      <c r="J12" s="709"/>
      <c r="K12" s="709"/>
      <c r="L12" s="709"/>
      <c r="M12" s="709"/>
      <c r="N12" s="709"/>
      <c r="O12" s="709"/>
      <c r="P12" s="710"/>
      <c r="Q12" s="711">
        <v>379</v>
      </c>
      <c r="R12" s="712"/>
      <c r="S12" s="712"/>
      <c r="T12" s="712"/>
      <c r="U12" s="712"/>
      <c r="V12" s="712">
        <v>312</v>
      </c>
      <c r="W12" s="712"/>
      <c r="X12" s="712"/>
      <c r="Y12" s="712"/>
      <c r="Z12" s="712"/>
      <c r="AA12" s="712">
        <v>67</v>
      </c>
      <c r="AB12" s="712"/>
      <c r="AC12" s="712"/>
      <c r="AD12" s="712"/>
      <c r="AE12" s="713"/>
      <c r="AF12" s="714">
        <v>0</v>
      </c>
      <c r="AG12" s="715"/>
      <c r="AH12" s="715"/>
      <c r="AI12" s="715"/>
      <c r="AJ12" s="716"/>
      <c r="AK12" s="717">
        <v>292</v>
      </c>
      <c r="AL12" s="718"/>
      <c r="AM12" s="718"/>
      <c r="AN12" s="718"/>
      <c r="AO12" s="718"/>
      <c r="AP12" s="718" t="s">
        <v>479</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547</v>
      </c>
      <c r="BT12" s="722"/>
      <c r="BU12" s="722"/>
      <c r="BV12" s="722"/>
      <c r="BW12" s="722"/>
      <c r="BX12" s="722"/>
      <c r="BY12" s="722"/>
      <c r="BZ12" s="722"/>
      <c r="CA12" s="722"/>
      <c r="CB12" s="722"/>
      <c r="CC12" s="722"/>
      <c r="CD12" s="722"/>
      <c r="CE12" s="722"/>
      <c r="CF12" s="722"/>
      <c r="CG12" s="723"/>
      <c r="CH12" s="734">
        <v>0</v>
      </c>
      <c r="CI12" s="735"/>
      <c r="CJ12" s="735"/>
      <c r="CK12" s="735"/>
      <c r="CL12" s="736"/>
      <c r="CM12" s="734">
        <v>53</v>
      </c>
      <c r="CN12" s="735"/>
      <c r="CO12" s="735"/>
      <c r="CP12" s="735"/>
      <c r="CQ12" s="736"/>
      <c r="CR12" s="734">
        <v>34</v>
      </c>
      <c r="CS12" s="735"/>
      <c r="CT12" s="735"/>
      <c r="CU12" s="735"/>
      <c r="CV12" s="736"/>
      <c r="CW12" s="734">
        <v>2</v>
      </c>
      <c r="CX12" s="735"/>
      <c r="CY12" s="735"/>
      <c r="CZ12" s="735"/>
      <c r="DA12" s="736"/>
      <c r="DB12" s="734">
        <v>0</v>
      </c>
      <c r="DC12" s="735"/>
      <c r="DD12" s="735"/>
      <c r="DE12" s="735"/>
      <c r="DF12" s="736"/>
      <c r="DG12" s="734">
        <v>0</v>
      </c>
      <c r="DH12" s="735"/>
      <c r="DI12" s="735"/>
      <c r="DJ12" s="735"/>
      <c r="DK12" s="736"/>
      <c r="DL12" s="734">
        <v>0</v>
      </c>
      <c r="DM12" s="735"/>
      <c r="DN12" s="735"/>
      <c r="DO12" s="735"/>
      <c r="DP12" s="736"/>
      <c r="DQ12" s="734">
        <v>0</v>
      </c>
      <c r="DR12" s="735"/>
      <c r="DS12" s="735"/>
      <c r="DT12" s="735"/>
      <c r="DU12" s="736"/>
      <c r="DV12" s="737"/>
      <c r="DW12" s="738"/>
      <c r="DX12" s="738"/>
      <c r="DY12" s="738"/>
      <c r="DZ12" s="739"/>
      <c r="EA12" s="225"/>
    </row>
    <row r="13" spans="1:131" s="226" customFormat="1" ht="26.25" customHeight="1" x14ac:dyDescent="0.2">
      <c r="A13" s="232">
        <v>7</v>
      </c>
      <c r="B13" s="708" t="s">
        <v>350</v>
      </c>
      <c r="C13" s="709"/>
      <c r="D13" s="709"/>
      <c r="E13" s="709"/>
      <c r="F13" s="709"/>
      <c r="G13" s="709"/>
      <c r="H13" s="709"/>
      <c r="I13" s="709"/>
      <c r="J13" s="709"/>
      <c r="K13" s="709"/>
      <c r="L13" s="709"/>
      <c r="M13" s="709"/>
      <c r="N13" s="709"/>
      <c r="O13" s="709"/>
      <c r="P13" s="710"/>
      <c r="Q13" s="711">
        <v>118178</v>
      </c>
      <c r="R13" s="712"/>
      <c r="S13" s="712"/>
      <c r="T13" s="712"/>
      <c r="U13" s="712"/>
      <c r="V13" s="712">
        <v>118178</v>
      </c>
      <c r="W13" s="712"/>
      <c r="X13" s="712"/>
      <c r="Y13" s="712"/>
      <c r="Z13" s="712"/>
      <c r="AA13" s="712">
        <v>0</v>
      </c>
      <c r="AB13" s="712"/>
      <c r="AC13" s="712"/>
      <c r="AD13" s="712"/>
      <c r="AE13" s="713"/>
      <c r="AF13" s="714" t="s">
        <v>351</v>
      </c>
      <c r="AG13" s="715"/>
      <c r="AH13" s="715"/>
      <c r="AI13" s="715"/>
      <c r="AJ13" s="716"/>
      <c r="AK13" s="717">
        <v>88755</v>
      </c>
      <c r="AL13" s="718"/>
      <c r="AM13" s="718"/>
      <c r="AN13" s="718"/>
      <c r="AO13" s="718"/>
      <c r="AP13" s="718" t="s">
        <v>479</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t="s">
        <v>571</v>
      </c>
      <c r="BS13" s="721" t="s">
        <v>548</v>
      </c>
      <c r="BT13" s="722"/>
      <c r="BU13" s="722"/>
      <c r="BV13" s="722"/>
      <c r="BW13" s="722"/>
      <c r="BX13" s="722"/>
      <c r="BY13" s="722"/>
      <c r="BZ13" s="722"/>
      <c r="CA13" s="722"/>
      <c r="CB13" s="722"/>
      <c r="CC13" s="722"/>
      <c r="CD13" s="722"/>
      <c r="CE13" s="722"/>
      <c r="CF13" s="722"/>
      <c r="CG13" s="723"/>
      <c r="CH13" s="734">
        <v>-21</v>
      </c>
      <c r="CI13" s="735"/>
      <c r="CJ13" s="735"/>
      <c r="CK13" s="735"/>
      <c r="CL13" s="736"/>
      <c r="CM13" s="734">
        <v>1321</v>
      </c>
      <c r="CN13" s="735"/>
      <c r="CO13" s="735"/>
      <c r="CP13" s="735"/>
      <c r="CQ13" s="736"/>
      <c r="CR13" s="734">
        <v>8</v>
      </c>
      <c r="CS13" s="735"/>
      <c r="CT13" s="735"/>
      <c r="CU13" s="735"/>
      <c r="CV13" s="736"/>
      <c r="CW13" s="734">
        <v>0</v>
      </c>
      <c r="CX13" s="735"/>
      <c r="CY13" s="735"/>
      <c r="CZ13" s="735"/>
      <c r="DA13" s="736"/>
      <c r="DB13" s="734">
        <v>0</v>
      </c>
      <c r="DC13" s="735"/>
      <c r="DD13" s="735"/>
      <c r="DE13" s="735"/>
      <c r="DF13" s="736"/>
      <c r="DG13" s="734">
        <v>0</v>
      </c>
      <c r="DH13" s="735"/>
      <c r="DI13" s="735"/>
      <c r="DJ13" s="735"/>
      <c r="DK13" s="736"/>
      <c r="DL13" s="734">
        <v>0</v>
      </c>
      <c r="DM13" s="735"/>
      <c r="DN13" s="735"/>
      <c r="DO13" s="735"/>
      <c r="DP13" s="736"/>
      <c r="DQ13" s="734">
        <v>0</v>
      </c>
      <c r="DR13" s="735"/>
      <c r="DS13" s="735"/>
      <c r="DT13" s="735"/>
      <c r="DU13" s="736"/>
      <c r="DV13" s="737"/>
      <c r="DW13" s="738"/>
      <c r="DX13" s="738"/>
      <c r="DY13" s="738"/>
      <c r="DZ13" s="739"/>
      <c r="EA13" s="225"/>
    </row>
    <row r="14" spans="1:131" s="226" customFormat="1" ht="26.25" customHeight="1" x14ac:dyDescent="0.2">
      <c r="A14" s="232">
        <v>8</v>
      </c>
      <c r="B14" s="708" t="s">
        <v>352</v>
      </c>
      <c r="C14" s="709"/>
      <c r="D14" s="709"/>
      <c r="E14" s="709"/>
      <c r="F14" s="709"/>
      <c r="G14" s="709"/>
      <c r="H14" s="709"/>
      <c r="I14" s="709"/>
      <c r="J14" s="709"/>
      <c r="K14" s="709"/>
      <c r="L14" s="709"/>
      <c r="M14" s="709"/>
      <c r="N14" s="709"/>
      <c r="O14" s="709"/>
      <c r="P14" s="710"/>
      <c r="Q14" s="711">
        <v>270</v>
      </c>
      <c r="R14" s="712"/>
      <c r="S14" s="712"/>
      <c r="T14" s="712"/>
      <c r="U14" s="712"/>
      <c r="V14" s="712">
        <v>218</v>
      </c>
      <c r="W14" s="712"/>
      <c r="X14" s="712"/>
      <c r="Y14" s="712"/>
      <c r="Z14" s="712"/>
      <c r="AA14" s="712">
        <v>52</v>
      </c>
      <c r="AB14" s="712"/>
      <c r="AC14" s="712"/>
      <c r="AD14" s="712"/>
      <c r="AE14" s="713"/>
      <c r="AF14" s="714">
        <v>52</v>
      </c>
      <c r="AG14" s="715"/>
      <c r="AH14" s="715"/>
      <c r="AI14" s="715"/>
      <c r="AJ14" s="716"/>
      <c r="AK14" s="717" t="s">
        <v>479</v>
      </c>
      <c r="AL14" s="718"/>
      <c r="AM14" s="718"/>
      <c r="AN14" s="718"/>
      <c r="AO14" s="718"/>
      <c r="AP14" s="718" t="s">
        <v>479</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549</v>
      </c>
      <c r="BT14" s="722"/>
      <c r="BU14" s="722"/>
      <c r="BV14" s="722"/>
      <c r="BW14" s="722"/>
      <c r="BX14" s="722"/>
      <c r="BY14" s="722"/>
      <c r="BZ14" s="722"/>
      <c r="CA14" s="722"/>
      <c r="CB14" s="722"/>
      <c r="CC14" s="722"/>
      <c r="CD14" s="722"/>
      <c r="CE14" s="722"/>
      <c r="CF14" s="722"/>
      <c r="CG14" s="723"/>
      <c r="CH14" s="734">
        <v>0</v>
      </c>
      <c r="CI14" s="735"/>
      <c r="CJ14" s="735"/>
      <c r="CK14" s="735"/>
      <c r="CL14" s="736"/>
      <c r="CM14" s="734">
        <v>19</v>
      </c>
      <c r="CN14" s="735"/>
      <c r="CO14" s="735"/>
      <c r="CP14" s="735"/>
      <c r="CQ14" s="736"/>
      <c r="CR14" s="734">
        <v>2</v>
      </c>
      <c r="CS14" s="735"/>
      <c r="CT14" s="735"/>
      <c r="CU14" s="735"/>
      <c r="CV14" s="736"/>
      <c r="CW14" s="734">
        <v>0</v>
      </c>
      <c r="CX14" s="735"/>
      <c r="CY14" s="735"/>
      <c r="CZ14" s="735"/>
      <c r="DA14" s="736"/>
      <c r="DB14" s="734">
        <v>0</v>
      </c>
      <c r="DC14" s="735"/>
      <c r="DD14" s="735"/>
      <c r="DE14" s="735"/>
      <c r="DF14" s="736"/>
      <c r="DG14" s="734">
        <v>0</v>
      </c>
      <c r="DH14" s="735"/>
      <c r="DI14" s="735"/>
      <c r="DJ14" s="735"/>
      <c r="DK14" s="736"/>
      <c r="DL14" s="734">
        <v>0</v>
      </c>
      <c r="DM14" s="735"/>
      <c r="DN14" s="735"/>
      <c r="DO14" s="735"/>
      <c r="DP14" s="736"/>
      <c r="DQ14" s="734">
        <v>0</v>
      </c>
      <c r="DR14" s="735"/>
      <c r="DS14" s="735"/>
      <c r="DT14" s="735"/>
      <c r="DU14" s="736"/>
      <c r="DV14" s="737"/>
      <c r="DW14" s="738"/>
      <c r="DX14" s="738"/>
      <c r="DY14" s="738"/>
      <c r="DZ14" s="739"/>
      <c r="EA14" s="225"/>
    </row>
    <row r="15" spans="1:131" s="226" customFormat="1" ht="26.25" customHeight="1" x14ac:dyDescent="0.2">
      <c r="A15" s="232">
        <v>9</v>
      </c>
      <c r="B15" s="708" t="s">
        <v>353</v>
      </c>
      <c r="C15" s="709"/>
      <c r="D15" s="709"/>
      <c r="E15" s="709"/>
      <c r="F15" s="709"/>
      <c r="G15" s="709"/>
      <c r="H15" s="709"/>
      <c r="I15" s="709"/>
      <c r="J15" s="709"/>
      <c r="K15" s="709"/>
      <c r="L15" s="709"/>
      <c r="M15" s="709"/>
      <c r="N15" s="709"/>
      <c r="O15" s="709"/>
      <c r="P15" s="710"/>
      <c r="Q15" s="711">
        <v>18</v>
      </c>
      <c r="R15" s="712"/>
      <c r="S15" s="712"/>
      <c r="T15" s="712"/>
      <c r="U15" s="712"/>
      <c r="V15" s="712">
        <v>17</v>
      </c>
      <c r="W15" s="712"/>
      <c r="X15" s="712"/>
      <c r="Y15" s="712"/>
      <c r="Z15" s="712"/>
      <c r="AA15" s="712">
        <v>1</v>
      </c>
      <c r="AB15" s="712"/>
      <c r="AC15" s="712"/>
      <c r="AD15" s="712"/>
      <c r="AE15" s="713"/>
      <c r="AF15" s="714">
        <v>0</v>
      </c>
      <c r="AG15" s="715"/>
      <c r="AH15" s="715"/>
      <c r="AI15" s="715"/>
      <c r="AJ15" s="716"/>
      <c r="AK15" s="717">
        <v>18</v>
      </c>
      <c r="AL15" s="718"/>
      <c r="AM15" s="718"/>
      <c r="AN15" s="718"/>
      <c r="AO15" s="718"/>
      <c r="AP15" s="718" t="s">
        <v>479</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t="s">
        <v>570</v>
      </c>
      <c r="BS15" s="721" t="s">
        <v>550</v>
      </c>
      <c r="BT15" s="722"/>
      <c r="BU15" s="722"/>
      <c r="BV15" s="722"/>
      <c r="BW15" s="722"/>
      <c r="BX15" s="722"/>
      <c r="BY15" s="722"/>
      <c r="BZ15" s="722"/>
      <c r="CA15" s="722"/>
      <c r="CB15" s="722"/>
      <c r="CC15" s="722"/>
      <c r="CD15" s="722"/>
      <c r="CE15" s="722"/>
      <c r="CF15" s="722"/>
      <c r="CG15" s="723"/>
      <c r="CH15" s="734">
        <v>-48</v>
      </c>
      <c r="CI15" s="735"/>
      <c r="CJ15" s="735"/>
      <c r="CK15" s="735"/>
      <c r="CL15" s="736"/>
      <c r="CM15" s="734">
        <v>653</v>
      </c>
      <c r="CN15" s="735"/>
      <c r="CO15" s="735"/>
      <c r="CP15" s="735"/>
      <c r="CQ15" s="736"/>
      <c r="CR15" s="734">
        <v>15</v>
      </c>
      <c r="CS15" s="735"/>
      <c r="CT15" s="735"/>
      <c r="CU15" s="735"/>
      <c r="CV15" s="736"/>
      <c r="CW15" s="734">
        <v>225</v>
      </c>
      <c r="CX15" s="735"/>
      <c r="CY15" s="735"/>
      <c r="CZ15" s="735"/>
      <c r="DA15" s="736"/>
      <c r="DB15" s="734">
        <v>2593</v>
      </c>
      <c r="DC15" s="735"/>
      <c r="DD15" s="735"/>
      <c r="DE15" s="735"/>
      <c r="DF15" s="736"/>
      <c r="DG15" s="734">
        <v>0</v>
      </c>
      <c r="DH15" s="735"/>
      <c r="DI15" s="735"/>
      <c r="DJ15" s="735"/>
      <c r="DK15" s="736"/>
      <c r="DL15" s="734">
        <v>0</v>
      </c>
      <c r="DM15" s="735"/>
      <c r="DN15" s="735"/>
      <c r="DO15" s="735"/>
      <c r="DP15" s="736"/>
      <c r="DQ15" s="734">
        <v>0</v>
      </c>
      <c r="DR15" s="735"/>
      <c r="DS15" s="735"/>
      <c r="DT15" s="735"/>
      <c r="DU15" s="736"/>
      <c r="DV15" s="737"/>
      <c r="DW15" s="738"/>
      <c r="DX15" s="738"/>
      <c r="DY15" s="738"/>
      <c r="DZ15" s="739"/>
      <c r="EA15" s="225"/>
    </row>
    <row r="16" spans="1:131" s="226" customFormat="1" ht="26.25" customHeight="1" x14ac:dyDescent="0.2">
      <c r="A16" s="232">
        <v>10</v>
      </c>
      <c r="B16" s="708" t="s">
        <v>354</v>
      </c>
      <c r="C16" s="709"/>
      <c r="D16" s="709"/>
      <c r="E16" s="709"/>
      <c r="F16" s="709"/>
      <c r="G16" s="709"/>
      <c r="H16" s="709"/>
      <c r="I16" s="709"/>
      <c r="J16" s="709"/>
      <c r="K16" s="709"/>
      <c r="L16" s="709"/>
      <c r="M16" s="709"/>
      <c r="N16" s="709"/>
      <c r="O16" s="709"/>
      <c r="P16" s="710"/>
      <c r="Q16" s="711">
        <v>1615</v>
      </c>
      <c r="R16" s="712"/>
      <c r="S16" s="712"/>
      <c r="T16" s="712"/>
      <c r="U16" s="712"/>
      <c r="V16" s="712">
        <v>960</v>
      </c>
      <c r="W16" s="712"/>
      <c r="X16" s="712"/>
      <c r="Y16" s="712"/>
      <c r="Z16" s="712"/>
      <c r="AA16" s="712">
        <v>655</v>
      </c>
      <c r="AB16" s="712"/>
      <c r="AC16" s="712"/>
      <c r="AD16" s="712"/>
      <c r="AE16" s="713"/>
      <c r="AF16" s="714">
        <v>23</v>
      </c>
      <c r="AG16" s="715"/>
      <c r="AH16" s="715"/>
      <c r="AI16" s="715"/>
      <c r="AJ16" s="716"/>
      <c r="AK16" s="717">
        <v>23</v>
      </c>
      <c r="AL16" s="718"/>
      <c r="AM16" s="718"/>
      <c r="AN16" s="718"/>
      <c r="AO16" s="718"/>
      <c r="AP16" s="718" t="s">
        <v>479</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c r="BS16" s="721" t="s">
        <v>551</v>
      </c>
      <c r="BT16" s="722"/>
      <c r="BU16" s="722"/>
      <c r="BV16" s="722"/>
      <c r="BW16" s="722"/>
      <c r="BX16" s="722"/>
      <c r="BY16" s="722"/>
      <c r="BZ16" s="722"/>
      <c r="CA16" s="722"/>
      <c r="CB16" s="722"/>
      <c r="CC16" s="722"/>
      <c r="CD16" s="722"/>
      <c r="CE16" s="722"/>
      <c r="CF16" s="722"/>
      <c r="CG16" s="723"/>
      <c r="CH16" s="734">
        <v>67</v>
      </c>
      <c r="CI16" s="735"/>
      <c r="CJ16" s="735"/>
      <c r="CK16" s="735"/>
      <c r="CL16" s="736"/>
      <c r="CM16" s="734">
        <v>752</v>
      </c>
      <c r="CN16" s="735"/>
      <c r="CO16" s="735"/>
      <c r="CP16" s="735"/>
      <c r="CQ16" s="736"/>
      <c r="CR16" s="734">
        <v>150</v>
      </c>
      <c r="CS16" s="735"/>
      <c r="CT16" s="735"/>
      <c r="CU16" s="735"/>
      <c r="CV16" s="736"/>
      <c r="CW16" s="734">
        <v>0</v>
      </c>
      <c r="CX16" s="735"/>
      <c r="CY16" s="735"/>
      <c r="CZ16" s="735"/>
      <c r="DA16" s="736"/>
      <c r="DB16" s="734">
        <v>0</v>
      </c>
      <c r="DC16" s="735"/>
      <c r="DD16" s="735"/>
      <c r="DE16" s="735"/>
      <c r="DF16" s="736"/>
      <c r="DG16" s="734">
        <v>0</v>
      </c>
      <c r="DH16" s="735"/>
      <c r="DI16" s="735"/>
      <c r="DJ16" s="735"/>
      <c r="DK16" s="736"/>
      <c r="DL16" s="734">
        <v>0</v>
      </c>
      <c r="DM16" s="735"/>
      <c r="DN16" s="735"/>
      <c r="DO16" s="735"/>
      <c r="DP16" s="736"/>
      <c r="DQ16" s="734">
        <v>0</v>
      </c>
      <c r="DR16" s="735"/>
      <c r="DS16" s="735"/>
      <c r="DT16" s="735"/>
      <c r="DU16" s="736"/>
      <c r="DV16" s="737"/>
      <c r="DW16" s="738"/>
      <c r="DX16" s="738"/>
      <c r="DY16" s="738"/>
      <c r="DZ16" s="739"/>
      <c r="EA16" s="225"/>
    </row>
    <row r="17" spans="1:131" s="226" customFormat="1" ht="26.25" customHeight="1" x14ac:dyDescent="0.2">
      <c r="A17" s="232">
        <v>11</v>
      </c>
      <c r="B17" s="708" t="s">
        <v>355</v>
      </c>
      <c r="C17" s="709"/>
      <c r="D17" s="709"/>
      <c r="E17" s="709"/>
      <c r="F17" s="709"/>
      <c r="G17" s="709"/>
      <c r="H17" s="709"/>
      <c r="I17" s="709"/>
      <c r="J17" s="709"/>
      <c r="K17" s="709"/>
      <c r="L17" s="709"/>
      <c r="M17" s="709"/>
      <c r="N17" s="709"/>
      <c r="O17" s="709"/>
      <c r="P17" s="710"/>
      <c r="Q17" s="711">
        <v>861</v>
      </c>
      <c r="R17" s="712"/>
      <c r="S17" s="712"/>
      <c r="T17" s="712"/>
      <c r="U17" s="712"/>
      <c r="V17" s="712">
        <v>53</v>
      </c>
      <c r="W17" s="712"/>
      <c r="X17" s="712"/>
      <c r="Y17" s="712"/>
      <c r="Z17" s="712"/>
      <c r="AA17" s="712">
        <v>809</v>
      </c>
      <c r="AB17" s="712"/>
      <c r="AC17" s="712"/>
      <c r="AD17" s="712"/>
      <c r="AE17" s="713"/>
      <c r="AF17" s="714">
        <v>4</v>
      </c>
      <c r="AG17" s="715"/>
      <c r="AH17" s="715"/>
      <c r="AI17" s="715"/>
      <c r="AJ17" s="716"/>
      <c r="AK17" s="717">
        <v>4</v>
      </c>
      <c r="AL17" s="718"/>
      <c r="AM17" s="718"/>
      <c r="AN17" s="718"/>
      <c r="AO17" s="718"/>
      <c r="AP17" s="718" t="s">
        <v>479</v>
      </c>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t="s">
        <v>570</v>
      </c>
      <c r="BS17" s="721" t="s">
        <v>552</v>
      </c>
      <c r="BT17" s="722"/>
      <c r="BU17" s="722"/>
      <c r="BV17" s="722"/>
      <c r="BW17" s="722"/>
      <c r="BX17" s="722"/>
      <c r="BY17" s="722"/>
      <c r="BZ17" s="722"/>
      <c r="CA17" s="722"/>
      <c r="CB17" s="722"/>
      <c r="CC17" s="722"/>
      <c r="CD17" s="722"/>
      <c r="CE17" s="722"/>
      <c r="CF17" s="722"/>
      <c r="CG17" s="723"/>
      <c r="CH17" s="734">
        <v>1</v>
      </c>
      <c r="CI17" s="735"/>
      <c r="CJ17" s="735"/>
      <c r="CK17" s="735"/>
      <c r="CL17" s="736"/>
      <c r="CM17" s="734">
        <v>1179</v>
      </c>
      <c r="CN17" s="735"/>
      <c r="CO17" s="735"/>
      <c r="CP17" s="735"/>
      <c r="CQ17" s="736"/>
      <c r="CR17" s="734">
        <v>20</v>
      </c>
      <c r="CS17" s="735"/>
      <c r="CT17" s="735"/>
      <c r="CU17" s="735"/>
      <c r="CV17" s="736"/>
      <c r="CW17" s="734">
        <v>590</v>
      </c>
      <c r="CX17" s="735"/>
      <c r="CY17" s="735"/>
      <c r="CZ17" s="735"/>
      <c r="DA17" s="736"/>
      <c r="DB17" s="734">
        <v>29</v>
      </c>
      <c r="DC17" s="735"/>
      <c r="DD17" s="735"/>
      <c r="DE17" s="735"/>
      <c r="DF17" s="736"/>
      <c r="DG17" s="734">
        <v>0</v>
      </c>
      <c r="DH17" s="735"/>
      <c r="DI17" s="735"/>
      <c r="DJ17" s="735"/>
      <c r="DK17" s="736"/>
      <c r="DL17" s="734">
        <v>725</v>
      </c>
      <c r="DM17" s="735"/>
      <c r="DN17" s="735"/>
      <c r="DO17" s="735"/>
      <c r="DP17" s="736"/>
      <c r="DQ17" s="734">
        <v>72</v>
      </c>
      <c r="DR17" s="735"/>
      <c r="DS17" s="735"/>
      <c r="DT17" s="735"/>
      <c r="DU17" s="736"/>
      <c r="DV17" s="737"/>
      <c r="DW17" s="738"/>
      <c r="DX17" s="738"/>
      <c r="DY17" s="738"/>
      <c r="DZ17" s="739"/>
      <c r="EA17" s="225"/>
    </row>
    <row r="18" spans="1:131" s="226" customFormat="1" ht="26.25" customHeight="1" x14ac:dyDescent="0.2">
      <c r="A18" s="232">
        <v>12</v>
      </c>
      <c r="B18" s="708" t="s">
        <v>356</v>
      </c>
      <c r="C18" s="709"/>
      <c r="D18" s="709"/>
      <c r="E18" s="709"/>
      <c r="F18" s="709"/>
      <c r="G18" s="709"/>
      <c r="H18" s="709"/>
      <c r="I18" s="709"/>
      <c r="J18" s="709"/>
      <c r="K18" s="709"/>
      <c r="L18" s="709"/>
      <c r="M18" s="709"/>
      <c r="N18" s="709"/>
      <c r="O18" s="709"/>
      <c r="P18" s="710"/>
      <c r="Q18" s="711">
        <v>425</v>
      </c>
      <c r="R18" s="712"/>
      <c r="S18" s="712"/>
      <c r="T18" s="712"/>
      <c r="U18" s="712"/>
      <c r="V18" s="712">
        <v>177</v>
      </c>
      <c r="W18" s="712"/>
      <c r="X18" s="712"/>
      <c r="Y18" s="712"/>
      <c r="Z18" s="712"/>
      <c r="AA18" s="712">
        <v>248</v>
      </c>
      <c r="AB18" s="712"/>
      <c r="AC18" s="712"/>
      <c r="AD18" s="712"/>
      <c r="AE18" s="713"/>
      <c r="AF18" s="714">
        <v>-27</v>
      </c>
      <c r="AG18" s="715"/>
      <c r="AH18" s="715"/>
      <c r="AI18" s="715"/>
      <c r="AJ18" s="716"/>
      <c r="AK18" s="717">
        <v>2</v>
      </c>
      <c r="AL18" s="718"/>
      <c r="AM18" s="718"/>
      <c r="AN18" s="718"/>
      <c r="AO18" s="718"/>
      <c r="AP18" s="718">
        <v>671</v>
      </c>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553</v>
      </c>
      <c r="BT18" s="722"/>
      <c r="BU18" s="722"/>
      <c r="BV18" s="722"/>
      <c r="BW18" s="722"/>
      <c r="BX18" s="722"/>
      <c r="BY18" s="722"/>
      <c r="BZ18" s="722"/>
      <c r="CA18" s="722"/>
      <c r="CB18" s="722"/>
      <c r="CC18" s="722"/>
      <c r="CD18" s="722"/>
      <c r="CE18" s="722"/>
      <c r="CF18" s="722"/>
      <c r="CG18" s="723"/>
      <c r="CH18" s="734">
        <v>0</v>
      </c>
      <c r="CI18" s="735"/>
      <c r="CJ18" s="735"/>
      <c r="CK18" s="735"/>
      <c r="CL18" s="736"/>
      <c r="CM18" s="734">
        <v>80</v>
      </c>
      <c r="CN18" s="735"/>
      <c r="CO18" s="735"/>
      <c r="CP18" s="735"/>
      <c r="CQ18" s="736"/>
      <c r="CR18" s="734">
        <v>25</v>
      </c>
      <c r="CS18" s="735"/>
      <c r="CT18" s="735"/>
      <c r="CU18" s="735"/>
      <c r="CV18" s="736"/>
      <c r="CW18" s="734">
        <v>0</v>
      </c>
      <c r="CX18" s="735"/>
      <c r="CY18" s="735"/>
      <c r="CZ18" s="735"/>
      <c r="DA18" s="736"/>
      <c r="DB18" s="734">
        <v>0</v>
      </c>
      <c r="DC18" s="735"/>
      <c r="DD18" s="735"/>
      <c r="DE18" s="735"/>
      <c r="DF18" s="736"/>
      <c r="DG18" s="734">
        <v>0</v>
      </c>
      <c r="DH18" s="735"/>
      <c r="DI18" s="735"/>
      <c r="DJ18" s="735"/>
      <c r="DK18" s="736"/>
      <c r="DL18" s="734">
        <v>0</v>
      </c>
      <c r="DM18" s="735"/>
      <c r="DN18" s="735"/>
      <c r="DO18" s="735"/>
      <c r="DP18" s="736"/>
      <c r="DQ18" s="734"/>
      <c r="DR18" s="735"/>
      <c r="DS18" s="735"/>
      <c r="DT18" s="735"/>
      <c r="DU18" s="736"/>
      <c r="DV18" s="737"/>
      <c r="DW18" s="738"/>
      <c r="DX18" s="738"/>
      <c r="DY18" s="738"/>
      <c r="DZ18" s="739"/>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554</v>
      </c>
      <c r="BT19" s="722"/>
      <c r="BU19" s="722"/>
      <c r="BV19" s="722"/>
      <c r="BW19" s="722"/>
      <c r="BX19" s="722"/>
      <c r="BY19" s="722"/>
      <c r="BZ19" s="722"/>
      <c r="CA19" s="722"/>
      <c r="CB19" s="722"/>
      <c r="CC19" s="722"/>
      <c r="CD19" s="722"/>
      <c r="CE19" s="722"/>
      <c r="CF19" s="722"/>
      <c r="CG19" s="723"/>
      <c r="CH19" s="734">
        <v>17</v>
      </c>
      <c r="CI19" s="735"/>
      <c r="CJ19" s="735"/>
      <c r="CK19" s="735"/>
      <c r="CL19" s="736"/>
      <c r="CM19" s="734">
        <v>9579</v>
      </c>
      <c r="CN19" s="735"/>
      <c r="CO19" s="735"/>
      <c r="CP19" s="735"/>
      <c r="CQ19" s="736"/>
      <c r="CR19" s="734">
        <v>183</v>
      </c>
      <c r="CS19" s="735"/>
      <c r="CT19" s="735"/>
      <c r="CU19" s="735"/>
      <c r="CV19" s="736"/>
      <c r="CW19" s="734">
        <v>44</v>
      </c>
      <c r="CX19" s="735"/>
      <c r="CY19" s="735"/>
      <c r="CZ19" s="735"/>
      <c r="DA19" s="736"/>
      <c r="DB19" s="734">
        <v>0</v>
      </c>
      <c r="DC19" s="735"/>
      <c r="DD19" s="735"/>
      <c r="DE19" s="735"/>
      <c r="DF19" s="736"/>
      <c r="DG19" s="734">
        <v>0</v>
      </c>
      <c r="DH19" s="735"/>
      <c r="DI19" s="735"/>
      <c r="DJ19" s="735"/>
      <c r="DK19" s="736"/>
      <c r="DL19" s="734">
        <v>0</v>
      </c>
      <c r="DM19" s="735"/>
      <c r="DN19" s="735"/>
      <c r="DO19" s="735"/>
      <c r="DP19" s="736"/>
      <c r="DQ19" s="734">
        <v>0</v>
      </c>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t="s">
        <v>570</v>
      </c>
      <c r="BS20" s="721" t="s">
        <v>555</v>
      </c>
      <c r="BT20" s="722"/>
      <c r="BU20" s="722"/>
      <c r="BV20" s="722"/>
      <c r="BW20" s="722"/>
      <c r="BX20" s="722"/>
      <c r="BY20" s="722"/>
      <c r="BZ20" s="722"/>
      <c r="CA20" s="722"/>
      <c r="CB20" s="722"/>
      <c r="CC20" s="722"/>
      <c r="CD20" s="722"/>
      <c r="CE20" s="722"/>
      <c r="CF20" s="722"/>
      <c r="CG20" s="723"/>
      <c r="CH20" s="734">
        <v>5</v>
      </c>
      <c r="CI20" s="735"/>
      <c r="CJ20" s="735"/>
      <c r="CK20" s="735"/>
      <c r="CL20" s="736"/>
      <c r="CM20" s="734">
        <v>-190</v>
      </c>
      <c r="CN20" s="735"/>
      <c r="CO20" s="735"/>
      <c r="CP20" s="735"/>
      <c r="CQ20" s="736"/>
      <c r="CR20" s="734">
        <v>80</v>
      </c>
      <c r="CS20" s="735"/>
      <c r="CT20" s="735"/>
      <c r="CU20" s="735"/>
      <c r="CV20" s="736"/>
      <c r="CW20" s="734">
        <v>3</v>
      </c>
      <c r="CX20" s="735"/>
      <c r="CY20" s="735"/>
      <c r="CZ20" s="735"/>
      <c r="DA20" s="736"/>
      <c r="DB20" s="734">
        <v>0</v>
      </c>
      <c r="DC20" s="735"/>
      <c r="DD20" s="735"/>
      <c r="DE20" s="735"/>
      <c r="DF20" s="736"/>
      <c r="DG20" s="734">
        <v>0</v>
      </c>
      <c r="DH20" s="735"/>
      <c r="DI20" s="735"/>
      <c r="DJ20" s="735"/>
      <c r="DK20" s="736"/>
      <c r="DL20" s="734">
        <v>0</v>
      </c>
      <c r="DM20" s="735"/>
      <c r="DN20" s="735"/>
      <c r="DO20" s="735"/>
      <c r="DP20" s="736"/>
      <c r="DQ20" s="734">
        <v>60</v>
      </c>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556</v>
      </c>
      <c r="BT21" s="722"/>
      <c r="BU21" s="722"/>
      <c r="BV21" s="722"/>
      <c r="BW21" s="722"/>
      <c r="BX21" s="722"/>
      <c r="BY21" s="722"/>
      <c r="BZ21" s="722"/>
      <c r="CA21" s="722"/>
      <c r="CB21" s="722"/>
      <c r="CC21" s="722"/>
      <c r="CD21" s="722"/>
      <c r="CE21" s="722"/>
      <c r="CF21" s="722"/>
      <c r="CG21" s="723"/>
      <c r="CH21" s="734">
        <v>33</v>
      </c>
      <c r="CI21" s="735"/>
      <c r="CJ21" s="735"/>
      <c r="CK21" s="735"/>
      <c r="CL21" s="736"/>
      <c r="CM21" s="734">
        <v>656</v>
      </c>
      <c r="CN21" s="735"/>
      <c r="CO21" s="735"/>
      <c r="CP21" s="735"/>
      <c r="CQ21" s="736"/>
      <c r="CR21" s="734">
        <v>40</v>
      </c>
      <c r="CS21" s="735"/>
      <c r="CT21" s="735"/>
      <c r="CU21" s="735"/>
      <c r="CV21" s="736"/>
      <c r="CW21" s="734">
        <v>95</v>
      </c>
      <c r="CX21" s="735"/>
      <c r="CY21" s="735"/>
      <c r="CZ21" s="735"/>
      <c r="DA21" s="736"/>
      <c r="DB21" s="734">
        <v>0</v>
      </c>
      <c r="DC21" s="735"/>
      <c r="DD21" s="735"/>
      <c r="DE21" s="735"/>
      <c r="DF21" s="736"/>
      <c r="DG21" s="734">
        <v>0</v>
      </c>
      <c r="DH21" s="735"/>
      <c r="DI21" s="735"/>
      <c r="DJ21" s="735"/>
      <c r="DK21" s="736"/>
      <c r="DL21" s="734">
        <v>0</v>
      </c>
      <c r="DM21" s="735"/>
      <c r="DN21" s="735"/>
      <c r="DO21" s="735"/>
      <c r="DP21" s="736"/>
      <c r="DQ21" s="734">
        <v>0</v>
      </c>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357</v>
      </c>
      <c r="BA22" s="765"/>
      <c r="BB22" s="765"/>
      <c r="BC22" s="765"/>
      <c r="BD22" s="766"/>
      <c r="BE22" s="224"/>
      <c r="BF22" s="224"/>
      <c r="BG22" s="224"/>
      <c r="BH22" s="224"/>
      <c r="BI22" s="224"/>
      <c r="BJ22" s="224"/>
      <c r="BK22" s="224"/>
      <c r="BL22" s="224"/>
      <c r="BM22" s="224"/>
      <c r="BN22" s="224"/>
      <c r="BO22" s="224"/>
      <c r="BP22" s="224"/>
      <c r="BQ22" s="233">
        <v>16</v>
      </c>
      <c r="BR22" s="234"/>
      <c r="BS22" s="721" t="s">
        <v>557</v>
      </c>
      <c r="BT22" s="722"/>
      <c r="BU22" s="722"/>
      <c r="BV22" s="722"/>
      <c r="BW22" s="722"/>
      <c r="BX22" s="722"/>
      <c r="BY22" s="722"/>
      <c r="BZ22" s="722"/>
      <c r="CA22" s="722"/>
      <c r="CB22" s="722"/>
      <c r="CC22" s="722"/>
      <c r="CD22" s="722"/>
      <c r="CE22" s="722"/>
      <c r="CF22" s="722"/>
      <c r="CG22" s="723"/>
      <c r="CH22" s="734">
        <v>0</v>
      </c>
      <c r="CI22" s="735"/>
      <c r="CJ22" s="735"/>
      <c r="CK22" s="735"/>
      <c r="CL22" s="736"/>
      <c r="CM22" s="734">
        <v>2</v>
      </c>
      <c r="CN22" s="735"/>
      <c r="CO22" s="735"/>
      <c r="CP22" s="735"/>
      <c r="CQ22" s="736"/>
      <c r="CR22" s="734">
        <v>20</v>
      </c>
      <c r="CS22" s="735"/>
      <c r="CT22" s="735"/>
      <c r="CU22" s="735"/>
      <c r="CV22" s="736"/>
      <c r="CW22" s="734">
        <v>0</v>
      </c>
      <c r="CX22" s="735"/>
      <c r="CY22" s="735"/>
      <c r="CZ22" s="735"/>
      <c r="DA22" s="736"/>
      <c r="DB22" s="734">
        <v>0</v>
      </c>
      <c r="DC22" s="735"/>
      <c r="DD22" s="735"/>
      <c r="DE22" s="735"/>
      <c r="DF22" s="736"/>
      <c r="DG22" s="734">
        <v>0</v>
      </c>
      <c r="DH22" s="735"/>
      <c r="DI22" s="735"/>
      <c r="DJ22" s="735"/>
      <c r="DK22" s="736"/>
      <c r="DL22" s="734">
        <v>0</v>
      </c>
      <c r="DM22" s="735"/>
      <c r="DN22" s="735"/>
      <c r="DO22" s="735"/>
      <c r="DP22" s="736"/>
      <c r="DQ22" s="734">
        <v>0</v>
      </c>
      <c r="DR22" s="735"/>
      <c r="DS22" s="735"/>
      <c r="DT22" s="735"/>
      <c r="DU22" s="736"/>
      <c r="DV22" s="737"/>
      <c r="DW22" s="738"/>
      <c r="DX22" s="738"/>
      <c r="DY22" s="738"/>
      <c r="DZ22" s="739"/>
      <c r="EA22" s="225"/>
    </row>
    <row r="23" spans="1:131" s="226" customFormat="1" ht="26.25" customHeight="1" thickBot="1" x14ac:dyDescent="0.25">
      <c r="A23" s="235" t="s">
        <v>358</v>
      </c>
      <c r="B23" s="749" t="s">
        <v>359</v>
      </c>
      <c r="C23" s="750"/>
      <c r="D23" s="750"/>
      <c r="E23" s="750"/>
      <c r="F23" s="750"/>
      <c r="G23" s="750"/>
      <c r="H23" s="750"/>
      <c r="I23" s="750"/>
      <c r="J23" s="750"/>
      <c r="K23" s="750"/>
      <c r="L23" s="750"/>
      <c r="M23" s="750"/>
      <c r="N23" s="750"/>
      <c r="O23" s="750"/>
      <c r="P23" s="751"/>
      <c r="Q23" s="752">
        <v>573922</v>
      </c>
      <c r="R23" s="753"/>
      <c r="S23" s="753"/>
      <c r="T23" s="753"/>
      <c r="U23" s="753"/>
      <c r="V23" s="753">
        <v>559444</v>
      </c>
      <c r="W23" s="753"/>
      <c r="X23" s="753"/>
      <c r="Y23" s="753"/>
      <c r="Z23" s="753"/>
      <c r="AA23" s="753">
        <v>14478</v>
      </c>
      <c r="AB23" s="753"/>
      <c r="AC23" s="753"/>
      <c r="AD23" s="753"/>
      <c r="AE23" s="754"/>
      <c r="AF23" s="755">
        <v>6662</v>
      </c>
      <c r="AG23" s="753"/>
      <c r="AH23" s="753"/>
      <c r="AI23" s="753"/>
      <c r="AJ23" s="756"/>
      <c r="AK23" s="757"/>
      <c r="AL23" s="758"/>
      <c r="AM23" s="758"/>
      <c r="AN23" s="758"/>
      <c r="AO23" s="758"/>
      <c r="AP23" s="753">
        <v>865365</v>
      </c>
      <c r="AQ23" s="753"/>
      <c r="AR23" s="753"/>
      <c r="AS23" s="753"/>
      <c r="AT23" s="753"/>
      <c r="AU23" s="759"/>
      <c r="AV23" s="759"/>
      <c r="AW23" s="759"/>
      <c r="AX23" s="759"/>
      <c r="AY23" s="760"/>
      <c r="AZ23" s="768" t="s">
        <v>110</v>
      </c>
      <c r="BA23" s="769"/>
      <c r="BB23" s="769"/>
      <c r="BC23" s="769"/>
      <c r="BD23" s="770"/>
      <c r="BE23" s="224"/>
      <c r="BF23" s="224"/>
      <c r="BG23" s="224"/>
      <c r="BH23" s="224"/>
      <c r="BI23" s="224"/>
      <c r="BJ23" s="224"/>
      <c r="BK23" s="224"/>
      <c r="BL23" s="224"/>
      <c r="BM23" s="224"/>
      <c r="BN23" s="224"/>
      <c r="BO23" s="224"/>
      <c r="BP23" s="224"/>
      <c r="BQ23" s="233">
        <v>17</v>
      </c>
      <c r="BR23" s="234"/>
      <c r="BS23" s="721" t="s">
        <v>558</v>
      </c>
      <c r="BT23" s="722"/>
      <c r="BU23" s="722"/>
      <c r="BV23" s="722"/>
      <c r="BW23" s="722"/>
      <c r="BX23" s="722"/>
      <c r="BY23" s="722"/>
      <c r="BZ23" s="722"/>
      <c r="CA23" s="722"/>
      <c r="CB23" s="722"/>
      <c r="CC23" s="722"/>
      <c r="CD23" s="722"/>
      <c r="CE23" s="722"/>
      <c r="CF23" s="722"/>
      <c r="CG23" s="723"/>
      <c r="CH23" s="734">
        <v>182</v>
      </c>
      <c r="CI23" s="735"/>
      <c r="CJ23" s="735"/>
      <c r="CK23" s="735"/>
      <c r="CL23" s="736"/>
      <c r="CM23" s="734">
        <v>4403</v>
      </c>
      <c r="CN23" s="735"/>
      <c r="CO23" s="735"/>
      <c r="CP23" s="735"/>
      <c r="CQ23" s="736"/>
      <c r="CR23" s="734">
        <v>459</v>
      </c>
      <c r="CS23" s="735"/>
      <c r="CT23" s="735"/>
      <c r="CU23" s="735"/>
      <c r="CV23" s="736"/>
      <c r="CW23" s="734">
        <v>1999</v>
      </c>
      <c r="CX23" s="735"/>
      <c r="CY23" s="735"/>
      <c r="CZ23" s="735"/>
      <c r="DA23" s="736"/>
      <c r="DB23" s="734">
        <v>0</v>
      </c>
      <c r="DC23" s="735"/>
      <c r="DD23" s="735"/>
      <c r="DE23" s="735"/>
      <c r="DF23" s="736"/>
      <c r="DG23" s="734">
        <v>0</v>
      </c>
      <c r="DH23" s="735"/>
      <c r="DI23" s="735"/>
      <c r="DJ23" s="735"/>
      <c r="DK23" s="736"/>
      <c r="DL23" s="734">
        <v>0</v>
      </c>
      <c r="DM23" s="735"/>
      <c r="DN23" s="735"/>
      <c r="DO23" s="735"/>
      <c r="DP23" s="736"/>
      <c r="DQ23" s="734">
        <v>0</v>
      </c>
      <c r="DR23" s="735"/>
      <c r="DS23" s="735"/>
      <c r="DT23" s="735"/>
      <c r="DU23" s="736"/>
      <c r="DV23" s="737"/>
      <c r="DW23" s="738"/>
      <c r="DX23" s="738"/>
      <c r="DY23" s="738"/>
      <c r="DZ23" s="739"/>
      <c r="EA23" s="225"/>
    </row>
    <row r="24" spans="1:131" s="226" customFormat="1" ht="26.25" customHeight="1" x14ac:dyDescent="0.2">
      <c r="A24" s="767" t="s">
        <v>360</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t="s">
        <v>570</v>
      </c>
      <c r="BS24" s="721" t="s">
        <v>559</v>
      </c>
      <c r="BT24" s="722"/>
      <c r="BU24" s="722"/>
      <c r="BV24" s="722"/>
      <c r="BW24" s="722"/>
      <c r="BX24" s="722"/>
      <c r="BY24" s="722"/>
      <c r="BZ24" s="722"/>
      <c r="CA24" s="722"/>
      <c r="CB24" s="722"/>
      <c r="CC24" s="722"/>
      <c r="CD24" s="722"/>
      <c r="CE24" s="722"/>
      <c r="CF24" s="722"/>
      <c r="CG24" s="723"/>
      <c r="CH24" s="734">
        <v>-22</v>
      </c>
      <c r="CI24" s="735"/>
      <c r="CJ24" s="735"/>
      <c r="CK24" s="735"/>
      <c r="CL24" s="736"/>
      <c r="CM24" s="734">
        <v>62</v>
      </c>
      <c r="CN24" s="735"/>
      <c r="CO24" s="735"/>
      <c r="CP24" s="735"/>
      <c r="CQ24" s="736"/>
      <c r="CR24" s="734">
        <v>15</v>
      </c>
      <c r="CS24" s="735"/>
      <c r="CT24" s="735"/>
      <c r="CU24" s="735"/>
      <c r="CV24" s="736"/>
      <c r="CW24" s="734">
        <v>15</v>
      </c>
      <c r="CX24" s="735"/>
      <c r="CY24" s="735"/>
      <c r="CZ24" s="735"/>
      <c r="DA24" s="736"/>
      <c r="DB24" s="734">
        <v>0</v>
      </c>
      <c r="DC24" s="735"/>
      <c r="DD24" s="735"/>
      <c r="DE24" s="735"/>
      <c r="DF24" s="736"/>
      <c r="DG24" s="734">
        <v>0</v>
      </c>
      <c r="DH24" s="735"/>
      <c r="DI24" s="735"/>
      <c r="DJ24" s="735"/>
      <c r="DK24" s="736"/>
      <c r="DL24" s="734">
        <v>0</v>
      </c>
      <c r="DM24" s="735"/>
      <c r="DN24" s="735"/>
      <c r="DO24" s="735"/>
      <c r="DP24" s="736"/>
      <c r="DQ24" s="734">
        <v>21</v>
      </c>
      <c r="DR24" s="735"/>
      <c r="DS24" s="735"/>
      <c r="DT24" s="735"/>
      <c r="DU24" s="736"/>
      <c r="DV24" s="737"/>
      <c r="DW24" s="738"/>
      <c r="DX24" s="738"/>
      <c r="DY24" s="738"/>
      <c r="DZ24" s="739"/>
      <c r="EA24" s="225"/>
    </row>
    <row r="25" spans="1:131" s="218" customFormat="1" ht="26.25" customHeight="1" thickBot="1" x14ac:dyDescent="0.25">
      <c r="A25" s="702" t="s">
        <v>361</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560</v>
      </c>
      <c r="BT25" s="722"/>
      <c r="BU25" s="722"/>
      <c r="BV25" s="722"/>
      <c r="BW25" s="722"/>
      <c r="BX25" s="722"/>
      <c r="BY25" s="722"/>
      <c r="BZ25" s="722"/>
      <c r="CA25" s="722"/>
      <c r="CB25" s="722"/>
      <c r="CC25" s="722"/>
      <c r="CD25" s="722"/>
      <c r="CE25" s="722"/>
      <c r="CF25" s="722"/>
      <c r="CG25" s="723"/>
      <c r="CH25" s="734">
        <v>-3</v>
      </c>
      <c r="CI25" s="735"/>
      <c r="CJ25" s="735"/>
      <c r="CK25" s="735"/>
      <c r="CL25" s="736"/>
      <c r="CM25" s="734">
        <v>281</v>
      </c>
      <c r="CN25" s="735"/>
      <c r="CO25" s="735"/>
      <c r="CP25" s="735"/>
      <c r="CQ25" s="736"/>
      <c r="CR25" s="734">
        <v>77</v>
      </c>
      <c r="CS25" s="735"/>
      <c r="CT25" s="735"/>
      <c r="CU25" s="735"/>
      <c r="CV25" s="736"/>
      <c r="CW25" s="734">
        <v>35</v>
      </c>
      <c r="CX25" s="735"/>
      <c r="CY25" s="735"/>
      <c r="CZ25" s="735"/>
      <c r="DA25" s="736"/>
      <c r="DB25" s="734">
        <v>0</v>
      </c>
      <c r="DC25" s="735"/>
      <c r="DD25" s="735"/>
      <c r="DE25" s="735"/>
      <c r="DF25" s="736"/>
      <c r="DG25" s="734">
        <v>0</v>
      </c>
      <c r="DH25" s="735"/>
      <c r="DI25" s="735"/>
      <c r="DJ25" s="735"/>
      <c r="DK25" s="736"/>
      <c r="DL25" s="734">
        <v>0</v>
      </c>
      <c r="DM25" s="735"/>
      <c r="DN25" s="735"/>
      <c r="DO25" s="735"/>
      <c r="DP25" s="736"/>
      <c r="DQ25" s="734">
        <v>0</v>
      </c>
      <c r="DR25" s="735"/>
      <c r="DS25" s="735"/>
      <c r="DT25" s="735"/>
      <c r="DU25" s="736"/>
      <c r="DV25" s="737"/>
      <c r="DW25" s="738"/>
      <c r="DX25" s="738"/>
      <c r="DY25" s="738"/>
      <c r="DZ25" s="739"/>
      <c r="EA25" s="217"/>
    </row>
    <row r="26" spans="1:131" s="218" customFormat="1" ht="26.25" customHeight="1" x14ac:dyDescent="0.2">
      <c r="A26" s="693" t="s">
        <v>327</v>
      </c>
      <c r="B26" s="694"/>
      <c r="C26" s="694"/>
      <c r="D26" s="694"/>
      <c r="E26" s="694"/>
      <c r="F26" s="694"/>
      <c r="G26" s="694"/>
      <c r="H26" s="694"/>
      <c r="I26" s="694"/>
      <c r="J26" s="694"/>
      <c r="K26" s="694"/>
      <c r="L26" s="694"/>
      <c r="M26" s="694"/>
      <c r="N26" s="694"/>
      <c r="O26" s="694"/>
      <c r="P26" s="695"/>
      <c r="Q26" s="670" t="s">
        <v>362</v>
      </c>
      <c r="R26" s="671"/>
      <c r="S26" s="671"/>
      <c r="T26" s="671"/>
      <c r="U26" s="672"/>
      <c r="V26" s="670" t="s">
        <v>363</v>
      </c>
      <c r="W26" s="671"/>
      <c r="X26" s="671"/>
      <c r="Y26" s="671"/>
      <c r="Z26" s="672"/>
      <c r="AA26" s="670" t="s">
        <v>364</v>
      </c>
      <c r="AB26" s="671"/>
      <c r="AC26" s="671"/>
      <c r="AD26" s="671"/>
      <c r="AE26" s="671"/>
      <c r="AF26" s="771" t="s">
        <v>365</v>
      </c>
      <c r="AG26" s="772"/>
      <c r="AH26" s="772"/>
      <c r="AI26" s="772"/>
      <c r="AJ26" s="773"/>
      <c r="AK26" s="671" t="s">
        <v>366</v>
      </c>
      <c r="AL26" s="671"/>
      <c r="AM26" s="671"/>
      <c r="AN26" s="671"/>
      <c r="AO26" s="672"/>
      <c r="AP26" s="670" t="s">
        <v>367</v>
      </c>
      <c r="AQ26" s="671"/>
      <c r="AR26" s="671"/>
      <c r="AS26" s="671"/>
      <c r="AT26" s="672"/>
      <c r="AU26" s="670" t="s">
        <v>368</v>
      </c>
      <c r="AV26" s="671"/>
      <c r="AW26" s="671"/>
      <c r="AX26" s="671"/>
      <c r="AY26" s="672"/>
      <c r="AZ26" s="670" t="s">
        <v>369</v>
      </c>
      <c r="BA26" s="671"/>
      <c r="BB26" s="671"/>
      <c r="BC26" s="671"/>
      <c r="BD26" s="672"/>
      <c r="BE26" s="670" t="s">
        <v>334</v>
      </c>
      <c r="BF26" s="671"/>
      <c r="BG26" s="671"/>
      <c r="BH26" s="671"/>
      <c r="BI26" s="682"/>
      <c r="BJ26" s="223"/>
      <c r="BK26" s="223"/>
      <c r="BL26" s="223"/>
      <c r="BM26" s="223"/>
      <c r="BN26" s="223"/>
      <c r="BO26" s="236"/>
      <c r="BP26" s="236"/>
      <c r="BQ26" s="233">
        <v>20</v>
      </c>
      <c r="BR26" s="234" t="s">
        <v>570</v>
      </c>
      <c r="BS26" s="721" t="s">
        <v>561</v>
      </c>
      <c r="BT26" s="722"/>
      <c r="BU26" s="722"/>
      <c r="BV26" s="722"/>
      <c r="BW26" s="722"/>
      <c r="BX26" s="722"/>
      <c r="BY26" s="722"/>
      <c r="BZ26" s="722"/>
      <c r="CA26" s="722"/>
      <c r="CB26" s="722"/>
      <c r="CC26" s="722"/>
      <c r="CD26" s="722"/>
      <c r="CE26" s="722"/>
      <c r="CF26" s="722"/>
      <c r="CG26" s="723"/>
      <c r="CH26" s="734">
        <v>3</v>
      </c>
      <c r="CI26" s="735"/>
      <c r="CJ26" s="735"/>
      <c r="CK26" s="735"/>
      <c r="CL26" s="736"/>
      <c r="CM26" s="734">
        <v>-8983</v>
      </c>
      <c r="CN26" s="735"/>
      <c r="CO26" s="735"/>
      <c r="CP26" s="735"/>
      <c r="CQ26" s="736"/>
      <c r="CR26" s="734">
        <v>5</v>
      </c>
      <c r="CS26" s="735"/>
      <c r="CT26" s="735"/>
      <c r="CU26" s="735"/>
      <c r="CV26" s="736"/>
      <c r="CW26" s="734">
        <v>51</v>
      </c>
      <c r="CX26" s="735"/>
      <c r="CY26" s="735"/>
      <c r="CZ26" s="735"/>
      <c r="DA26" s="736"/>
      <c r="DB26" s="734">
        <v>27270</v>
      </c>
      <c r="DC26" s="735"/>
      <c r="DD26" s="735"/>
      <c r="DE26" s="735"/>
      <c r="DF26" s="736"/>
      <c r="DG26" s="734">
        <v>0</v>
      </c>
      <c r="DH26" s="735"/>
      <c r="DI26" s="735"/>
      <c r="DJ26" s="735"/>
      <c r="DK26" s="736"/>
      <c r="DL26" s="734">
        <v>6184</v>
      </c>
      <c r="DM26" s="735"/>
      <c r="DN26" s="735"/>
      <c r="DO26" s="735"/>
      <c r="DP26" s="736"/>
      <c r="DQ26" s="734">
        <v>4329</v>
      </c>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562</v>
      </c>
      <c r="BT27" s="722"/>
      <c r="BU27" s="722"/>
      <c r="BV27" s="722"/>
      <c r="BW27" s="722"/>
      <c r="BX27" s="722"/>
      <c r="BY27" s="722"/>
      <c r="BZ27" s="722"/>
      <c r="CA27" s="722"/>
      <c r="CB27" s="722"/>
      <c r="CC27" s="722"/>
      <c r="CD27" s="722"/>
      <c r="CE27" s="722"/>
      <c r="CF27" s="722"/>
      <c r="CG27" s="723"/>
      <c r="CH27" s="734">
        <v>7</v>
      </c>
      <c r="CI27" s="735"/>
      <c r="CJ27" s="735"/>
      <c r="CK27" s="735"/>
      <c r="CL27" s="736"/>
      <c r="CM27" s="734">
        <v>142</v>
      </c>
      <c r="CN27" s="735"/>
      <c r="CO27" s="735"/>
      <c r="CP27" s="735"/>
      <c r="CQ27" s="736"/>
      <c r="CR27" s="734">
        <v>4</v>
      </c>
      <c r="CS27" s="735"/>
      <c r="CT27" s="735"/>
      <c r="CU27" s="735"/>
      <c r="CV27" s="736"/>
      <c r="CW27" s="734">
        <v>12</v>
      </c>
      <c r="CX27" s="735"/>
      <c r="CY27" s="735"/>
      <c r="CZ27" s="735"/>
      <c r="DA27" s="736"/>
      <c r="DB27" s="734">
        <v>0</v>
      </c>
      <c r="DC27" s="735"/>
      <c r="DD27" s="735"/>
      <c r="DE27" s="735"/>
      <c r="DF27" s="736"/>
      <c r="DG27" s="734">
        <v>0</v>
      </c>
      <c r="DH27" s="735"/>
      <c r="DI27" s="735"/>
      <c r="DJ27" s="735"/>
      <c r="DK27" s="736"/>
      <c r="DL27" s="734">
        <v>0</v>
      </c>
      <c r="DM27" s="735"/>
      <c r="DN27" s="735"/>
      <c r="DO27" s="735"/>
      <c r="DP27" s="736"/>
      <c r="DQ27" s="734">
        <v>0</v>
      </c>
      <c r="DR27" s="735"/>
      <c r="DS27" s="735"/>
      <c r="DT27" s="735"/>
      <c r="DU27" s="736"/>
      <c r="DV27" s="737"/>
      <c r="DW27" s="738"/>
      <c r="DX27" s="738"/>
      <c r="DY27" s="738"/>
      <c r="DZ27" s="739"/>
      <c r="EA27" s="217"/>
    </row>
    <row r="28" spans="1:131" s="218" customFormat="1" ht="26.25" customHeight="1" thickTop="1" x14ac:dyDescent="0.2">
      <c r="A28" s="237">
        <v>1</v>
      </c>
      <c r="B28" s="684" t="s">
        <v>370</v>
      </c>
      <c r="C28" s="685"/>
      <c r="D28" s="685"/>
      <c r="E28" s="685"/>
      <c r="F28" s="685"/>
      <c r="G28" s="685"/>
      <c r="H28" s="685"/>
      <c r="I28" s="685"/>
      <c r="J28" s="685"/>
      <c r="K28" s="685"/>
      <c r="L28" s="685"/>
      <c r="M28" s="685"/>
      <c r="N28" s="685"/>
      <c r="O28" s="685"/>
      <c r="P28" s="686"/>
      <c r="Q28" s="781">
        <v>366</v>
      </c>
      <c r="R28" s="782"/>
      <c r="S28" s="782"/>
      <c r="T28" s="782"/>
      <c r="U28" s="782"/>
      <c r="V28" s="782">
        <v>267</v>
      </c>
      <c r="W28" s="782"/>
      <c r="X28" s="782"/>
      <c r="Y28" s="782"/>
      <c r="Z28" s="782"/>
      <c r="AA28" s="782">
        <v>99</v>
      </c>
      <c r="AB28" s="782"/>
      <c r="AC28" s="782"/>
      <c r="AD28" s="782"/>
      <c r="AE28" s="783"/>
      <c r="AF28" s="784">
        <v>2166</v>
      </c>
      <c r="AG28" s="782"/>
      <c r="AH28" s="782"/>
      <c r="AI28" s="782"/>
      <c r="AJ28" s="785"/>
      <c r="AK28" s="786">
        <v>0</v>
      </c>
      <c r="AL28" s="777"/>
      <c r="AM28" s="777"/>
      <c r="AN28" s="777"/>
      <c r="AO28" s="777"/>
      <c r="AP28" s="777">
        <v>19</v>
      </c>
      <c r="AQ28" s="777"/>
      <c r="AR28" s="777"/>
      <c r="AS28" s="777"/>
      <c r="AT28" s="777"/>
      <c r="AU28" s="777">
        <v>0</v>
      </c>
      <c r="AV28" s="777"/>
      <c r="AW28" s="777"/>
      <c r="AX28" s="777"/>
      <c r="AY28" s="777"/>
      <c r="AZ28" s="778" t="s">
        <v>479</v>
      </c>
      <c r="BA28" s="778"/>
      <c r="BB28" s="778"/>
      <c r="BC28" s="778"/>
      <c r="BD28" s="778"/>
      <c r="BE28" s="779" t="s">
        <v>371</v>
      </c>
      <c r="BF28" s="779"/>
      <c r="BG28" s="779"/>
      <c r="BH28" s="779"/>
      <c r="BI28" s="780"/>
      <c r="BJ28" s="223"/>
      <c r="BK28" s="223"/>
      <c r="BL28" s="223"/>
      <c r="BM28" s="223"/>
      <c r="BN28" s="223"/>
      <c r="BO28" s="236"/>
      <c r="BP28" s="236"/>
      <c r="BQ28" s="233">
        <v>22</v>
      </c>
      <c r="BR28" s="234"/>
      <c r="BS28" s="721" t="s">
        <v>563</v>
      </c>
      <c r="BT28" s="722"/>
      <c r="BU28" s="722"/>
      <c r="BV28" s="722"/>
      <c r="BW28" s="722"/>
      <c r="BX28" s="722"/>
      <c r="BY28" s="722"/>
      <c r="BZ28" s="722"/>
      <c r="CA28" s="722"/>
      <c r="CB28" s="722"/>
      <c r="CC28" s="722"/>
      <c r="CD28" s="722"/>
      <c r="CE28" s="722"/>
      <c r="CF28" s="722"/>
      <c r="CG28" s="723"/>
      <c r="CH28" s="734">
        <v>-6</v>
      </c>
      <c r="CI28" s="735"/>
      <c r="CJ28" s="735"/>
      <c r="CK28" s="735"/>
      <c r="CL28" s="736"/>
      <c r="CM28" s="734">
        <v>460</v>
      </c>
      <c r="CN28" s="735"/>
      <c r="CO28" s="735"/>
      <c r="CP28" s="735"/>
      <c r="CQ28" s="736"/>
      <c r="CR28" s="734">
        <v>20</v>
      </c>
      <c r="CS28" s="735"/>
      <c r="CT28" s="735"/>
      <c r="CU28" s="735"/>
      <c r="CV28" s="736"/>
      <c r="CW28" s="734">
        <v>0</v>
      </c>
      <c r="CX28" s="735"/>
      <c r="CY28" s="735"/>
      <c r="CZ28" s="735"/>
      <c r="DA28" s="736"/>
      <c r="DB28" s="734">
        <v>0</v>
      </c>
      <c r="DC28" s="735"/>
      <c r="DD28" s="735"/>
      <c r="DE28" s="735"/>
      <c r="DF28" s="736"/>
      <c r="DG28" s="734">
        <v>0</v>
      </c>
      <c r="DH28" s="735"/>
      <c r="DI28" s="735"/>
      <c r="DJ28" s="735"/>
      <c r="DK28" s="736"/>
      <c r="DL28" s="734">
        <v>0</v>
      </c>
      <c r="DM28" s="735"/>
      <c r="DN28" s="735"/>
      <c r="DO28" s="735"/>
      <c r="DP28" s="736"/>
      <c r="DQ28" s="734">
        <v>0</v>
      </c>
      <c r="DR28" s="735"/>
      <c r="DS28" s="735"/>
      <c r="DT28" s="735"/>
      <c r="DU28" s="736"/>
      <c r="DV28" s="737"/>
      <c r="DW28" s="738"/>
      <c r="DX28" s="738"/>
      <c r="DY28" s="738"/>
      <c r="DZ28" s="739"/>
      <c r="EA28" s="217"/>
    </row>
    <row r="29" spans="1:131" s="218" customFormat="1" ht="26.25" customHeight="1" x14ac:dyDescent="0.2">
      <c r="A29" s="237">
        <v>2</v>
      </c>
      <c r="B29" s="708" t="s">
        <v>372</v>
      </c>
      <c r="C29" s="709"/>
      <c r="D29" s="709"/>
      <c r="E29" s="709"/>
      <c r="F29" s="709"/>
      <c r="G29" s="709"/>
      <c r="H29" s="709"/>
      <c r="I29" s="709"/>
      <c r="J29" s="709"/>
      <c r="K29" s="709"/>
      <c r="L29" s="709"/>
      <c r="M29" s="709"/>
      <c r="N29" s="709"/>
      <c r="O29" s="709"/>
      <c r="P29" s="710"/>
      <c r="Q29" s="711">
        <v>4845</v>
      </c>
      <c r="R29" s="712"/>
      <c r="S29" s="712"/>
      <c r="T29" s="712"/>
      <c r="U29" s="712"/>
      <c r="V29" s="712">
        <v>4079</v>
      </c>
      <c r="W29" s="712"/>
      <c r="X29" s="712"/>
      <c r="Y29" s="712"/>
      <c r="Z29" s="712"/>
      <c r="AA29" s="712">
        <v>766</v>
      </c>
      <c r="AB29" s="712"/>
      <c r="AC29" s="712"/>
      <c r="AD29" s="712"/>
      <c r="AE29" s="713"/>
      <c r="AF29" s="787">
        <v>18925</v>
      </c>
      <c r="AG29" s="712"/>
      <c r="AH29" s="712"/>
      <c r="AI29" s="712"/>
      <c r="AJ29" s="788"/>
      <c r="AK29" s="791">
        <v>0</v>
      </c>
      <c r="AL29" s="792"/>
      <c r="AM29" s="792"/>
      <c r="AN29" s="792"/>
      <c r="AO29" s="792"/>
      <c r="AP29" s="792">
        <v>2107</v>
      </c>
      <c r="AQ29" s="792"/>
      <c r="AR29" s="792"/>
      <c r="AS29" s="792"/>
      <c r="AT29" s="792"/>
      <c r="AU29" s="792">
        <v>0</v>
      </c>
      <c r="AV29" s="792"/>
      <c r="AW29" s="792"/>
      <c r="AX29" s="792"/>
      <c r="AY29" s="792"/>
      <c r="AZ29" s="793" t="s">
        <v>479</v>
      </c>
      <c r="BA29" s="793"/>
      <c r="BB29" s="793"/>
      <c r="BC29" s="793"/>
      <c r="BD29" s="793"/>
      <c r="BE29" s="789" t="s">
        <v>373</v>
      </c>
      <c r="BF29" s="789"/>
      <c r="BG29" s="789"/>
      <c r="BH29" s="789"/>
      <c r="BI29" s="790"/>
      <c r="BJ29" s="223"/>
      <c r="BK29" s="223"/>
      <c r="BL29" s="223"/>
      <c r="BM29" s="223"/>
      <c r="BN29" s="223"/>
      <c r="BO29" s="236"/>
      <c r="BP29" s="236"/>
      <c r="BQ29" s="233">
        <v>23</v>
      </c>
      <c r="BR29" s="234"/>
      <c r="BS29" s="721" t="s">
        <v>564</v>
      </c>
      <c r="BT29" s="722"/>
      <c r="BU29" s="722"/>
      <c r="BV29" s="722"/>
      <c r="BW29" s="722"/>
      <c r="BX29" s="722"/>
      <c r="BY29" s="722"/>
      <c r="BZ29" s="722"/>
      <c r="CA29" s="722"/>
      <c r="CB29" s="722"/>
      <c r="CC29" s="722"/>
      <c r="CD29" s="722"/>
      <c r="CE29" s="722"/>
      <c r="CF29" s="722"/>
      <c r="CG29" s="723"/>
      <c r="CH29" s="734">
        <v>280</v>
      </c>
      <c r="CI29" s="735"/>
      <c r="CJ29" s="735"/>
      <c r="CK29" s="735"/>
      <c r="CL29" s="736"/>
      <c r="CM29" s="734">
        <v>2987</v>
      </c>
      <c r="CN29" s="735"/>
      <c r="CO29" s="735"/>
      <c r="CP29" s="735"/>
      <c r="CQ29" s="736"/>
      <c r="CR29" s="734">
        <v>2987</v>
      </c>
      <c r="CS29" s="735"/>
      <c r="CT29" s="735"/>
      <c r="CU29" s="735"/>
      <c r="CV29" s="736"/>
      <c r="CW29" s="734">
        <v>0</v>
      </c>
      <c r="CX29" s="735"/>
      <c r="CY29" s="735"/>
      <c r="CZ29" s="735"/>
      <c r="DA29" s="736"/>
      <c r="DB29" s="734">
        <v>0</v>
      </c>
      <c r="DC29" s="735"/>
      <c r="DD29" s="735"/>
      <c r="DE29" s="735"/>
      <c r="DF29" s="736"/>
      <c r="DG29" s="734">
        <v>0</v>
      </c>
      <c r="DH29" s="735"/>
      <c r="DI29" s="735"/>
      <c r="DJ29" s="735"/>
      <c r="DK29" s="736"/>
      <c r="DL29" s="734">
        <v>0</v>
      </c>
      <c r="DM29" s="735"/>
      <c r="DN29" s="735"/>
      <c r="DO29" s="735"/>
      <c r="DP29" s="736"/>
      <c r="DQ29" s="734">
        <v>0</v>
      </c>
      <c r="DR29" s="735"/>
      <c r="DS29" s="735"/>
      <c r="DT29" s="735"/>
      <c r="DU29" s="736"/>
      <c r="DV29" s="737"/>
      <c r="DW29" s="738"/>
      <c r="DX29" s="738"/>
      <c r="DY29" s="738"/>
      <c r="DZ29" s="739"/>
      <c r="EA29" s="217"/>
    </row>
    <row r="30" spans="1:131" s="218" customFormat="1" ht="26.25" customHeight="1" x14ac:dyDescent="0.2">
      <c r="A30" s="237">
        <v>3</v>
      </c>
      <c r="B30" s="708" t="s">
        <v>374</v>
      </c>
      <c r="C30" s="709"/>
      <c r="D30" s="709"/>
      <c r="E30" s="709"/>
      <c r="F30" s="709"/>
      <c r="G30" s="709"/>
      <c r="H30" s="709"/>
      <c r="I30" s="709"/>
      <c r="J30" s="709"/>
      <c r="K30" s="709"/>
      <c r="L30" s="709"/>
      <c r="M30" s="709"/>
      <c r="N30" s="709"/>
      <c r="O30" s="709"/>
      <c r="P30" s="710"/>
      <c r="Q30" s="711">
        <v>23</v>
      </c>
      <c r="R30" s="712"/>
      <c r="S30" s="712"/>
      <c r="T30" s="712"/>
      <c r="U30" s="712"/>
      <c r="V30" s="712">
        <v>21</v>
      </c>
      <c r="W30" s="712"/>
      <c r="X30" s="712"/>
      <c r="Y30" s="712"/>
      <c r="Z30" s="712"/>
      <c r="AA30" s="712">
        <v>2</v>
      </c>
      <c r="AB30" s="712"/>
      <c r="AC30" s="712"/>
      <c r="AD30" s="712"/>
      <c r="AE30" s="713"/>
      <c r="AF30" s="787">
        <v>223</v>
      </c>
      <c r="AG30" s="712"/>
      <c r="AH30" s="712"/>
      <c r="AI30" s="712"/>
      <c r="AJ30" s="788"/>
      <c r="AK30" s="791">
        <v>0</v>
      </c>
      <c r="AL30" s="792"/>
      <c r="AM30" s="792"/>
      <c r="AN30" s="792"/>
      <c r="AO30" s="792"/>
      <c r="AP30" s="792">
        <v>0</v>
      </c>
      <c r="AQ30" s="792"/>
      <c r="AR30" s="792"/>
      <c r="AS30" s="792"/>
      <c r="AT30" s="792"/>
      <c r="AU30" s="792">
        <v>0</v>
      </c>
      <c r="AV30" s="792"/>
      <c r="AW30" s="792"/>
      <c r="AX30" s="792"/>
      <c r="AY30" s="792"/>
      <c r="AZ30" s="793" t="s">
        <v>479</v>
      </c>
      <c r="BA30" s="793"/>
      <c r="BB30" s="793"/>
      <c r="BC30" s="793"/>
      <c r="BD30" s="793"/>
      <c r="BE30" s="789" t="s">
        <v>373</v>
      </c>
      <c r="BF30" s="789"/>
      <c r="BG30" s="789"/>
      <c r="BH30" s="789"/>
      <c r="BI30" s="790"/>
      <c r="BJ30" s="223"/>
      <c r="BK30" s="223"/>
      <c r="BL30" s="223"/>
      <c r="BM30" s="223"/>
      <c r="BN30" s="223"/>
      <c r="BO30" s="236"/>
      <c r="BP30" s="236"/>
      <c r="BQ30" s="233">
        <v>24</v>
      </c>
      <c r="BR30" s="234"/>
      <c r="BS30" s="721" t="s">
        <v>565</v>
      </c>
      <c r="BT30" s="722"/>
      <c r="BU30" s="722"/>
      <c r="BV30" s="722"/>
      <c r="BW30" s="722"/>
      <c r="BX30" s="722"/>
      <c r="BY30" s="722"/>
      <c r="BZ30" s="722"/>
      <c r="CA30" s="722"/>
      <c r="CB30" s="722"/>
      <c r="CC30" s="722"/>
      <c r="CD30" s="722"/>
      <c r="CE30" s="722"/>
      <c r="CF30" s="722"/>
      <c r="CG30" s="723"/>
      <c r="CH30" s="734">
        <v>-30</v>
      </c>
      <c r="CI30" s="735"/>
      <c r="CJ30" s="735"/>
      <c r="CK30" s="735"/>
      <c r="CL30" s="736"/>
      <c r="CM30" s="734">
        <v>6775</v>
      </c>
      <c r="CN30" s="735"/>
      <c r="CO30" s="735"/>
      <c r="CP30" s="735"/>
      <c r="CQ30" s="736"/>
      <c r="CR30" s="734">
        <v>10</v>
      </c>
      <c r="CS30" s="735"/>
      <c r="CT30" s="735"/>
      <c r="CU30" s="735"/>
      <c r="CV30" s="736"/>
      <c r="CW30" s="734">
        <v>0</v>
      </c>
      <c r="CX30" s="735"/>
      <c r="CY30" s="735"/>
      <c r="CZ30" s="735"/>
      <c r="DA30" s="736"/>
      <c r="DB30" s="734">
        <v>0</v>
      </c>
      <c r="DC30" s="735"/>
      <c r="DD30" s="735"/>
      <c r="DE30" s="735"/>
      <c r="DF30" s="736"/>
      <c r="DG30" s="734">
        <v>0</v>
      </c>
      <c r="DH30" s="735"/>
      <c r="DI30" s="735"/>
      <c r="DJ30" s="735"/>
      <c r="DK30" s="736"/>
      <c r="DL30" s="734">
        <v>0</v>
      </c>
      <c r="DM30" s="735"/>
      <c r="DN30" s="735"/>
      <c r="DO30" s="735"/>
      <c r="DP30" s="736"/>
      <c r="DQ30" s="734">
        <v>0</v>
      </c>
      <c r="DR30" s="735"/>
      <c r="DS30" s="735"/>
      <c r="DT30" s="735"/>
      <c r="DU30" s="736"/>
      <c r="DV30" s="737"/>
      <c r="DW30" s="738"/>
      <c r="DX30" s="738"/>
      <c r="DY30" s="738"/>
      <c r="DZ30" s="739"/>
      <c r="EA30" s="217"/>
    </row>
    <row r="31" spans="1:131" s="218" customFormat="1" ht="26.25" customHeight="1" x14ac:dyDescent="0.2">
      <c r="A31" s="237">
        <v>4</v>
      </c>
      <c r="B31" s="708" t="s">
        <v>375</v>
      </c>
      <c r="C31" s="709"/>
      <c r="D31" s="709"/>
      <c r="E31" s="709"/>
      <c r="F31" s="709"/>
      <c r="G31" s="709"/>
      <c r="H31" s="709"/>
      <c r="I31" s="709"/>
      <c r="J31" s="709"/>
      <c r="K31" s="709"/>
      <c r="L31" s="709"/>
      <c r="M31" s="709"/>
      <c r="N31" s="709"/>
      <c r="O31" s="709"/>
      <c r="P31" s="710"/>
      <c r="Q31" s="711">
        <v>31684</v>
      </c>
      <c r="R31" s="712"/>
      <c r="S31" s="712"/>
      <c r="T31" s="712"/>
      <c r="U31" s="712"/>
      <c r="V31" s="712">
        <v>31655</v>
      </c>
      <c r="W31" s="712"/>
      <c r="X31" s="712"/>
      <c r="Y31" s="712"/>
      <c r="Z31" s="712"/>
      <c r="AA31" s="712">
        <v>29</v>
      </c>
      <c r="AB31" s="712"/>
      <c r="AC31" s="712"/>
      <c r="AD31" s="712"/>
      <c r="AE31" s="713"/>
      <c r="AF31" s="787">
        <v>5951</v>
      </c>
      <c r="AG31" s="712"/>
      <c r="AH31" s="712"/>
      <c r="AI31" s="712"/>
      <c r="AJ31" s="788"/>
      <c r="AK31" s="791">
        <v>2876</v>
      </c>
      <c r="AL31" s="792"/>
      <c r="AM31" s="792"/>
      <c r="AN31" s="792"/>
      <c r="AO31" s="792"/>
      <c r="AP31" s="792">
        <v>22920</v>
      </c>
      <c r="AQ31" s="792"/>
      <c r="AR31" s="792"/>
      <c r="AS31" s="792"/>
      <c r="AT31" s="792"/>
      <c r="AU31" s="792">
        <v>14256</v>
      </c>
      <c r="AV31" s="792"/>
      <c r="AW31" s="792"/>
      <c r="AX31" s="792"/>
      <c r="AY31" s="792"/>
      <c r="AZ31" s="793" t="s">
        <v>479</v>
      </c>
      <c r="BA31" s="793"/>
      <c r="BB31" s="793"/>
      <c r="BC31" s="793"/>
      <c r="BD31" s="793"/>
      <c r="BE31" s="789" t="s">
        <v>373</v>
      </c>
      <c r="BF31" s="789"/>
      <c r="BG31" s="789"/>
      <c r="BH31" s="789"/>
      <c r="BI31" s="790"/>
      <c r="BJ31" s="223"/>
      <c r="BK31" s="223"/>
      <c r="BL31" s="223"/>
      <c r="BM31" s="223"/>
      <c r="BN31" s="223"/>
      <c r="BO31" s="236"/>
      <c r="BP31" s="236"/>
      <c r="BQ31" s="233">
        <v>25</v>
      </c>
      <c r="BR31" s="234"/>
      <c r="BS31" s="721" t="s">
        <v>566</v>
      </c>
      <c r="BT31" s="722"/>
      <c r="BU31" s="722"/>
      <c r="BV31" s="722"/>
      <c r="BW31" s="722"/>
      <c r="BX31" s="722"/>
      <c r="BY31" s="722"/>
      <c r="BZ31" s="722"/>
      <c r="CA31" s="722"/>
      <c r="CB31" s="722"/>
      <c r="CC31" s="722"/>
      <c r="CD31" s="722"/>
      <c r="CE31" s="722"/>
      <c r="CF31" s="722"/>
      <c r="CG31" s="723"/>
      <c r="CH31" s="734">
        <v>-5</v>
      </c>
      <c r="CI31" s="735"/>
      <c r="CJ31" s="735"/>
      <c r="CK31" s="735"/>
      <c r="CL31" s="736"/>
      <c r="CM31" s="734">
        <v>3</v>
      </c>
      <c r="CN31" s="735"/>
      <c r="CO31" s="735"/>
      <c r="CP31" s="735"/>
      <c r="CQ31" s="736"/>
      <c r="CR31" s="734">
        <v>3</v>
      </c>
      <c r="CS31" s="735"/>
      <c r="CT31" s="735"/>
      <c r="CU31" s="735"/>
      <c r="CV31" s="736"/>
      <c r="CW31" s="734">
        <v>0</v>
      </c>
      <c r="CX31" s="735"/>
      <c r="CY31" s="735"/>
      <c r="CZ31" s="735"/>
      <c r="DA31" s="736"/>
      <c r="DB31" s="734">
        <v>0</v>
      </c>
      <c r="DC31" s="735"/>
      <c r="DD31" s="735"/>
      <c r="DE31" s="735"/>
      <c r="DF31" s="736"/>
      <c r="DG31" s="734">
        <v>0</v>
      </c>
      <c r="DH31" s="735"/>
      <c r="DI31" s="735"/>
      <c r="DJ31" s="735"/>
      <c r="DK31" s="736"/>
      <c r="DL31" s="734">
        <v>0</v>
      </c>
      <c r="DM31" s="735"/>
      <c r="DN31" s="735"/>
      <c r="DO31" s="735"/>
      <c r="DP31" s="736"/>
      <c r="DQ31" s="734">
        <v>0</v>
      </c>
      <c r="DR31" s="735"/>
      <c r="DS31" s="735"/>
      <c r="DT31" s="735"/>
      <c r="DU31" s="736"/>
      <c r="DV31" s="737"/>
      <c r="DW31" s="738"/>
      <c r="DX31" s="738"/>
      <c r="DY31" s="738"/>
      <c r="DZ31" s="739"/>
      <c r="EA31" s="217"/>
    </row>
    <row r="32" spans="1:131" s="218" customFormat="1" ht="26.25" customHeight="1" x14ac:dyDescent="0.2">
      <c r="A32" s="237">
        <v>5</v>
      </c>
      <c r="B32" s="708" t="s">
        <v>376</v>
      </c>
      <c r="C32" s="709"/>
      <c r="D32" s="709"/>
      <c r="E32" s="709"/>
      <c r="F32" s="709"/>
      <c r="G32" s="709"/>
      <c r="H32" s="709"/>
      <c r="I32" s="709"/>
      <c r="J32" s="709"/>
      <c r="K32" s="709"/>
      <c r="L32" s="709"/>
      <c r="M32" s="709"/>
      <c r="N32" s="709"/>
      <c r="O32" s="709"/>
      <c r="P32" s="710"/>
      <c r="Q32" s="711">
        <v>2</v>
      </c>
      <c r="R32" s="712"/>
      <c r="S32" s="712"/>
      <c r="T32" s="712"/>
      <c r="U32" s="712"/>
      <c r="V32" s="712">
        <v>2</v>
      </c>
      <c r="W32" s="712"/>
      <c r="X32" s="712"/>
      <c r="Y32" s="712"/>
      <c r="Z32" s="712"/>
      <c r="AA32" s="712">
        <v>0</v>
      </c>
      <c r="AB32" s="712"/>
      <c r="AC32" s="712"/>
      <c r="AD32" s="712"/>
      <c r="AE32" s="713"/>
      <c r="AF32" s="787">
        <v>0</v>
      </c>
      <c r="AG32" s="712"/>
      <c r="AH32" s="712"/>
      <c r="AI32" s="712"/>
      <c r="AJ32" s="788"/>
      <c r="AK32" s="791">
        <v>2</v>
      </c>
      <c r="AL32" s="792"/>
      <c r="AM32" s="792"/>
      <c r="AN32" s="792"/>
      <c r="AO32" s="792"/>
      <c r="AP32" s="792">
        <v>0</v>
      </c>
      <c r="AQ32" s="792"/>
      <c r="AR32" s="792"/>
      <c r="AS32" s="792"/>
      <c r="AT32" s="792"/>
      <c r="AU32" s="792">
        <v>0</v>
      </c>
      <c r="AV32" s="792"/>
      <c r="AW32" s="792"/>
      <c r="AX32" s="792"/>
      <c r="AY32" s="792"/>
      <c r="AZ32" s="793" t="s">
        <v>479</v>
      </c>
      <c r="BA32" s="793"/>
      <c r="BB32" s="793"/>
      <c r="BC32" s="793"/>
      <c r="BD32" s="793"/>
      <c r="BE32" s="789" t="s">
        <v>377</v>
      </c>
      <c r="BF32" s="789"/>
      <c r="BG32" s="789"/>
      <c r="BH32" s="789"/>
      <c r="BI32" s="790"/>
      <c r="BJ32" s="223"/>
      <c r="BK32" s="223"/>
      <c r="BL32" s="223"/>
      <c r="BM32" s="223"/>
      <c r="BN32" s="223"/>
      <c r="BO32" s="236"/>
      <c r="BP32" s="236"/>
      <c r="BQ32" s="233">
        <v>26</v>
      </c>
      <c r="BR32" s="234"/>
      <c r="BS32" s="721" t="s">
        <v>567</v>
      </c>
      <c r="BT32" s="722"/>
      <c r="BU32" s="722"/>
      <c r="BV32" s="722"/>
      <c r="BW32" s="722"/>
      <c r="BX32" s="722"/>
      <c r="BY32" s="722"/>
      <c r="BZ32" s="722"/>
      <c r="CA32" s="722"/>
      <c r="CB32" s="722"/>
      <c r="CC32" s="722"/>
      <c r="CD32" s="722"/>
      <c r="CE32" s="722"/>
      <c r="CF32" s="722"/>
      <c r="CG32" s="723"/>
      <c r="CH32" s="734">
        <v>0</v>
      </c>
      <c r="CI32" s="735"/>
      <c r="CJ32" s="735"/>
      <c r="CK32" s="735"/>
      <c r="CL32" s="736"/>
      <c r="CM32" s="734">
        <v>508</v>
      </c>
      <c r="CN32" s="735"/>
      <c r="CO32" s="735"/>
      <c r="CP32" s="735"/>
      <c r="CQ32" s="736"/>
      <c r="CR32" s="734">
        <v>395</v>
      </c>
      <c r="CS32" s="735"/>
      <c r="CT32" s="735"/>
      <c r="CU32" s="735"/>
      <c r="CV32" s="736"/>
      <c r="CW32" s="734">
        <v>0</v>
      </c>
      <c r="CX32" s="735"/>
      <c r="CY32" s="735"/>
      <c r="CZ32" s="735"/>
      <c r="DA32" s="736"/>
      <c r="DB32" s="734">
        <v>0</v>
      </c>
      <c r="DC32" s="735"/>
      <c r="DD32" s="735"/>
      <c r="DE32" s="735"/>
      <c r="DF32" s="736"/>
      <c r="DG32" s="734">
        <v>0</v>
      </c>
      <c r="DH32" s="735"/>
      <c r="DI32" s="735"/>
      <c r="DJ32" s="735"/>
      <c r="DK32" s="736"/>
      <c r="DL32" s="734">
        <v>0</v>
      </c>
      <c r="DM32" s="735"/>
      <c r="DN32" s="735"/>
      <c r="DO32" s="735"/>
      <c r="DP32" s="736"/>
      <c r="DQ32" s="734">
        <v>0</v>
      </c>
      <c r="DR32" s="735"/>
      <c r="DS32" s="735"/>
      <c r="DT32" s="735"/>
      <c r="DU32" s="736"/>
      <c r="DV32" s="737"/>
      <c r="DW32" s="738"/>
      <c r="DX32" s="738"/>
      <c r="DY32" s="738"/>
      <c r="DZ32" s="739"/>
      <c r="EA32" s="217"/>
    </row>
    <row r="33" spans="1:131" s="218" customFormat="1" ht="26.25" customHeight="1" x14ac:dyDescent="0.2">
      <c r="A33" s="237">
        <v>6</v>
      </c>
      <c r="B33" s="708" t="s">
        <v>378</v>
      </c>
      <c r="C33" s="709"/>
      <c r="D33" s="709"/>
      <c r="E33" s="709"/>
      <c r="F33" s="709"/>
      <c r="G33" s="709"/>
      <c r="H33" s="709"/>
      <c r="I33" s="709"/>
      <c r="J33" s="709"/>
      <c r="K33" s="709"/>
      <c r="L33" s="709"/>
      <c r="M33" s="709"/>
      <c r="N33" s="709"/>
      <c r="O33" s="709"/>
      <c r="P33" s="710"/>
      <c r="Q33" s="711">
        <v>169</v>
      </c>
      <c r="R33" s="712"/>
      <c r="S33" s="712"/>
      <c r="T33" s="712"/>
      <c r="U33" s="712"/>
      <c r="V33" s="712">
        <v>169</v>
      </c>
      <c r="W33" s="712"/>
      <c r="X33" s="712"/>
      <c r="Y33" s="712"/>
      <c r="Z33" s="712"/>
      <c r="AA33" s="712">
        <v>0</v>
      </c>
      <c r="AB33" s="712"/>
      <c r="AC33" s="712"/>
      <c r="AD33" s="712"/>
      <c r="AE33" s="713"/>
      <c r="AF33" s="787">
        <v>0</v>
      </c>
      <c r="AG33" s="712"/>
      <c r="AH33" s="712"/>
      <c r="AI33" s="712"/>
      <c r="AJ33" s="788"/>
      <c r="AK33" s="791">
        <v>114</v>
      </c>
      <c r="AL33" s="792"/>
      <c r="AM33" s="792"/>
      <c r="AN33" s="792"/>
      <c r="AO33" s="792"/>
      <c r="AP33" s="792">
        <v>195</v>
      </c>
      <c r="AQ33" s="792"/>
      <c r="AR33" s="792"/>
      <c r="AS33" s="792"/>
      <c r="AT33" s="792"/>
      <c r="AU33" s="792">
        <v>136</v>
      </c>
      <c r="AV33" s="792"/>
      <c r="AW33" s="792"/>
      <c r="AX33" s="792"/>
      <c r="AY33" s="792"/>
      <c r="AZ33" s="793" t="s">
        <v>479</v>
      </c>
      <c r="BA33" s="793"/>
      <c r="BB33" s="793"/>
      <c r="BC33" s="793"/>
      <c r="BD33" s="793"/>
      <c r="BE33" s="789" t="s">
        <v>377</v>
      </c>
      <c r="BF33" s="789"/>
      <c r="BG33" s="789"/>
      <c r="BH33" s="789"/>
      <c r="BI33" s="790"/>
      <c r="BJ33" s="223"/>
      <c r="BK33" s="223"/>
      <c r="BL33" s="223"/>
      <c r="BM33" s="223"/>
      <c r="BN33" s="223"/>
      <c r="BO33" s="236"/>
      <c r="BP33" s="236"/>
      <c r="BQ33" s="233">
        <v>27</v>
      </c>
      <c r="BR33" s="234"/>
      <c r="BS33" s="721" t="s">
        <v>568</v>
      </c>
      <c r="BT33" s="722"/>
      <c r="BU33" s="722"/>
      <c r="BV33" s="722"/>
      <c r="BW33" s="722"/>
      <c r="BX33" s="722"/>
      <c r="BY33" s="722"/>
      <c r="BZ33" s="722"/>
      <c r="CA33" s="722"/>
      <c r="CB33" s="722"/>
      <c r="CC33" s="722"/>
      <c r="CD33" s="722"/>
      <c r="CE33" s="722"/>
      <c r="CF33" s="722"/>
      <c r="CG33" s="723"/>
      <c r="CH33" s="734">
        <v>-2</v>
      </c>
      <c r="CI33" s="735"/>
      <c r="CJ33" s="735"/>
      <c r="CK33" s="735"/>
      <c r="CL33" s="736"/>
      <c r="CM33" s="734">
        <v>325</v>
      </c>
      <c r="CN33" s="735"/>
      <c r="CO33" s="735"/>
      <c r="CP33" s="735"/>
      <c r="CQ33" s="736"/>
      <c r="CR33" s="734">
        <v>108</v>
      </c>
      <c r="CS33" s="735"/>
      <c r="CT33" s="735"/>
      <c r="CU33" s="735"/>
      <c r="CV33" s="736"/>
      <c r="CW33" s="734">
        <v>253</v>
      </c>
      <c r="CX33" s="735"/>
      <c r="CY33" s="735"/>
      <c r="CZ33" s="735"/>
      <c r="DA33" s="736"/>
      <c r="DB33" s="734">
        <v>0</v>
      </c>
      <c r="DC33" s="735"/>
      <c r="DD33" s="735"/>
      <c r="DE33" s="735"/>
      <c r="DF33" s="736"/>
      <c r="DG33" s="734">
        <v>0</v>
      </c>
      <c r="DH33" s="735"/>
      <c r="DI33" s="735"/>
      <c r="DJ33" s="735"/>
      <c r="DK33" s="736"/>
      <c r="DL33" s="734">
        <v>0</v>
      </c>
      <c r="DM33" s="735"/>
      <c r="DN33" s="735"/>
      <c r="DO33" s="735"/>
      <c r="DP33" s="736"/>
      <c r="DQ33" s="734">
        <v>0</v>
      </c>
      <c r="DR33" s="735"/>
      <c r="DS33" s="735"/>
      <c r="DT33" s="735"/>
      <c r="DU33" s="736"/>
      <c r="DV33" s="737"/>
      <c r="DW33" s="738"/>
      <c r="DX33" s="738"/>
      <c r="DY33" s="738"/>
      <c r="DZ33" s="739"/>
      <c r="EA33" s="217"/>
    </row>
    <row r="34" spans="1:131" s="218" customFormat="1" ht="26.25" customHeight="1" x14ac:dyDescent="0.2">
      <c r="A34" s="237">
        <v>7</v>
      </c>
      <c r="B34" s="708" t="s">
        <v>379</v>
      </c>
      <c r="C34" s="709"/>
      <c r="D34" s="709"/>
      <c r="E34" s="709"/>
      <c r="F34" s="709"/>
      <c r="G34" s="709"/>
      <c r="H34" s="709"/>
      <c r="I34" s="709"/>
      <c r="J34" s="709"/>
      <c r="K34" s="709"/>
      <c r="L34" s="709"/>
      <c r="M34" s="709"/>
      <c r="N34" s="709"/>
      <c r="O34" s="709"/>
      <c r="P34" s="710"/>
      <c r="Q34" s="711">
        <v>1072</v>
      </c>
      <c r="R34" s="712"/>
      <c r="S34" s="712"/>
      <c r="T34" s="712"/>
      <c r="U34" s="712"/>
      <c r="V34" s="712">
        <v>902</v>
      </c>
      <c r="W34" s="712"/>
      <c r="X34" s="712"/>
      <c r="Y34" s="712"/>
      <c r="Z34" s="712"/>
      <c r="AA34" s="712">
        <v>170</v>
      </c>
      <c r="AB34" s="712"/>
      <c r="AC34" s="712"/>
      <c r="AD34" s="712"/>
      <c r="AE34" s="713"/>
      <c r="AF34" s="787">
        <v>2360</v>
      </c>
      <c r="AG34" s="712"/>
      <c r="AH34" s="712"/>
      <c r="AI34" s="712"/>
      <c r="AJ34" s="788"/>
      <c r="AK34" s="791">
        <v>7</v>
      </c>
      <c r="AL34" s="792"/>
      <c r="AM34" s="792"/>
      <c r="AN34" s="792"/>
      <c r="AO34" s="792"/>
      <c r="AP34" s="792">
        <v>3099</v>
      </c>
      <c r="AQ34" s="792"/>
      <c r="AR34" s="792"/>
      <c r="AS34" s="792"/>
      <c r="AT34" s="792"/>
      <c r="AU34" s="792">
        <v>604</v>
      </c>
      <c r="AV34" s="792"/>
      <c r="AW34" s="792"/>
      <c r="AX34" s="792"/>
      <c r="AY34" s="792"/>
      <c r="AZ34" s="793" t="s">
        <v>479</v>
      </c>
      <c r="BA34" s="793"/>
      <c r="BB34" s="793"/>
      <c r="BC34" s="793"/>
      <c r="BD34" s="793"/>
      <c r="BE34" s="789" t="s">
        <v>377</v>
      </c>
      <c r="BF34" s="789"/>
      <c r="BG34" s="789"/>
      <c r="BH34" s="789"/>
      <c r="BI34" s="790"/>
      <c r="BJ34" s="223"/>
      <c r="BK34" s="223"/>
      <c r="BL34" s="223"/>
      <c r="BM34" s="223"/>
      <c r="BN34" s="223"/>
      <c r="BO34" s="236"/>
      <c r="BP34" s="236"/>
      <c r="BQ34" s="233">
        <v>28</v>
      </c>
      <c r="BR34" s="234"/>
      <c r="BS34" s="721" t="s">
        <v>569</v>
      </c>
      <c r="BT34" s="722"/>
      <c r="BU34" s="722"/>
      <c r="BV34" s="722"/>
      <c r="BW34" s="722"/>
      <c r="BX34" s="722"/>
      <c r="BY34" s="722"/>
      <c r="BZ34" s="722"/>
      <c r="CA34" s="722"/>
      <c r="CB34" s="722"/>
      <c r="CC34" s="722"/>
      <c r="CD34" s="722"/>
      <c r="CE34" s="722"/>
      <c r="CF34" s="722"/>
      <c r="CG34" s="723"/>
      <c r="CH34" s="734">
        <v>27</v>
      </c>
      <c r="CI34" s="735"/>
      <c r="CJ34" s="735"/>
      <c r="CK34" s="735"/>
      <c r="CL34" s="736"/>
      <c r="CM34" s="734">
        <v>3930</v>
      </c>
      <c r="CN34" s="735"/>
      <c r="CO34" s="735"/>
      <c r="CP34" s="735"/>
      <c r="CQ34" s="736"/>
      <c r="CR34" s="734">
        <v>3989</v>
      </c>
      <c r="CS34" s="735"/>
      <c r="CT34" s="735"/>
      <c r="CU34" s="735"/>
      <c r="CV34" s="736"/>
      <c r="CW34" s="734">
        <v>712</v>
      </c>
      <c r="CX34" s="735"/>
      <c r="CY34" s="735"/>
      <c r="CZ34" s="735"/>
      <c r="DA34" s="736"/>
      <c r="DB34" s="734">
        <v>0</v>
      </c>
      <c r="DC34" s="735"/>
      <c r="DD34" s="735"/>
      <c r="DE34" s="735"/>
      <c r="DF34" s="736"/>
      <c r="DG34" s="734">
        <v>0</v>
      </c>
      <c r="DH34" s="735"/>
      <c r="DI34" s="735"/>
      <c r="DJ34" s="735"/>
      <c r="DK34" s="736"/>
      <c r="DL34" s="734">
        <v>0</v>
      </c>
      <c r="DM34" s="735"/>
      <c r="DN34" s="735"/>
      <c r="DO34" s="735"/>
      <c r="DP34" s="736"/>
      <c r="DQ34" s="734">
        <v>0</v>
      </c>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c r="BT35" s="722"/>
      <c r="BU35" s="722"/>
      <c r="BV35" s="722"/>
      <c r="BW35" s="722"/>
      <c r="BX35" s="722"/>
      <c r="BY35" s="722"/>
      <c r="BZ35" s="722"/>
      <c r="CA35" s="722"/>
      <c r="CB35" s="722"/>
      <c r="CC35" s="722"/>
      <c r="CD35" s="722"/>
      <c r="CE35" s="722"/>
      <c r="CF35" s="722"/>
      <c r="CG35" s="723"/>
      <c r="CH35" s="734"/>
      <c r="CI35" s="735"/>
      <c r="CJ35" s="735"/>
      <c r="CK35" s="735"/>
      <c r="CL35" s="736"/>
      <c r="CM35" s="734"/>
      <c r="CN35" s="735"/>
      <c r="CO35" s="735"/>
      <c r="CP35" s="735"/>
      <c r="CQ35" s="736"/>
      <c r="CR35" s="734"/>
      <c r="CS35" s="735"/>
      <c r="CT35" s="735"/>
      <c r="CU35" s="735"/>
      <c r="CV35" s="736"/>
      <c r="CW35" s="734"/>
      <c r="CX35" s="735"/>
      <c r="CY35" s="735"/>
      <c r="CZ35" s="735"/>
      <c r="DA35" s="736"/>
      <c r="DB35" s="734"/>
      <c r="DC35" s="735"/>
      <c r="DD35" s="735"/>
      <c r="DE35" s="735"/>
      <c r="DF35" s="736"/>
      <c r="DG35" s="734"/>
      <c r="DH35" s="735"/>
      <c r="DI35" s="735"/>
      <c r="DJ35" s="735"/>
      <c r="DK35" s="736"/>
      <c r="DL35" s="734"/>
      <c r="DM35" s="735"/>
      <c r="DN35" s="735"/>
      <c r="DO35" s="735"/>
      <c r="DP35" s="736"/>
      <c r="DQ35" s="734"/>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c r="BT36" s="722"/>
      <c r="BU36" s="722"/>
      <c r="BV36" s="722"/>
      <c r="BW36" s="722"/>
      <c r="BX36" s="722"/>
      <c r="BY36" s="722"/>
      <c r="BZ36" s="722"/>
      <c r="CA36" s="722"/>
      <c r="CB36" s="722"/>
      <c r="CC36" s="722"/>
      <c r="CD36" s="722"/>
      <c r="CE36" s="722"/>
      <c r="CF36" s="722"/>
      <c r="CG36" s="723"/>
      <c r="CH36" s="734"/>
      <c r="CI36" s="735"/>
      <c r="CJ36" s="735"/>
      <c r="CK36" s="735"/>
      <c r="CL36" s="736"/>
      <c r="CM36" s="734"/>
      <c r="CN36" s="735"/>
      <c r="CO36" s="735"/>
      <c r="CP36" s="735"/>
      <c r="CQ36" s="736"/>
      <c r="CR36" s="734"/>
      <c r="CS36" s="735"/>
      <c r="CT36" s="735"/>
      <c r="CU36" s="735"/>
      <c r="CV36" s="736"/>
      <c r="CW36" s="734"/>
      <c r="CX36" s="735"/>
      <c r="CY36" s="735"/>
      <c r="CZ36" s="735"/>
      <c r="DA36" s="736"/>
      <c r="DB36" s="734"/>
      <c r="DC36" s="735"/>
      <c r="DD36" s="735"/>
      <c r="DE36" s="735"/>
      <c r="DF36" s="736"/>
      <c r="DG36" s="734"/>
      <c r="DH36" s="735"/>
      <c r="DI36" s="735"/>
      <c r="DJ36" s="735"/>
      <c r="DK36" s="736"/>
      <c r="DL36" s="734"/>
      <c r="DM36" s="735"/>
      <c r="DN36" s="735"/>
      <c r="DO36" s="735"/>
      <c r="DP36" s="736"/>
      <c r="DQ36" s="734"/>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c r="BT37" s="722"/>
      <c r="BU37" s="722"/>
      <c r="BV37" s="722"/>
      <c r="BW37" s="722"/>
      <c r="BX37" s="722"/>
      <c r="BY37" s="722"/>
      <c r="BZ37" s="722"/>
      <c r="CA37" s="722"/>
      <c r="CB37" s="722"/>
      <c r="CC37" s="722"/>
      <c r="CD37" s="722"/>
      <c r="CE37" s="722"/>
      <c r="CF37" s="722"/>
      <c r="CG37" s="723"/>
      <c r="CH37" s="734"/>
      <c r="CI37" s="735"/>
      <c r="CJ37" s="735"/>
      <c r="CK37" s="735"/>
      <c r="CL37" s="736"/>
      <c r="CM37" s="734"/>
      <c r="CN37" s="735"/>
      <c r="CO37" s="735"/>
      <c r="CP37" s="735"/>
      <c r="CQ37" s="736"/>
      <c r="CR37" s="734"/>
      <c r="CS37" s="735"/>
      <c r="CT37" s="735"/>
      <c r="CU37" s="735"/>
      <c r="CV37" s="736"/>
      <c r="CW37" s="734"/>
      <c r="CX37" s="735"/>
      <c r="CY37" s="735"/>
      <c r="CZ37" s="735"/>
      <c r="DA37" s="736"/>
      <c r="DB37" s="734"/>
      <c r="DC37" s="735"/>
      <c r="DD37" s="735"/>
      <c r="DE37" s="735"/>
      <c r="DF37" s="736"/>
      <c r="DG37" s="734"/>
      <c r="DH37" s="735"/>
      <c r="DI37" s="735"/>
      <c r="DJ37" s="735"/>
      <c r="DK37" s="736"/>
      <c r="DL37" s="734"/>
      <c r="DM37" s="735"/>
      <c r="DN37" s="735"/>
      <c r="DO37" s="735"/>
      <c r="DP37" s="736"/>
      <c r="DQ37" s="734"/>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c r="BT38" s="722"/>
      <c r="BU38" s="722"/>
      <c r="BV38" s="722"/>
      <c r="BW38" s="722"/>
      <c r="BX38" s="722"/>
      <c r="BY38" s="722"/>
      <c r="BZ38" s="722"/>
      <c r="CA38" s="722"/>
      <c r="CB38" s="722"/>
      <c r="CC38" s="722"/>
      <c r="CD38" s="722"/>
      <c r="CE38" s="722"/>
      <c r="CF38" s="722"/>
      <c r="CG38" s="723"/>
      <c r="CH38" s="734"/>
      <c r="CI38" s="735"/>
      <c r="CJ38" s="735"/>
      <c r="CK38" s="735"/>
      <c r="CL38" s="736"/>
      <c r="CM38" s="734"/>
      <c r="CN38" s="735"/>
      <c r="CO38" s="735"/>
      <c r="CP38" s="735"/>
      <c r="CQ38" s="736"/>
      <c r="CR38" s="734"/>
      <c r="CS38" s="735"/>
      <c r="CT38" s="735"/>
      <c r="CU38" s="735"/>
      <c r="CV38" s="736"/>
      <c r="CW38" s="734"/>
      <c r="CX38" s="735"/>
      <c r="CY38" s="735"/>
      <c r="CZ38" s="735"/>
      <c r="DA38" s="736"/>
      <c r="DB38" s="734"/>
      <c r="DC38" s="735"/>
      <c r="DD38" s="735"/>
      <c r="DE38" s="735"/>
      <c r="DF38" s="736"/>
      <c r="DG38" s="734"/>
      <c r="DH38" s="735"/>
      <c r="DI38" s="735"/>
      <c r="DJ38" s="735"/>
      <c r="DK38" s="736"/>
      <c r="DL38" s="734"/>
      <c r="DM38" s="735"/>
      <c r="DN38" s="735"/>
      <c r="DO38" s="735"/>
      <c r="DP38" s="736"/>
      <c r="DQ38" s="734"/>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c r="BT39" s="722"/>
      <c r="BU39" s="722"/>
      <c r="BV39" s="722"/>
      <c r="BW39" s="722"/>
      <c r="BX39" s="722"/>
      <c r="BY39" s="722"/>
      <c r="BZ39" s="722"/>
      <c r="CA39" s="722"/>
      <c r="CB39" s="722"/>
      <c r="CC39" s="722"/>
      <c r="CD39" s="722"/>
      <c r="CE39" s="722"/>
      <c r="CF39" s="722"/>
      <c r="CG39" s="723"/>
      <c r="CH39" s="734"/>
      <c r="CI39" s="735"/>
      <c r="CJ39" s="735"/>
      <c r="CK39" s="735"/>
      <c r="CL39" s="736"/>
      <c r="CM39" s="734"/>
      <c r="CN39" s="735"/>
      <c r="CO39" s="735"/>
      <c r="CP39" s="735"/>
      <c r="CQ39" s="736"/>
      <c r="CR39" s="734"/>
      <c r="CS39" s="735"/>
      <c r="CT39" s="735"/>
      <c r="CU39" s="735"/>
      <c r="CV39" s="736"/>
      <c r="CW39" s="734"/>
      <c r="CX39" s="735"/>
      <c r="CY39" s="735"/>
      <c r="CZ39" s="735"/>
      <c r="DA39" s="736"/>
      <c r="DB39" s="734"/>
      <c r="DC39" s="735"/>
      <c r="DD39" s="735"/>
      <c r="DE39" s="735"/>
      <c r="DF39" s="736"/>
      <c r="DG39" s="734"/>
      <c r="DH39" s="735"/>
      <c r="DI39" s="735"/>
      <c r="DJ39" s="735"/>
      <c r="DK39" s="736"/>
      <c r="DL39" s="734"/>
      <c r="DM39" s="735"/>
      <c r="DN39" s="735"/>
      <c r="DO39" s="735"/>
      <c r="DP39" s="736"/>
      <c r="DQ39" s="734"/>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c r="BS40" s="721"/>
      <c r="BT40" s="722"/>
      <c r="BU40" s="722"/>
      <c r="BV40" s="722"/>
      <c r="BW40" s="722"/>
      <c r="BX40" s="722"/>
      <c r="BY40" s="722"/>
      <c r="BZ40" s="722"/>
      <c r="CA40" s="722"/>
      <c r="CB40" s="722"/>
      <c r="CC40" s="722"/>
      <c r="CD40" s="722"/>
      <c r="CE40" s="722"/>
      <c r="CF40" s="722"/>
      <c r="CG40" s="723"/>
      <c r="CH40" s="734"/>
      <c r="CI40" s="735"/>
      <c r="CJ40" s="735"/>
      <c r="CK40" s="735"/>
      <c r="CL40" s="736"/>
      <c r="CM40" s="734"/>
      <c r="CN40" s="735"/>
      <c r="CO40" s="735"/>
      <c r="CP40" s="735"/>
      <c r="CQ40" s="736"/>
      <c r="CR40" s="734"/>
      <c r="CS40" s="735"/>
      <c r="CT40" s="735"/>
      <c r="CU40" s="735"/>
      <c r="CV40" s="736"/>
      <c r="CW40" s="734"/>
      <c r="CX40" s="735"/>
      <c r="CY40" s="735"/>
      <c r="CZ40" s="735"/>
      <c r="DA40" s="736"/>
      <c r="DB40" s="734"/>
      <c r="DC40" s="735"/>
      <c r="DD40" s="735"/>
      <c r="DE40" s="735"/>
      <c r="DF40" s="736"/>
      <c r="DG40" s="734"/>
      <c r="DH40" s="735"/>
      <c r="DI40" s="735"/>
      <c r="DJ40" s="735"/>
      <c r="DK40" s="736"/>
      <c r="DL40" s="734"/>
      <c r="DM40" s="735"/>
      <c r="DN40" s="735"/>
      <c r="DO40" s="735"/>
      <c r="DP40" s="736"/>
      <c r="DQ40" s="734"/>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c r="BS41" s="721"/>
      <c r="BT41" s="722"/>
      <c r="BU41" s="722"/>
      <c r="BV41" s="722"/>
      <c r="BW41" s="722"/>
      <c r="BX41" s="722"/>
      <c r="BY41" s="722"/>
      <c r="BZ41" s="722"/>
      <c r="CA41" s="722"/>
      <c r="CB41" s="722"/>
      <c r="CC41" s="722"/>
      <c r="CD41" s="722"/>
      <c r="CE41" s="722"/>
      <c r="CF41" s="722"/>
      <c r="CG41" s="723"/>
      <c r="CH41" s="734"/>
      <c r="CI41" s="735"/>
      <c r="CJ41" s="735"/>
      <c r="CK41" s="735"/>
      <c r="CL41" s="736"/>
      <c r="CM41" s="734"/>
      <c r="CN41" s="735"/>
      <c r="CO41" s="735"/>
      <c r="CP41" s="735"/>
      <c r="CQ41" s="736"/>
      <c r="CR41" s="734"/>
      <c r="CS41" s="735"/>
      <c r="CT41" s="735"/>
      <c r="CU41" s="735"/>
      <c r="CV41" s="736"/>
      <c r="CW41" s="734"/>
      <c r="CX41" s="735"/>
      <c r="CY41" s="735"/>
      <c r="CZ41" s="735"/>
      <c r="DA41" s="736"/>
      <c r="DB41" s="734"/>
      <c r="DC41" s="735"/>
      <c r="DD41" s="735"/>
      <c r="DE41" s="735"/>
      <c r="DF41" s="736"/>
      <c r="DG41" s="734"/>
      <c r="DH41" s="735"/>
      <c r="DI41" s="735"/>
      <c r="DJ41" s="735"/>
      <c r="DK41" s="736"/>
      <c r="DL41" s="734"/>
      <c r="DM41" s="735"/>
      <c r="DN41" s="735"/>
      <c r="DO41" s="735"/>
      <c r="DP41" s="736"/>
      <c r="DQ41" s="734"/>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c r="BS42" s="721"/>
      <c r="BT42" s="722"/>
      <c r="BU42" s="722"/>
      <c r="BV42" s="722"/>
      <c r="BW42" s="722"/>
      <c r="BX42" s="722"/>
      <c r="BY42" s="722"/>
      <c r="BZ42" s="722"/>
      <c r="CA42" s="722"/>
      <c r="CB42" s="722"/>
      <c r="CC42" s="722"/>
      <c r="CD42" s="722"/>
      <c r="CE42" s="722"/>
      <c r="CF42" s="722"/>
      <c r="CG42" s="723"/>
      <c r="CH42" s="734"/>
      <c r="CI42" s="735"/>
      <c r="CJ42" s="735"/>
      <c r="CK42" s="735"/>
      <c r="CL42" s="736"/>
      <c r="CM42" s="734"/>
      <c r="CN42" s="735"/>
      <c r="CO42" s="735"/>
      <c r="CP42" s="735"/>
      <c r="CQ42" s="736"/>
      <c r="CR42" s="734"/>
      <c r="CS42" s="735"/>
      <c r="CT42" s="735"/>
      <c r="CU42" s="735"/>
      <c r="CV42" s="736"/>
      <c r="CW42" s="734"/>
      <c r="CX42" s="735"/>
      <c r="CY42" s="735"/>
      <c r="CZ42" s="735"/>
      <c r="DA42" s="736"/>
      <c r="DB42" s="734"/>
      <c r="DC42" s="735"/>
      <c r="DD42" s="735"/>
      <c r="DE42" s="735"/>
      <c r="DF42" s="736"/>
      <c r="DG42" s="734"/>
      <c r="DH42" s="735"/>
      <c r="DI42" s="735"/>
      <c r="DJ42" s="735"/>
      <c r="DK42" s="736"/>
      <c r="DL42" s="734"/>
      <c r="DM42" s="735"/>
      <c r="DN42" s="735"/>
      <c r="DO42" s="735"/>
      <c r="DP42" s="736"/>
      <c r="DQ42" s="734"/>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c r="BS43" s="721"/>
      <c r="BT43" s="722"/>
      <c r="BU43" s="722"/>
      <c r="BV43" s="722"/>
      <c r="BW43" s="722"/>
      <c r="BX43" s="722"/>
      <c r="BY43" s="722"/>
      <c r="BZ43" s="722"/>
      <c r="CA43" s="722"/>
      <c r="CB43" s="722"/>
      <c r="CC43" s="722"/>
      <c r="CD43" s="722"/>
      <c r="CE43" s="722"/>
      <c r="CF43" s="722"/>
      <c r="CG43" s="723"/>
      <c r="CH43" s="734"/>
      <c r="CI43" s="735"/>
      <c r="CJ43" s="735"/>
      <c r="CK43" s="735"/>
      <c r="CL43" s="736"/>
      <c r="CM43" s="734"/>
      <c r="CN43" s="735"/>
      <c r="CO43" s="735"/>
      <c r="CP43" s="735"/>
      <c r="CQ43" s="736"/>
      <c r="CR43" s="734"/>
      <c r="CS43" s="735"/>
      <c r="CT43" s="735"/>
      <c r="CU43" s="735"/>
      <c r="CV43" s="736"/>
      <c r="CW43" s="734"/>
      <c r="CX43" s="735"/>
      <c r="CY43" s="735"/>
      <c r="CZ43" s="735"/>
      <c r="DA43" s="736"/>
      <c r="DB43" s="734"/>
      <c r="DC43" s="735"/>
      <c r="DD43" s="735"/>
      <c r="DE43" s="735"/>
      <c r="DF43" s="736"/>
      <c r="DG43" s="734"/>
      <c r="DH43" s="735"/>
      <c r="DI43" s="735"/>
      <c r="DJ43" s="735"/>
      <c r="DK43" s="736"/>
      <c r="DL43" s="734"/>
      <c r="DM43" s="735"/>
      <c r="DN43" s="735"/>
      <c r="DO43" s="735"/>
      <c r="DP43" s="736"/>
      <c r="DQ43" s="734"/>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c r="BS44" s="721"/>
      <c r="BT44" s="722"/>
      <c r="BU44" s="722"/>
      <c r="BV44" s="722"/>
      <c r="BW44" s="722"/>
      <c r="BX44" s="722"/>
      <c r="BY44" s="722"/>
      <c r="BZ44" s="722"/>
      <c r="CA44" s="722"/>
      <c r="CB44" s="722"/>
      <c r="CC44" s="722"/>
      <c r="CD44" s="722"/>
      <c r="CE44" s="722"/>
      <c r="CF44" s="722"/>
      <c r="CG44" s="723"/>
      <c r="CH44" s="734"/>
      <c r="CI44" s="735"/>
      <c r="CJ44" s="735"/>
      <c r="CK44" s="735"/>
      <c r="CL44" s="736"/>
      <c r="CM44" s="734"/>
      <c r="CN44" s="735"/>
      <c r="CO44" s="735"/>
      <c r="CP44" s="735"/>
      <c r="CQ44" s="736"/>
      <c r="CR44" s="734"/>
      <c r="CS44" s="735"/>
      <c r="CT44" s="735"/>
      <c r="CU44" s="735"/>
      <c r="CV44" s="736"/>
      <c r="CW44" s="734"/>
      <c r="CX44" s="735"/>
      <c r="CY44" s="735"/>
      <c r="CZ44" s="735"/>
      <c r="DA44" s="736"/>
      <c r="DB44" s="734"/>
      <c r="DC44" s="735"/>
      <c r="DD44" s="735"/>
      <c r="DE44" s="735"/>
      <c r="DF44" s="736"/>
      <c r="DG44" s="734"/>
      <c r="DH44" s="735"/>
      <c r="DI44" s="735"/>
      <c r="DJ44" s="735"/>
      <c r="DK44" s="736"/>
      <c r="DL44" s="734"/>
      <c r="DM44" s="735"/>
      <c r="DN44" s="735"/>
      <c r="DO44" s="735"/>
      <c r="DP44" s="736"/>
      <c r="DQ44" s="734"/>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c r="BT45" s="722"/>
      <c r="BU45" s="722"/>
      <c r="BV45" s="722"/>
      <c r="BW45" s="722"/>
      <c r="BX45" s="722"/>
      <c r="BY45" s="722"/>
      <c r="BZ45" s="722"/>
      <c r="CA45" s="722"/>
      <c r="CB45" s="722"/>
      <c r="CC45" s="722"/>
      <c r="CD45" s="722"/>
      <c r="CE45" s="722"/>
      <c r="CF45" s="722"/>
      <c r="CG45" s="723"/>
      <c r="CH45" s="734"/>
      <c r="CI45" s="735"/>
      <c r="CJ45" s="735"/>
      <c r="CK45" s="735"/>
      <c r="CL45" s="736"/>
      <c r="CM45" s="734"/>
      <c r="CN45" s="735"/>
      <c r="CO45" s="735"/>
      <c r="CP45" s="735"/>
      <c r="CQ45" s="736"/>
      <c r="CR45" s="734"/>
      <c r="CS45" s="735"/>
      <c r="CT45" s="735"/>
      <c r="CU45" s="735"/>
      <c r="CV45" s="736"/>
      <c r="CW45" s="734"/>
      <c r="CX45" s="735"/>
      <c r="CY45" s="735"/>
      <c r="CZ45" s="735"/>
      <c r="DA45" s="736"/>
      <c r="DB45" s="734"/>
      <c r="DC45" s="735"/>
      <c r="DD45" s="735"/>
      <c r="DE45" s="735"/>
      <c r="DF45" s="736"/>
      <c r="DG45" s="734"/>
      <c r="DH45" s="735"/>
      <c r="DI45" s="735"/>
      <c r="DJ45" s="735"/>
      <c r="DK45" s="736"/>
      <c r="DL45" s="734"/>
      <c r="DM45" s="735"/>
      <c r="DN45" s="735"/>
      <c r="DO45" s="735"/>
      <c r="DP45" s="736"/>
      <c r="DQ45" s="734"/>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380</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358</v>
      </c>
      <c r="B63" s="749" t="s">
        <v>381</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29626</v>
      </c>
      <c r="AG63" s="803"/>
      <c r="AH63" s="803"/>
      <c r="AI63" s="803"/>
      <c r="AJ63" s="804"/>
      <c r="AK63" s="805"/>
      <c r="AL63" s="800"/>
      <c r="AM63" s="800"/>
      <c r="AN63" s="800"/>
      <c r="AO63" s="800"/>
      <c r="AP63" s="803">
        <v>28340</v>
      </c>
      <c r="AQ63" s="803"/>
      <c r="AR63" s="803"/>
      <c r="AS63" s="803"/>
      <c r="AT63" s="803"/>
      <c r="AU63" s="803">
        <v>14996</v>
      </c>
      <c r="AV63" s="803"/>
      <c r="AW63" s="803"/>
      <c r="AX63" s="803"/>
      <c r="AY63" s="803"/>
      <c r="AZ63" s="814"/>
      <c r="BA63" s="814"/>
      <c r="BB63" s="814"/>
      <c r="BC63" s="814"/>
      <c r="BD63" s="814"/>
      <c r="BE63" s="815"/>
      <c r="BF63" s="815"/>
      <c r="BG63" s="815"/>
      <c r="BH63" s="815"/>
      <c r="BI63" s="816"/>
      <c r="BJ63" s="817" t="s">
        <v>110</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382</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383</v>
      </c>
      <c r="B66" s="694"/>
      <c r="C66" s="694"/>
      <c r="D66" s="694"/>
      <c r="E66" s="694"/>
      <c r="F66" s="694"/>
      <c r="G66" s="694"/>
      <c r="H66" s="694"/>
      <c r="I66" s="694"/>
      <c r="J66" s="694"/>
      <c r="K66" s="694"/>
      <c r="L66" s="694"/>
      <c r="M66" s="694"/>
      <c r="N66" s="694"/>
      <c r="O66" s="694"/>
      <c r="P66" s="695"/>
      <c r="Q66" s="670" t="s">
        <v>384</v>
      </c>
      <c r="R66" s="671"/>
      <c r="S66" s="671"/>
      <c r="T66" s="671"/>
      <c r="U66" s="672"/>
      <c r="V66" s="670" t="s">
        <v>363</v>
      </c>
      <c r="W66" s="671"/>
      <c r="X66" s="671"/>
      <c r="Y66" s="671"/>
      <c r="Z66" s="672"/>
      <c r="AA66" s="670" t="s">
        <v>364</v>
      </c>
      <c r="AB66" s="671"/>
      <c r="AC66" s="671"/>
      <c r="AD66" s="671"/>
      <c r="AE66" s="672"/>
      <c r="AF66" s="820" t="s">
        <v>385</v>
      </c>
      <c r="AG66" s="772"/>
      <c r="AH66" s="772"/>
      <c r="AI66" s="772"/>
      <c r="AJ66" s="821"/>
      <c r="AK66" s="670" t="s">
        <v>366</v>
      </c>
      <c r="AL66" s="694"/>
      <c r="AM66" s="694"/>
      <c r="AN66" s="694"/>
      <c r="AO66" s="695"/>
      <c r="AP66" s="670" t="s">
        <v>367</v>
      </c>
      <c r="AQ66" s="671"/>
      <c r="AR66" s="671"/>
      <c r="AS66" s="671"/>
      <c r="AT66" s="672"/>
      <c r="AU66" s="670" t="s">
        <v>386</v>
      </c>
      <c r="AV66" s="671"/>
      <c r="AW66" s="671"/>
      <c r="AX66" s="671"/>
      <c r="AY66" s="672"/>
      <c r="AZ66" s="670" t="s">
        <v>334</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c r="C68" s="838"/>
      <c r="D68" s="838"/>
      <c r="E68" s="838"/>
      <c r="F68" s="838"/>
      <c r="G68" s="838"/>
      <c r="H68" s="838"/>
      <c r="I68" s="838"/>
      <c r="J68" s="838"/>
      <c r="K68" s="838"/>
      <c r="L68" s="838"/>
      <c r="M68" s="838"/>
      <c r="N68" s="838"/>
      <c r="O68" s="838"/>
      <c r="P68" s="839"/>
      <c r="Q68" s="840"/>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t="s">
        <v>541</v>
      </c>
      <c r="C69" s="842"/>
      <c r="D69" s="842"/>
      <c r="E69" s="842"/>
      <c r="F69" s="842"/>
      <c r="G69" s="842"/>
      <c r="H69" s="842"/>
      <c r="I69" s="842"/>
      <c r="J69" s="842"/>
      <c r="K69" s="842"/>
      <c r="L69" s="842"/>
      <c r="M69" s="842"/>
      <c r="N69" s="842"/>
      <c r="O69" s="842"/>
      <c r="P69" s="843"/>
      <c r="Q69" s="844"/>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c r="C70" s="842"/>
      <c r="D70" s="842"/>
      <c r="E70" s="842"/>
      <c r="F70" s="842"/>
      <c r="G70" s="842"/>
      <c r="H70" s="842"/>
      <c r="I70" s="842"/>
      <c r="J70" s="842"/>
      <c r="K70" s="842"/>
      <c r="L70" s="842"/>
      <c r="M70" s="842"/>
      <c r="N70" s="842"/>
      <c r="O70" s="842"/>
      <c r="P70" s="843"/>
      <c r="Q70" s="844"/>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358</v>
      </c>
      <c r="B88" s="749" t="s">
        <v>387</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c r="AG88" s="803"/>
      <c r="AH88" s="803"/>
      <c r="AI88" s="803"/>
      <c r="AJ88" s="803"/>
      <c r="AK88" s="800"/>
      <c r="AL88" s="800"/>
      <c r="AM88" s="800"/>
      <c r="AN88" s="800"/>
      <c r="AO88" s="800"/>
      <c r="AP88" s="803"/>
      <c r="AQ88" s="803"/>
      <c r="AR88" s="803"/>
      <c r="AS88" s="803"/>
      <c r="AT88" s="803"/>
      <c r="AU88" s="803"/>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358</v>
      </c>
      <c r="BR102" s="749" t="s">
        <v>388</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9584</v>
      </c>
      <c r="CS102" s="818"/>
      <c r="CT102" s="818"/>
      <c r="CU102" s="818"/>
      <c r="CV102" s="861"/>
      <c r="CW102" s="860">
        <v>4226</v>
      </c>
      <c r="CX102" s="818"/>
      <c r="CY102" s="818"/>
      <c r="CZ102" s="818"/>
      <c r="DA102" s="861"/>
      <c r="DB102" s="860">
        <v>29904</v>
      </c>
      <c r="DC102" s="818"/>
      <c r="DD102" s="818"/>
      <c r="DE102" s="818"/>
      <c r="DF102" s="861"/>
      <c r="DG102" s="860">
        <v>0</v>
      </c>
      <c r="DH102" s="818"/>
      <c r="DI102" s="818"/>
      <c r="DJ102" s="818"/>
      <c r="DK102" s="861"/>
      <c r="DL102" s="860">
        <v>7153</v>
      </c>
      <c r="DM102" s="818"/>
      <c r="DN102" s="818"/>
      <c r="DO102" s="818"/>
      <c r="DP102" s="861"/>
      <c r="DQ102" s="860">
        <v>5702</v>
      </c>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389</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390</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391</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392</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393</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394</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395</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396</v>
      </c>
      <c r="AB109" s="863"/>
      <c r="AC109" s="863"/>
      <c r="AD109" s="863"/>
      <c r="AE109" s="864"/>
      <c r="AF109" s="862" t="s">
        <v>289</v>
      </c>
      <c r="AG109" s="863"/>
      <c r="AH109" s="863"/>
      <c r="AI109" s="863"/>
      <c r="AJ109" s="864"/>
      <c r="AK109" s="862" t="s">
        <v>288</v>
      </c>
      <c r="AL109" s="863"/>
      <c r="AM109" s="863"/>
      <c r="AN109" s="863"/>
      <c r="AO109" s="864"/>
      <c r="AP109" s="862" t="s">
        <v>397</v>
      </c>
      <c r="AQ109" s="863"/>
      <c r="AR109" s="863"/>
      <c r="AS109" s="863"/>
      <c r="AT109" s="865"/>
      <c r="AU109" s="882" t="s">
        <v>395</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396</v>
      </c>
      <c r="BR109" s="863"/>
      <c r="BS109" s="863"/>
      <c r="BT109" s="863"/>
      <c r="BU109" s="864"/>
      <c r="BV109" s="862" t="s">
        <v>289</v>
      </c>
      <c r="BW109" s="863"/>
      <c r="BX109" s="863"/>
      <c r="BY109" s="863"/>
      <c r="BZ109" s="864"/>
      <c r="CA109" s="862" t="s">
        <v>288</v>
      </c>
      <c r="CB109" s="863"/>
      <c r="CC109" s="863"/>
      <c r="CD109" s="863"/>
      <c r="CE109" s="864"/>
      <c r="CF109" s="883" t="s">
        <v>397</v>
      </c>
      <c r="CG109" s="883"/>
      <c r="CH109" s="883"/>
      <c r="CI109" s="883"/>
      <c r="CJ109" s="883"/>
      <c r="CK109" s="862" t="s">
        <v>398</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396</v>
      </c>
      <c r="DH109" s="863"/>
      <c r="DI109" s="863"/>
      <c r="DJ109" s="863"/>
      <c r="DK109" s="864"/>
      <c r="DL109" s="862" t="s">
        <v>289</v>
      </c>
      <c r="DM109" s="863"/>
      <c r="DN109" s="863"/>
      <c r="DO109" s="863"/>
      <c r="DP109" s="864"/>
      <c r="DQ109" s="862" t="s">
        <v>288</v>
      </c>
      <c r="DR109" s="863"/>
      <c r="DS109" s="863"/>
      <c r="DT109" s="863"/>
      <c r="DU109" s="864"/>
      <c r="DV109" s="862" t="s">
        <v>397</v>
      </c>
      <c r="DW109" s="863"/>
      <c r="DX109" s="863"/>
      <c r="DY109" s="863"/>
      <c r="DZ109" s="865"/>
    </row>
    <row r="110" spans="1:131" s="217" customFormat="1" ht="26.25" customHeight="1" x14ac:dyDescent="0.2">
      <c r="A110" s="866" t="s">
        <v>399</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87132732</v>
      </c>
      <c r="AB110" s="870"/>
      <c r="AC110" s="870"/>
      <c r="AD110" s="870"/>
      <c r="AE110" s="871"/>
      <c r="AF110" s="872">
        <v>86038589</v>
      </c>
      <c r="AG110" s="870"/>
      <c r="AH110" s="870"/>
      <c r="AI110" s="870"/>
      <c r="AJ110" s="871"/>
      <c r="AK110" s="872">
        <v>82605056</v>
      </c>
      <c r="AL110" s="870"/>
      <c r="AM110" s="870"/>
      <c r="AN110" s="870"/>
      <c r="AO110" s="871"/>
      <c r="AP110" s="873">
        <v>30.6</v>
      </c>
      <c r="AQ110" s="874"/>
      <c r="AR110" s="874"/>
      <c r="AS110" s="874"/>
      <c r="AT110" s="875"/>
      <c r="AU110" s="876" t="s">
        <v>62</v>
      </c>
      <c r="AV110" s="877"/>
      <c r="AW110" s="877"/>
      <c r="AX110" s="877"/>
      <c r="AY110" s="877"/>
      <c r="AZ110" s="918" t="s">
        <v>400</v>
      </c>
      <c r="BA110" s="867"/>
      <c r="BB110" s="867"/>
      <c r="BC110" s="867"/>
      <c r="BD110" s="867"/>
      <c r="BE110" s="867"/>
      <c r="BF110" s="867"/>
      <c r="BG110" s="867"/>
      <c r="BH110" s="867"/>
      <c r="BI110" s="867"/>
      <c r="BJ110" s="867"/>
      <c r="BK110" s="867"/>
      <c r="BL110" s="867"/>
      <c r="BM110" s="867"/>
      <c r="BN110" s="867"/>
      <c r="BO110" s="867"/>
      <c r="BP110" s="868"/>
      <c r="BQ110" s="904">
        <v>899416358</v>
      </c>
      <c r="BR110" s="905"/>
      <c r="BS110" s="905"/>
      <c r="BT110" s="905"/>
      <c r="BU110" s="905"/>
      <c r="BV110" s="905">
        <v>881925246</v>
      </c>
      <c r="BW110" s="905"/>
      <c r="BX110" s="905"/>
      <c r="BY110" s="905"/>
      <c r="BZ110" s="905"/>
      <c r="CA110" s="905">
        <v>865365206</v>
      </c>
      <c r="CB110" s="905"/>
      <c r="CC110" s="905"/>
      <c r="CD110" s="905"/>
      <c r="CE110" s="905"/>
      <c r="CF110" s="919">
        <v>320.7</v>
      </c>
      <c r="CG110" s="920"/>
      <c r="CH110" s="920"/>
      <c r="CI110" s="920"/>
      <c r="CJ110" s="920"/>
      <c r="CK110" s="921" t="s">
        <v>401</v>
      </c>
      <c r="CL110" s="922"/>
      <c r="CM110" s="901" t="s">
        <v>402</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t="s">
        <v>110</v>
      </c>
      <c r="DH110" s="905"/>
      <c r="DI110" s="905"/>
      <c r="DJ110" s="905"/>
      <c r="DK110" s="905"/>
      <c r="DL110" s="905" t="s">
        <v>110</v>
      </c>
      <c r="DM110" s="905"/>
      <c r="DN110" s="905"/>
      <c r="DO110" s="905"/>
      <c r="DP110" s="905"/>
      <c r="DQ110" s="905" t="s">
        <v>351</v>
      </c>
      <c r="DR110" s="905"/>
      <c r="DS110" s="905"/>
      <c r="DT110" s="905"/>
      <c r="DU110" s="905"/>
      <c r="DV110" s="906" t="s">
        <v>110</v>
      </c>
      <c r="DW110" s="906"/>
      <c r="DX110" s="906"/>
      <c r="DY110" s="906"/>
      <c r="DZ110" s="907"/>
    </row>
    <row r="111" spans="1:131" s="217" customFormat="1" ht="26.25" customHeight="1" x14ac:dyDescent="0.2">
      <c r="A111" s="908" t="s">
        <v>403</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t="s">
        <v>110</v>
      </c>
      <c r="AB111" s="912"/>
      <c r="AC111" s="912"/>
      <c r="AD111" s="912"/>
      <c r="AE111" s="913"/>
      <c r="AF111" s="914" t="s">
        <v>404</v>
      </c>
      <c r="AG111" s="912"/>
      <c r="AH111" s="912"/>
      <c r="AI111" s="912"/>
      <c r="AJ111" s="913"/>
      <c r="AK111" s="914" t="s">
        <v>110</v>
      </c>
      <c r="AL111" s="912"/>
      <c r="AM111" s="912"/>
      <c r="AN111" s="912"/>
      <c r="AO111" s="913"/>
      <c r="AP111" s="915" t="s">
        <v>351</v>
      </c>
      <c r="AQ111" s="916"/>
      <c r="AR111" s="916"/>
      <c r="AS111" s="916"/>
      <c r="AT111" s="917"/>
      <c r="AU111" s="878"/>
      <c r="AV111" s="879"/>
      <c r="AW111" s="879"/>
      <c r="AX111" s="879"/>
      <c r="AY111" s="879"/>
      <c r="AZ111" s="927" t="s">
        <v>405</v>
      </c>
      <c r="BA111" s="928"/>
      <c r="BB111" s="928"/>
      <c r="BC111" s="928"/>
      <c r="BD111" s="928"/>
      <c r="BE111" s="928"/>
      <c r="BF111" s="928"/>
      <c r="BG111" s="928"/>
      <c r="BH111" s="928"/>
      <c r="BI111" s="928"/>
      <c r="BJ111" s="928"/>
      <c r="BK111" s="928"/>
      <c r="BL111" s="928"/>
      <c r="BM111" s="928"/>
      <c r="BN111" s="928"/>
      <c r="BO111" s="928"/>
      <c r="BP111" s="929"/>
      <c r="BQ111" s="897">
        <v>15084069</v>
      </c>
      <c r="BR111" s="898"/>
      <c r="BS111" s="898"/>
      <c r="BT111" s="898"/>
      <c r="BU111" s="898"/>
      <c r="BV111" s="898">
        <v>11497874</v>
      </c>
      <c r="BW111" s="898"/>
      <c r="BX111" s="898"/>
      <c r="BY111" s="898"/>
      <c r="BZ111" s="898"/>
      <c r="CA111" s="898">
        <v>8459985</v>
      </c>
      <c r="CB111" s="898"/>
      <c r="CC111" s="898"/>
      <c r="CD111" s="898"/>
      <c r="CE111" s="898"/>
      <c r="CF111" s="892">
        <v>3.1</v>
      </c>
      <c r="CG111" s="893"/>
      <c r="CH111" s="893"/>
      <c r="CI111" s="893"/>
      <c r="CJ111" s="893"/>
      <c r="CK111" s="923"/>
      <c r="CL111" s="924"/>
      <c r="CM111" s="894" t="s">
        <v>406</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110</v>
      </c>
      <c r="DH111" s="898"/>
      <c r="DI111" s="898"/>
      <c r="DJ111" s="898"/>
      <c r="DK111" s="898"/>
      <c r="DL111" s="898" t="s">
        <v>110</v>
      </c>
      <c r="DM111" s="898"/>
      <c r="DN111" s="898"/>
      <c r="DO111" s="898"/>
      <c r="DP111" s="898"/>
      <c r="DQ111" s="898" t="s">
        <v>110</v>
      </c>
      <c r="DR111" s="898"/>
      <c r="DS111" s="898"/>
      <c r="DT111" s="898"/>
      <c r="DU111" s="898"/>
      <c r="DV111" s="899" t="s">
        <v>110</v>
      </c>
      <c r="DW111" s="899"/>
      <c r="DX111" s="899"/>
      <c r="DY111" s="899"/>
      <c r="DZ111" s="900"/>
    </row>
    <row r="112" spans="1:131" s="217" customFormat="1" ht="26.25" customHeight="1" x14ac:dyDescent="0.2">
      <c r="A112" s="937" t="s">
        <v>407</v>
      </c>
      <c r="B112" s="938"/>
      <c r="C112" s="928" t="s">
        <v>408</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1544023</v>
      </c>
      <c r="AB112" s="931"/>
      <c r="AC112" s="931"/>
      <c r="AD112" s="931"/>
      <c r="AE112" s="932"/>
      <c r="AF112" s="933">
        <v>1727357</v>
      </c>
      <c r="AG112" s="931"/>
      <c r="AH112" s="931"/>
      <c r="AI112" s="931"/>
      <c r="AJ112" s="932"/>
      <c r="AK112" s="933">
        <v>1561313</v>
      </c>
      <c r="AL112" s="931"/>
      <c r="AM112" s="931"/>
      <c r="AN112" s="931"/>
      <c r="AO112" s="932"/>
      <c r="AP112" s="934">
        <v>0.6</v>
      </c>
      <c r="AQ112" s="935"/>
      <c r="AR112" s="935"/>
      <c r="AS112" s="935"/>
      <c r="AT112" s="936"/>
      <c r="AU112" s="878"/>
      <c r="AV112" s="879"/>
      <c r="AW112" s="879"/>
      <c r="AX112" s="879"/>
      <c r="AY112" s="879"/>
      <c r="AZ112" s="927" t="s">
        <v>409</v>
      </c>
      <c r="BA112" s="928"/>
      <c r="BB112" s="928"/>
      <c r="BC112" s="928"/>
      <c r="BD112" s="928"/>
      <c r="BE112" s="928"/>
      <c r="BF112" s="928"/>
      <c r="BG112" s="928"/>
      <c r="BH112" s="928"/>
      <c r="BI112" s="928"/>
      <c r="BJ112" s="928"/>
      <c r="BK112" s="928"/>
      <c r="BL112" s="928"/>
      <c r="BM112" s="928"/>
      <c r="BN112" s="928"/>
      <c r="BO112" s="928"/>
      <c r="BP112" s="929"/>
      <c r="BQ112" s="897">
        <v>19295971</v>
      </c>
      <c r="BR112" s="898"/>
      <c r="BS112" s="898"/>
      <c r="BT112" s="898"/>
      <c r="BU112" s="898"/>
      <c r="BV112" s="898">
        <v>17554916</v>
      </c>
      <c r="BW112" s="898"/>
      <c r="BX112" s="898"/>
      <c r="BY112" s="898"/>
      <c r="BZ112" s="898"/>
      <c r="CA112" s="898">
        <v>14996855</v>
      </c>
      <c r="CB112" s="898"/>
      <c r="CC112" s="898"/>
      <c r="CD112" s="898"/>
      <c r="CE112" s="898"/>
      <c r="CF112" s="892">
        <v>5.6</v>
      </c>
      <c r="CG112" s="893"/>
      <c r="CH112" s="893"/>
      <c r="CI112" s="893"/>
      <c r="CJ112" s="893"/>
      <c r="CK112" s="923"/>
      <c r="CL112" s="924"/>
      <c r="CM112" s="894" t="s">
        <v>410</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v>10614618</v>
      </c>
      <c r="DH112" s="898"/>
      <c r="DI112" s="898"/>
      <c r="DJ112" s="898"/>
      <c r="DK112" s="898"/>
      <c r="DL112" s="898">
        <v>7809409</v>
      </c>
      <c r="DM112" s="898"/>
      <c r="DN112" s="898"/>
      <c r="DO112" s="898"/>
      <c r="DP112" s="898"/>
      <c r="DQ112" s="898">
        <v>5480029</v>
      </c>
      <c r="DR112" s="898"/>
      <c r="DS112" s="898"/>
      <c r="DT112" s="898"/>
      <c r="DU112" s="898"/>
      <c r="DV112" s="899">
        <v>2</v>
      </c>
      <c r="DW112" s="899"/>
      <c r="DX112" s="899"/>
      <c r="DY112" s="899"/>
      <c r="DZ112" s="900"/>
    </row>
    <row r="113" spans="1:130" s="217" customFormat="1" ht="26.25" customHeight="1" x14ac:dyDescent="0.2">
      <c r="A113" s="939"/>
      <c r="B113" s="940"/>
      <c r="C113" s="928" t="s">
        <v>411</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2816136</v>
      </c>
      <c r="AB113" s="931"/>
      <c r="AC113" s="931"/>
      <c r="AD113" s="931"/>
      <c r="AE113" s="932"/>
      <c r="AF113" s="933">
        <v>2382867</v>
      </c>
      <c r="AG113" s="931"/>
      <c r="AH113" s="931"/>
      <c r="AI113" s="931"/>
      <c r="AJ113" s="932"/>
      <c r="AK113" s="933">
        <v>2309620</v>
      </c>
      <c r="AL113" s="931"/>
      <c r="AM113" s="931"/>
      <c r="AN113" s="931"/>
      <c r="AO113" s="932"/>
      <c r="AP113" s="934">
        <v>0.9</v>
      </c>
      <c r="AQ113" s="935"/>
      <c r="AR113" s="935"/>
      <c r="AS113" s="935"/>
      <c r="AT113" s="936"/>
      <c r="AU113" s="878"/>
      <c r="AV113" s="879"/>
      <c r="AW113" s="879"/>
      <c r="AX113" s="879"/>
      <c r="AY113" s="879"/>
      <c r="AZ113" s="927" t="s">
        <v>412</v>
      </c>
      <c r="BA113" s="928"/>
      <c r="BB113" s="928"/>
      <c r="BC113" s="928"/>
      <c r="BD113" s="928"/>
      <c r="BE113" s="928"/>
      <c r="BF113" s="928"/>
      <c r="BG113" s="928"/>
      <c r="BH113" s="928"/>
      <c r="BI113" s="928"/>
      <c r="BJ113" s="928"/>
      <c r="BK113" s="928"/>
      <c r="BL113" s="928"/>
      <c r="BM113" s="928"/>
      <c r="BN113" s="928"/>
      <c r="BO113" s="928"/>
      <c r="BP113" s="929"/>
      <c r="BQ113" s="897" t="s">
        <v>110</v>
      </c>
      <c r="BR113" s="898"/>
      <c r="BS113" s="898"/>
      <c r="BT113" s="898"/>
      <c r="BU113" s="898"/>
      <c r="BV113" s="898" t="s">
        <v>404</v>
      </c>
      <c r="BW113" s="898"/>
      <c r="BX113" s="898"/>
      <c r="BY113" s="898"/>
      <c r="BZ113" s="898"/>
      <c r="CA113" s="898" t="s">
        <v>110</v>
      </c>
      <c r="CB113" s="898"/>
      <c r="CC113" s="898"/>
      <c r="CD113" s="898"/>
      <c r="CE113" s="898"/>
      <c r="CF113" s="892" t="s">
        <v>110</v>
      </c>
      <c r="CG113" s="893"/>
      <c r="CH113" s="893"/>
      <c r="CI113" s="893"/>
      <c r="CJ113" s="893"/>
      <c r="CK113" s="923"/>
      <c r="CL113" s="924"/>
      <c r="CM113" s="894" t="s">
        <v>413</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v>1703936</v>
      </c>
      <c r="DH113" s="898"/>
      <c r="DI113" s="898"/>
      <c r="DJ113" s="898"/>
      <c r="DK113" s="898"/>
      <c r="DL113" s="898">
        <v>1239040</v>
      </c>
      <c r="DM113" s="898"/>
      <c r="DN113" s="898"/>
      <c r="DO113" s="898"/>
      <c r="DP113" s="898"/>
      <c r="DQ113" s="898">
        <v>804289</v>
      </c>
      <c r="DR113" s="898"/>
      <c r="DS113" s="898"/>
      <c r="DT113" s="898"/>
      <c r="DU113" s="898"/>
      <c r="DV113" s="899">
        <v>0.3</v>
      </c>
      <c r="DW113" s="899"/>
      <c r="DX113" s="899"/>
      <c r="DY113" s="899"/>
      <c r="DZ113" s="900"/>
    </row>
    <row r="114" spans="1:130" s="217" customFormat="1" ht="26.25" customHeight="1" x14ac:dyDescent="0.2">
      <c r="A114" s="939"/>
      <c r="B114" s="940"/>
      <c r="C114" s="928" t="s">
        <v>414</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t="s">
        <v>110</v>
      </c>
      <c r="AB114" s="931"/>
      <c r="AC114" s="931"/>
      <c r="AD114" s="931"/>
      <c r="AE114" s="932"/>
      <c r="AF114" s="933" t="s">
        <v>110</v>
      </c>
      <c r="AG114" s="931"/>
      <c r="AH114" s="931"/>
      <c r="AI114" s="931"/>
      <c r="AJ114" s="932"/>
      <c r="AK114" s="933" t="s">
        <v>415</v>
      </c>
      <c r="AL114" s="931"/>
      <c r="AM114" s="931"/>
      <c r="AN114" s="931"/>
      <c r="AO114" s="932"/>
      <c r="AP114" s="934" t="s">
        <v>110</v>
      </c>
      <c r="AQ114" s="935"/>
      <c r="AR114" s="935"/>
      <c r="AS114" s="935"/>
      <c r="AT114" s="936"/>
      <c r="AU114" s="878"/>
      <c r="AV114" s="879"/>
      <c r="AW114" s="879"/>
      <c r="AX114" s="879"/>
      <c r="AY114" s="879"/>
      <c r="AZ114" s="927" t="s">
        <v>416</v>
      </c>
      <c r="BA114" s="928"/>
      <c r="BB114" s="928"/>
      <c r="BC114" s="928"/>
      <c r="BD114" s="928"/>
      <c r="BE114" s="928"/>
      <c r="BF114" s="928"/>
      <c r="BG114" s="928"/>
      <c r="BH114" s="928"/>
      <c r="BI114" s="928"/>
      <c r="BJ114" s="928"/>
      <c r="BK114" s="928"/>
      <c r="BL114" s="928"/>
      <c r="BM114" s="928"/>
      <c r="BN114" s="928"/>
      <c r="BO114" s="928"/>
      <c r="BP114" s="929"/>
      <c r="BQ114" s="897">
        <v>136882330</v>
      </c>
      <c r="BR114" s="898"/>
      <c r="BS114" s="898"/>
      <c r="BT114" s="898"/>
      <c r="BU114" s="898"/>
      <c r="BV114" s="898">
        <v>135206556</v>
      </c>
      <c r="BW114" s="898"/>
      <c r="BX114" s="898"/>
      <c r="BY114" s="898"/>
      <c r="BZ114" s="898"/>
      <c r="CA114" s="898">
        <v>127231221</v>
      </c>
      <c r="CB114" s="898"/>
      <c r="CC114" s="898"/>
      <c r="CD114" s="898"/>
      <c r="CE114" s="898"/>
      <c r="CF114" s="892">
        <v>47.1</v>
      </c>
      <c r="CG114" s="893"/>
      <c r="CH114" s="893"/>
      <c r="CI114" s="893"/>
      <c r="CJ114" s="893"/>
      <c r="CK114" s="923"/>
      <c r="CL114" s="924"/>
      <c r="CM114" s="894" t="s">
        <v>417</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v>2765515</v>
      </c>
      <c r="DH114" s="898"/>
      <c r="DI114" s="898"/>
      <c r="DJ114" s="898"/>
      <c r="DK114" s="898"/>
      <c r="DL114" s="898">
        <v>2449425</v>
      </c>
      <c r="DM114" s="898"/>
      <c r="DN114" s="898"/>
      <c r="DO114" s="898"/>
      <c r="DP114" s="898"/>
      <c r="DQ114" s="898">
        <v>2175667</v>
      </c>
      <c r="DR114" s="898"/>
      <c r="DS114" s="898"/>
      <c r="DT114" s="898"/>
      <c r="DU114" s="898"/>
      <c r="DV114" s="899">
        <v>0.8</v>
      </c>
      <c r="DW114" s="899"/>
      <c r="DX114" s="899"/>
      <c r="DY114" s="899"/>
      <c r="DZ114" s="900"/>
    </row>
    <row r="115" spans="1:130" s="217" customFormat="1" ht="26.25" customHeight="1" x14ac:dyDescent="0.2">
      <c r="A115" s="939"/>
      <c r="B115" s="940"/>
      <c r="C115" s="928" t="s">
        <v>418</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4995475</v>
      </c>
      <c r="AB115" s="931"/>
      <c r="AC115" s="931"/>
      <c r="AD115" s="931"/>
      <c r="AE115" s="932"/>
      <c r="AF115" s="933">
        <v>3307079</v>
      </c>
      <c r="AG115" s="931"/>
      <c r="AH115" s="931"/>
      <c r="AI115" s="931"/>
      <c r="AJ115" s="932"/>
      <c r="AK115" s="933">
        <v>3272689</v>
      </c>
      <c r="AL115" s="931"/>
      <c r="AM115" s="931"/>
      <c r="AN115" s="931"/>
      <c r="AO115" s="932"/>
      <c r="AP115" s="934">
        <v>1.2</v>
      </c>
      <c r="AQ115" s="935"/>
      <c r="AR115" s="935"/>
      <c r="AS115" s="935"/>
      <c r="AT115" s="936"/>
      <c r="AU115" s="878"/>
      <c r="AV115" s="879"/>
      <c r="AW115" s="879"/>
      <c r="AX115" s="879"/>
      <c r="AY115" s="879"/>
      <c r="AZ115" s="927" t="s">
        <v>419</v>
      </c>
      <c r="BA115" s="928"/>
      <c r="BB115" s="928"/>
      <c r="BC115" s="928"/>
      <c r="BD115" s="928"/>
      <c r="BE115" s="928"/>
      <c r="BF115" s="928"/>
      <c r="BG115" s="928"/>
      <c r="BH115" s="928"/>
      <c r="BI115" s="928"/>
      <c r="BJ115" s="928"/>
      <c r="BK115" s="928"/>
      <c r="BL115" s="928"/>
      <c r="BM115" s="928"/>
      <c r="BN115" s="928"/>
      <c r="BO115" s="928"/>
      <c r="BP115" s="929"/>
      <c r="BQ115" s="897">
        <v>6199294</v>
      </c>
      <c r="BR115" s="898"/>
      <c r="BS115" s="898"/>
      <c r="BT115" s="898"/>
      <c r="BU115" s="898"/>
      <c r="BV115" s="898">
        <v>6416125</v>
      </c>
      <c r="BW115" s="898"/>
      <c r="BX115" s="898"/>
      <c r="BY115" s="898"/>
      <c r="BZ115" s="898"/>
      <c r="CA115" s="898">
        <v>5727605</v>
      </c>
      <c r="CB115" s="898"/>
      <c r="CC115" s="898"/>
      <c r="CD115" s="898"/>
      <c r="CE115" s="898"/>
      <c r="CF115" s="892">
        <v>2.1</v>
      </c>
      <c r="CG115" s="893"/>
      <c r="CH115" s="893"/>
      <c r="CI115" s="893"/>
      <c r="CJ115" s="893"/>
      <c r="CK115" s="923"/>
      <c r="CL115" s="924"/>
      <c r="CM115" s="927" t="s">
        <v>420</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t="s">
        <v>110</v>
      </c>
      <c r="DH115" s="898"/>
      <c r="DI115" s="898"/>
      <c r="DJ115" s="898"/>
      <c r="DK115" s="898"/>
      <c r="DL115" s="898" t="s">
        <v>110</v>
      </c>
      <c r="DM115" s="898"/>
      <c r="DN115" s="898"/>
      <c r="DO115" s="898"/>
      <c r="DP115" s="898"/>
      <c r="DQ115" s="898" t="s">
        <v>351</v>
      </c>
      <c r="DR115" s="898"/>
      <c r="DS115" s="898"/>
      <c r="DT115" s="898"/>
      <c r="DU115" s="898"/>
      <c r="DV115" s="899" t="s">
        <v>110</v>
      </c>
      <c r="DW115" s="899"/>
      <c r="DX115" s="899"/>
      <c r="DY115" s="899"/>
      <c r="DZ115" s="900"/>
    </row>
    <row r="116" spans="1:130" s="217" customFormat="1" ht="26.25" customHeight="1" x14ac:dyDescent="0.2">
      <c r="A116" s="941"/>
      <c r="B116" s="942"/>
      <c r="C116" s="943" t="s">
        <v>421</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v>4341</v>
      </c>
      <c r="AB116" s="931"/>
      <c r="AC116" s="931"/>
      <c r="AD116" s="931"/>
      <c r="AE116" s="932"/>
      <c r="AF116" s="933">
        <v>730</v>
      </c>
      <c r="AG116" s="931"/>
      <c r="AH116" s="931"/>
      <c r="AI116" s="931"/>
      <c r="AJ116" s="932"/>
      <c r="AK116" s="933">
        <v>558</v>
      </c>
      <c r="AL116" s="931"/>
      <c r="AM116" s="931"/>
      <c r="AN116" s="931"/>
      <c r="AO116" s="932"/>
      <c r="AP116" s="934">
        <v>0</v>
      </c>
      <c r="AQ116" s="935"/>
      <c r="AR116" s="935"/>
      <c r="AS116" s="935"/>
      <c r="AT116" s="936"/>
      <c r="AU116" s="878"/>
      <c r="AV116" s="879"/>
      <c r="AW116" s="879"/>
      <c r="AX116" s="879"/>
      <c r="AY116" s="879"/>
      <c r="AZ116" s="945" t="s">
        <v>422</v>
      </c>
      <c r="BA116" s="946"/>
      <c r="BB116" s="946"/>
      <c r="BC116" s="946"/>
      <c r="BD116" s="946"/>
      <c r="BE116" s="946"/>
      <c r="BF116" s="946"/>
      <c r="BG116" s="946"/>
      <c r="BH116" s="946"/>
      <c r="BI116" s="946"/>
      <c r="BJ116" s="946"/>
      <c r="BK116" s="946"/>
      <c r="BL116" s="946"/>
      <c r="BM116" s="946"/>
      <c r="BN116" s="946"/>
      <c r="BO116" s="946"/>
      <c r="BP116" s="947"/>
      <c r="BQ116" s="897" t="s">
        <v>110</v>
      </c>
      <c r="BR116" s="898"/>
      <c r="BS116" s="898"/>
      <c r="BT116" s="898"/>
      <c r="BU116" s="898"/>
      <c r="BV116" s="898" t="s">
        <v>351</v>
      </c>
      <c r="BW116" s="898"/>
      <c r="BX116" s="898"/>
      <c r="BY116" s="898"/>
      <c r="BZ116" s="898"/>
      <c r="CA116" s="898">
        <v>60000</v>
      </c>
      <c r="CB116" s="898"/>
      <c r="CC116" s="898"/>
      <c r="CD116" s="898"/>
      <c r="CE116" s="898"/>
      <c r="CF116" s="892">
        <v>0</v>
      </c>
      <c r="CG116" s="893"/>
      <c r="CH116" s="893"/>
      <c r="CI116" s="893"/>
      <c r="CJ116" s="893"/>
      <c r="CK116" s="923"/>
      <c r="CL116" s="924"/>
      <c r="CM116" s="894" t="s">
        <v>423</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415</v>
      </c>
      <c r="DH116" s="898"/>
      <c r="DI116" s="898"/>
      <c r="DJ116" s="898"/>
      <c r="DK116" s="898"/>
      <c r="DL116" s="898" t="s">
        <v>424</v>
      </c>
      <c r="DM116" s="898"/>
      <c r="DN116" s="898"/>
      <c r="DO116" s="898"/>
      <c r="DP116" s="898"/>
      <c r="DQ116" s="898" t="s">
        <v>110</v>
      </c>
      <c r="DR116" s="898"/>
      <c r="DS116" s="898"/>
      <c r="DT116" s="898"/>
      <c r="DU116" s="898"/>
      <c r="DV116" s="899" t="s">
        <v>110</v>
      </c>
      <c r="DW116" s="899"/>
      <c r="DX116" s="899"/>
      <c r="DY116" s="899"/>
      <c r="DZ116" s="900"/>
    </row>
    <row r="117" spans="1:130" s="217" customFormat="1" ht="26.25" customHeight="1" x14ac:dyDescent="0.2">
      <c r="A117" s="882" t="s">
        <v>148</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425</v>
      </c>
      <c r="Z117" s="864"/>
      <c r="AA117" s="954">
        <v>96492707</v>
      </c>
      <c r="AB117" s="955"/>
      <c r="AC117" s="955"/>
      <c r="AD117" s="955"/>
      <c r="AE117" s="956"/>
      <c r="AF117" s="957">
        <v>93456622</v>
      </c>
      <c r="AG117" s="955"/>
      <c r="AH117" s="955"/>
      <c r="AI117" s="955"/>
      <c r="AJ117" s="956"/>
      <c r="AK117" s="957">
        <v>89749236</v>
      </c>
      <c r="AL117" s="955"/>
      <c r="AM117" s="955"/>
      <c r="AN117" s="955"/>
      <c r="AO117" s="956"/>
      <c r="AP117" s="958"/>
      <c r="AQ117" s="959"/>
      <c r="AR117" s="959"/>
      <c r="AS117" s="959"/>
      <c r="AT117" s="960"/>
      <c r="AU117" s="878"/>
      <c r="AV117" s="879"/>
      <c r="AW117" s="879"/>
      <c r="AX117" s="879"/>
      <c r="AY117" s="879"/>
      <c r="AZ117" s="927" t="s">
        <v>426</v>
      </c>
      <c r="BA117" s="928"/>
      <c r="BB117" s="928"/>
      <c r="BC117" s="928"/>
      <c r="BD117" s="928"/>
      <c r="BE117" s="928"/>
      <c r="BF117" s="928"/>
      <c r="BG117" s="928"/>
      <c r="BH117" s="928"/>
      <c r="BI117" s="928"/>
      <c r="BJ117" s="928"/>
      <c r="BK117" s="928"/>
      <c r="BL117" s="928"/>
      <c r="BM117" s="928"/>
      <c r="BN117" s="928"/>
      <c r="BO117" s="928"/>
      <c r="BP117" s="929"/>
      <c r="BQ117" s="897" t="s">
        <v>351</v>
      </c>
      <c r="BR117" s="898"/>
      <c r="BS117" s="898"/>
      <c r="BT117" s="898"/>
      <c r="BU117" s="898"/>
      <c r="BV117" s="898" t="s">
        <v>424</v>
      </c>
      <c r="BW117" s="898"/>
      <c r="BX117" s="898"/>
      <c r="BY117" s="898"/>
      <c r="BZ117" s="898"/>
      <c r="CA117" s="898" t="s">
        <v>351</v>
      </c>
      <c r="CB117" s="898"/>
      <c r="CC117" s="898"/>
      <c r="CD117" s="898"/>
      <c r="CE117" s="898"/>
      <c r="CF117" s="892" t="s">
        <v>110</v>
      </c>
      <c r="CG117" s="893"/>
      <c r="CH117" s="893"/>
      <c r="CI117" s="893"/>
      <c r="CJ117" s="893"/>
      <c r="CK117" s="923"/>
      <c r="CL117" s="924"/>
      <c r="CM117" s="894" t="s">
        <v>427</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351</v>
      </c>
      <c r="DH117" s="898"/>
      <c r="DI117" s="898"/>
      <c r="DJ117" s="898"/>
      <c r="DK117" s="898"/>
      <c r="DL117" s="898" t="s">
        <v>110</v>
      </c>
      <c r="DM117" s="898"/>
      <c r="DN117" s="898"/>
      <c r="DO117" s="898"/>
      <c r="DP117" s="898"/>
      <c r="DQ117" s="898" t="s">
        <v>110</v>
      </c>
      <c r="DR117" s="898"/>
      <c r="DS117" s="898"/>
      <c r="DT117" s="898"/>
      <c r="DU117" s="898"/>
      <c r="DV117" s="899" t="s">
        <v>351</v>
      </c>
      <c r="DW117" s="899"/>
      <c r="DX117" s="899"/>
      <c r="DY117" s="899"/>
      <c r="DZ117" s="900"/>
    </row>
    <row r="118" spans="1:130" s="217" customFormat="1" ht="26.25" customHeight="1" x14ac:dyDescent="0.2">
      <c r="A118" s="882" t="s">
        <v>398</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396</v>
      </c>
      <c r="AB118" s="863"/>
      <c r="AC118" s="863"/>
      <c r="AD118" s="863"/>
      <c r="AE118" s="864"/>
      <c r="AF118" s="862" t="s">
        <v>289</v>
      </c>
      <c r="AG118" s="863"/>
      <c r="AH118" s="863"/>
      <c r="AI118" s="863"/>
      <c r="AJ118" s="864"/>
      <c r="AK118" s="862" t="s">
        <v>288</v>
      </c>
      <c r="AL118" s="863"/>
      <c r="AM118" s="863"/>
      <c r="AN118" s="863"/>
      <c r="AO118" s="864"/>
      <c r="AP118" s="949" t="s">
        <v>397</v>
      </c>
      <c r="AQ118" s="950"/>
      <c r="AR118" s="950"/>
      <c r="AS118" s="950"/>
      <c r="AT118" s="951"/>
      <c r="AU118" s="878"/>
      <c r="AV118" s="879"/>
      <c r="AW118" s="879"/>
      <c r="AX118" s="879"/>
      <c r="AY118" s="879"/>
      <c r="AZ118" s="952" t="s">
        <v>428</v>
      </c>
      <c r="BA118" s="943"/>
      <c r="BB118" s="943"/>
      <c r="BC118" s="943"/>
      <c r="BD118" s="943"/>
      <c r="BE118" s="943"/>
      <c r="BF118" s="943"/>
      <c r="BG118" s="943"/>
      <c r="BH118" s="943"/>
      <c r="BI118" s="943"/>
      <c r="BJ118" s="943"/>
      <c r="BK118" s="943"/>
      <c r="BL118" s="943"/>
      <c r="BM118" s="943"/>
      <c r="BN118" s="943"/>
      <c r="BO118" s="943"/>
      <c r="BP118" s="944"/>
      <c r="BQ118" s="969" t="s">
        <v>404</v>
      </c>
      <c r="BR118" s="970"/>
      <c r="BS118" s="970"/>
      <c r="BT118" s="970"/>
      <c r="BU118" s="970"/>
      <c r="BV118" s="970" t="s">
        <v>110</v>
      </c>
      <c r="BW118" s="970"/>
      <c r="BX118" s="970"/>
      <c r="BY118" s="970"/>
      <c r="BZ118" s="970"/>
      <c r="CA118" s="970" t="s">
        <v>404</v>
      </c>
      <c r="CB118" s="970"/>
      <c r="CC118" s="970"/>
      <c r="CD118" s="970"/>
      <c r="CE118" s="970"/>
      <c r="CF118" s="892" t="s">
        <v>110</v>
      </c>
      <c r="CG118" s="893"/>
      <c r="CH118" s="893"/>
      <c r="CI118" s="893"/>
      <c r="CJ118" s="893"/>
      <c r="CK118" s="923"/>
      <c r="CL118" s="924"/>
      <c r="CM118" s="894" t="s">
        <v>429</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351</v>
      </c>
      <c r="DH118" s="898"/>
      <c r="DI118" s="898"/>
      <c r="DJ118" s="898"/>
      <c r="DK118" s="898"/>
      <c r="DL118" s="898" t="s">
        <v>351</v>
      </c>
      <c r="DM118" s="898"/>
      <c r="DN118" s="898"/>
      <c r="DO118" s="898"/>
      <c r="DP118" s="898"/>
      <c r="DQ118" s="898" t="s">
        <v>404</v>
      </c>
      <c r="DR118" s="898"/>
      <c r="DS118" s="898"/>
      <c r="DT118" s="898"/>
      <c r="DU118" s="898"/>
      <c r="DV118" s="899" t="s">
        <v>110</v>
      </c>
      <c r="DW118" s="899"/>
      <c r="DX118" s="899"/>
      <c r="DY118" s="899"/>
      <c r="DZ118" s="900"/>
    </row>
    <row r="119" spans="1:130" s="217" customFormat="1" ht="26.25" customHeight="1" x14ac:dyDescent="0.2">
      <c r="A119" s="1034" t="s">
        <v>401</v>
      </c>
      <c r="B119" s="922"/>
      <c r="C119" s="901" t="s">
        <v>402</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t="s">
        <v>110</v>
      </c>
      <c r="AB119" s="870"/>
      <c r="AC119" s="870"/>
      <c r="AD119" s="870"/>
      <c r="AE119" s="871"/>
      <c r="AF119" s="872" t="s">
        <v>351</v>
      </c>
      <c r="AG119" s="870"/>
      <c r="AH119" s="870"/>
      <c r="AI119" s="870"/>
      <c r="AJ119" s="871"/>
      <c r="AK119" s="872" t="s">
        <v>351</v>
      </c>
      <c r="AL119" s="870"/>
      <c r="AM119" s="870"/>
      <c r="AN119" s="870"/>
      <c r="AO119" s="871"/>
      <c r="AP119" s="873" t="s">
        <v>404</v>
      </c>
      <c r="AQ119" s="874"/>
      <c r="AR119" s="874"/>
      <c r="AS119" s="874"/>
      <c r="AT119" s="875"/>
      <c r="AU119" s="880"/>
      <c r="AV119" s="881"/>
      <c r="AW119" s="881"/>
      <c r="AX119" s="881"/>
      <c r="AY119" s="881"/>
      <c r="AZ119" s="248" t="s">
        <v>148</v>
      </c>
      <c r="BA119" s="248"/>
      <c r="BB119" s="248"/>
      <c r="BC119" s="248"/>
      <c r="BD119" s="248"/>
      <c r="BE119" s="248"/>
      <c r="BF119" s="248"/>
      <c r="BG119" s="248"/>
      <c r="BH119" s="248"/>
      <c r="BI119" s="248"/>
      <c r="BJ119" s="248"/>
      <c r="BK119" s="248"/>
      <c r="BL119" s="248"/>
      <c r="BM119" s="248"/>
      <c r="BN119" s="248"/>
      <c r="BO119" s="953" t="s">
        <v>430</v>
      </c>
      <c r="BP119" s="977"/>
      <c r="BQ119" s="969">
        <v>1076878022</v>
      </c>
      <c r="BR119" s="970"/>
      <c r="BS119" s="970"/>
      <c r="BT119" s="970"/>
      <c r="BU119" s="970"/>
      <c r="BV119" s="970">
        <v>1052600717</v>
      </c>
      <c r="BW119" s="970"/>
      <c r="BX119" s="970"/>
      <c r="BY119" s="970"/>
      <c r="BZ119" s="970"/>
      <c r="CA119" s="970">
        <v>1021780872</v>
      </c>
      <c r="CB119" s="970"/>
      <c r="CC119" s="970"/>
      <c r="CD119" s="970"/>
      <c r="CE119" s="970"/>
      <c r="CF119" s="971"/>
      <c r="CG119" s="972"/>
      <c r="CH119" s="972"/>
      <c r="CI119" s="972"/>
      <c r="CJ119" s="973"/>
      <c r="CK119" s="925"/>
      <c r="CL119" s="926"/>
      <c r="CM119" s="974" t="s">
        <v>431</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t="s">
        <v>424</v>
      </c>
      <c r="DH119" s="898"/>
      <c r="DI119" s="898"/>
      <c r="DJ119" s="898"/>
      <c r="DK119" s="898"/>
      <c r="DL119" s="898" t="s">
        <v>404</v>
      </c>
      <c r="DM119" s="898"/>
      <c r="DN119" s="898"/>
      <c r="DO119" s="898"/>
      <c r="DP119" s="898"/>
      <c r="DQ119" s="898" t="s">
        <v>404</v>
      </c>
      <c r="DR119" s="898"/>
      <c r="DS119" s="898"/>
      <c r="DT119" s="898"/>
      <c r="DU119" s="898"/>
      <c r="DV119" s="899" t="s">
        <v>110</v>
      </c>
      <c r="DW119" s="899"/>
      <c r="DX119" s="899"/>
      <c r="DY119" s="899"/>
      <c r="DZ119" s="900"/>
    </row>
    <row r="120" spans="1:130" s="217" customFormat="1" ht="26.25" customHeight="1" x14ac:dyDescent="0.2">
      <c r="A120" s="1035"/>
      <c r="B120" s="924"/>
      <c r="C120" s="894" t="s">
        <v>406</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351</v>
      </c>
      <c r="AB120" s="931"/>
      <c r="AC120" s="931"/>
      <c r="AD120" s="931"/>
      <c r="AE120" s="932"/>
      <c r="AF120" s="933" t="s">
        <v>351</v>
      </c>
      <c r="AG120" s="931"/>
      <c r="AH120" s="931"/>
      <c r="AI120" s="931"/>
      <c r="AJ120" s="932"/>
      <c r="AK120" s="933" t="s">
        <v>404</v>
      </c>
      <c r="AL120" s="931"/>
      <c r="AM120" s="931"/>
      <c r="AN120" s="931"/>
      <c r="AO120" s="932"/>
      <c r="AP120" s="934" t="s">
        <v>351</v>
      </c>
      <c r="AQ120" s="935"/>
      <c r="AR120" s="935"/>
      <c r="AS120" s="935"/>
      <c r="AT120" s="936"/>
      <c r="AU120" s="961" t="s">
        <v>432</v>
      </c>
      <c r="AV120" s="962"/>
      <c r="AW120" s="962"/>
      <c r="AX120" s="962"/>
      <c r="AY120" s="963"/>
      <c r="AZ120" s="918" t="s">
        <v>433</v>
      </c>
      <c r="BA120" s="867"/>
      <c r="BB120" s="867"/>
      <c r="BC120" s="867"/>
      <c r="BD120" s="867"/>
      <c r="BE120" s="867"/>
      <c r="BF120" s="867"/>
      <c r="BG120" s="867"/>
      <c r="BH120" s="867"/>
      <c r="BI120" s="867"/>
      <c r="BJ120" s="867"/>
      <c r="BK120" s="867"/>
      <c r="BL120" s="867"/>
      <c r="BM120" s="867"/>
      <c r="BN120" s="867"/>
      <c r="BO120" s="867"/>
      <c r="BP120" s="868"/>
      <c r="BQ120" s="904">
        <v>76384349</v>
      </c>
      <c r="BR120" s="905"/>
      <c r="BS120" s="905"/>
      <c r="BT120" s="905"/>
      <c r="BU120" s="905"/>
      <c r="BV120" s="905">
        <v>78041699</v>
      </c>
      <c r="BW120" s="905"/>
      <c r="BX120" s="905"/>
      <c r="BY120" s="905"/>
      <c r="BZ120" s="905"/>
      <c r="CA120" s="905">
        <v>83936885</v>
      </c>
      <c r="CB120" s="905"/>
      <c r="CC120" s="905"/>
      <c r="CD120" s="905"/>
      <c r="CE120" s="905"/>
      <c r="CF120" s="919">
        <v>31.1</v>
      </c>
      <c r="CG120" s="920"/>
      <c r="CH120" s="920"/>
      <c r="CI120" s="920"/>
      <c r="CJ120" s="920"/>
      <c r="CK120" s="978" t="s">
        <v>434</v>
      </c>
      <c r="CL120" s="979"/>
      <c r="CM120" s="979"/>
      <c r="CN120" s="979"/>
      <c r="CO120" s="980"/>
      <c r="CP120" s="986" t="s">
        <v>435</v>
      </c>
      <c r="CQ120" s="987"/>
      <c r="CR120" s="987"/>
      <c r="CS120" s="987"/>
      <c r="CT120" s="987"/>
      <c r="CU120" s="987"/>
      <c r="CV120" s="987"/>
      <c r="CW120" s="987"/>
      <c r="CX120" s="987"/>
      <c r="CY120" s="987"/>
      <c r="CZ120" s="987"/>
      <c r="DA120" s="987"/>
      <c r="DB120" s="987"/>
      <c r="DC120" s="987"/>
      <c r="DD120" s="987"/>
      <c r="DE120" s="987"/>
      <c r="DF120" s="988"/>
      <c r="DG120" s="904">
        <v>17147075</v>
      </c>
      <c r="DH120" s="905"/>
      <c r="DI120" s="905"/>
      <c r="DJ120" s="905"/>
      <c r="DK120" s="905"/>
      <c r="DL120" s="905">
        <v>16239465</v>
      </c>
      <c r="DM120" s="905"/>
      <c r="DN120" s="905"/>
      <c r="DO120" s="905"/>
      <c r="DP120" s="905"/>
      <c r="DQ120" s="905">
        <v>14256086</v>
      </c>
      <c r="DR120" s="905"/>
      <c r="DS120" s="905"/>
      <c r="DT120" s="905"/>
      <c r="DU120" s="905"/>
      <c r="DV120" s="906">
        <v>5.3</v>
      </c>
      <c r="DW120" s="906"/>
      <c r="DX120" s="906"/>
      <c r="DY120" s="906"/>
      <c r="DZ120" s="907"/>
    </row>
    <row r="121" spans="1:130" s="217" customFormat="1" ht="26.25" customHeight="1" x14ac:dyDescent="0.2">
      <c r="A121" s="1035"/>
      <c r="B121" s="924"/>
      <c r="C121" s="945" t="s">
        <v>436</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v>4524115</v>
      </c>
      <c r="AB121" s="931"/>
      <c r="AC121" s="931"/>
      <c r="AD121" s="931"/>
      <c r="AE121" s="932"/>
      <c r="AF121" s="933">
        <v>2877964</v>
      </c>
      <c r="AG121" s="931"/>
      <c r="AH121" s="931"/>
      <c r="AI121" s="931"/>
      <c r="AJ121" s="932"/>
      <c r="AK121" s="933">
        <v>2885154</v>
      </c>
      <c r="AL121" s="931"/>
      <c r="AM121" s="931"/>
      <c r="AN121" s="931"/>
      <c r="AO121" s="932"/>
      <c r="AP121" s="934">
        <v>1.1000000000000001</v>
      </c>
      <c r="AQ121" s="935"/>
      <c r="AR121" s="935"/>
      <c r="AS121" s="935"/>
      <c r="AT121" s="936"/>
      <c r="AU121" s="964"/>
      <c r="AV121" s="965"/>
      <c r="AW121" s="965"/>
      <c r="AX121" s="965"/>
      <c r="AY121" s="966"/>
      <c r="AZ121" s="927" t="s">
        <v>437</v>
      </c>
      <c r="BA121" s="928"/>
      <c r="BB121" s="928"/>
      <c r="BC121" s="928"/>
      <c r="BD121" s="928"/>
      <c r="BE121" s="928"/>
      <c r="BF121" s="928"/>
      <c r="BG121" s="928"/>
      <c r="BH121" s="928"/>
      <c r="BI121" s="928"/>
      <c r="BJ121" s="928"/>
      <c r="BK121" s="928"/>
      <c r="BL121" s="928"/>
      <c r="BM121" s="928"/>
      <c r="BN121" s="928"/>
      <c r="BO121" s="928"/>
      <c r="BP121" s="929"/>
      <c r="BQ121" s="897">
        <v>11381592</v>
      </c>
      <c r="BR121" s="898"/>
      <c r="BS121" s="898"/>
      <c r="BT121" s="898"/>
      <c r="BU121" s="898"/>
      <c r="BV121" s="898">
        <v>11237834</v>
      </c>
      <c r="BW121" s="898"/>
      <c r="BX121" s="898"/>
      <c r="BY121" s="898"/>
      <c r="BZ121" s="898"/>
      <c r="CA121" s="898">
        <v>11021283</v>
      </c>
      <c r="CB121" s="898"/>
      <c r="CC121" s="898"/>
      <c r="CD121" s="898"/>
      <c r="CE121" s="898"/>
      <c r="CF121" s="892">
        <v>4.0999999999999996</v>
      </c>
      <c r="CG121" s="893"/>
      <c r="CH121" s="893"/>
      <c r="CI121" s="893"/>
      <c r="CJ121" s="893"/>
      <c r="CK121" s="981"/>
      <c r="CL121" s="982"/>
      <c r="CM121" s="982"/>
      <c r="CN121" s="982"/>
      <c r="CO121" s="983"/>
      <c r="CP121" s="991" t="s">
        <v>379</v>
      </c>
      <c r="CQ121" s="992"/>
      <c r="CR121" s="992"/>
      <c r="CS121" s="992"/>
      <c r="CT121" s="992"/>
      <c r="CU121" s="992"/>
      <c r="CV121" s="992"/>
      <c r="CW121" s="992"/>
      <c r="CX121" s="992"/>
      <c r="CY121" s="992"/>
      <c r="CZ121" s="992"/>
      <c r="DA121" s="992"/>
      <c r="DB121" s="992"/>
      <c r="DC121" s="992"/>
      <c r="DD121" s="992"/>
      <c r="DE121" s="992"/>
      <c r="DF121" s="993"/>
      <c r="DG121" s="897">
        <v>1765684</v>
      </c>
      <c r="DH121" s="898"/>
      <c r="DI121" s="898"/>
      <c r="DJ121" s="898"/>
      <c r="DK121" s="898"/>
      <c r="DL121" s="898">
        <v>1061036</v>
      </c>
      <c r="DM121" s="898"/>
      <c r="DN121" s="898"/>
      <c r="DO121" s="898"/>
      <c r="DP121" s="898"/>
      <c r="DQ121" s="898">
        <v>604293</v>
      </c>
      <c r="DR121" s="898"/>
      <c r="DS121" s="898"/>
      <c r="DT121" s="898"/>
      <c r="DU121" s="898"/>
      <c r="DV121" s="899">
        <v>0.2</v>
      </c>
      <c r="DW121" s="899"/>
      <c r="DX121" s="899"/>
      <c r="DY121" s="899"/>
      <c r="DZ121" s="900"/>
    </row>
    <row r="122" spans="1:130" s="217" customFormat="1" ht="26.25" customHeight="1" x14ac:dyDescent="0.2">
      <c r="A122" s="1035"/>
      <c r="B122" s="924"/>
      <c r="C122" s="894" t="s">
        <v>417</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v>467816</v>
      </c>
      <c r="AB122" s="931"/>
      <c r="AC122" s="931"/>
      <c r="AD122" s="931"/>
      <c r="AE122" s="932"/>
      <c r="AF122" s="933">
        <v>426587</v>
      </c>
      <c r="AG122" s="931"/>
      <c r="AH122" s="931"/>
      <c r="AI122" s="931"/>
      <c r="AJ122" s="932"/>
      <c r="AK122" s="933">
        <v>385650</v>
      </c>
      <c r="AL122" s="931"/>
      <c r="AM122" s="931"/>
      <c r="AN122" s="931"/>
      <c r="AO122" s="932"/>
      <c r="AP122" s="934">
        <v>0.1</v>
      </c>
      <c r="AQ122" s="935"/>
      <c r="AR122" s="935"/>
      <c r="AS122" s="935"/>
      <c r="AT122" s="936"/>
      <c r="AU122" s="964"/>
      <c r="AV122" s="965"/>
      <c r="AW122" s="965"/>
      <c r="AX122" s="965"/>
      <c r="AY122" s="966"/>
      <c r="AZ122" s="952" t="s">
        <v>438</v>
      </c>
      <c r="BA122" s="943"/>
      <c r="BB122" s="943"/>
      <c r="BC122" s="943"/>
      <c r="BD122" s="943"/>
      <c r="BE122" s="943"/>
      <c r="BF122" s="943"/>
      <c r="BG122" s="943"/>
      <c r="BH122" s="943"/>
      <c r="BI122" s="943"/>
      <c r="BJ122" s="943"/>
      <c r="BK122" s="943"/>
      <c r="BL122" s="943"/>
      <c r="BM122" s="943"/>
      <c r="BN122" s="943"/>
      <c r="BO122" s="943"/>
      <c r="BP122" s="944"/>
      <c r="BQ122" s="969">
        <v>643400740</v>
      </c>
      <c r="BR122" s="970"/>
      <c r="BS122" s="970"/>
      <c r="BT122" s="970"/>
      <c r="BU122" s="970"/>
      <c r="BV122" s="970">
        <v>631233289</v>
      </c>
      <c r="BW122" s="970"/>
      <c r="BX122" s="970"/>
      <c r="BY122" s="970"/>
      <c r="BZ122" s="970"/>
      <c r="CA122" s="970">
        <v>620062713</v>
      </c>
      <c r="CB122" s="970"/>
      <c r="CC122" s="970"/>
      <c r="CD122" s="970"/>
      <c r="CE122" s="970"/>
      <c r="CF122" s="989">
        <v>229.8</v>
      </c>
      <c r="CG122" s="990"/>
      <c r="CH122" s="990"/>
      <c r="CI122" s="990"/>
      <c r="CJ122" s="990"/>
      <c r="CK122" s="981"/>
      <c r="CL122" s="982"/>
      <c r="CM122" s="982"/>
      <c r="CN122" s="982"/>
      <c r="CO122" s="983"/>
      <c r="CP122" s="991" t="s">
        <v>378</v>
      </c>
      <c r="CQ122" s="992"/>
      <c r="CR122" s="992"/>
      <c r="CS122" s="992"/>
      <c r="CT122" s="992"/>
      <c r="CU122" s="992"/>
      <c r="CV122" s="992"/>
      <c r="CW122" s="992"/>
      <c r="CX122" s="992"/>
      <c r="CY122" s="992"/>
      <c r="CZ122" s="992"/>
      <c r="DA122" s="992"/>
      <c r="DB122" s="992"/>
      <c r="DC122" s="992"/>
      <c r="DD122" s="992"/>
      <c r="DE122" s="992"/>
      <c r="DF122" s="993"/>
      <c r="DG122" s="897">
        <v>383212</v>
      </c>
      <c r="DH122" s="898"/>
      <c r="DI122" s="898"/>
      <c r="DJ122" s="898"/>
      <c r="DK122" s="898"/>
      <c r="DL122" s="898">
        <v>254415</v>
      </c>
      <c r="DM122" s="898"/>
      <c r="DN122" s="898"/>
      <c r="DO122" s="898"/>
      <c r="DP122" s="898"/>
      <c r="DQ122" s="898">
        <v>136476</v>
      </c>
      <c r="DR122" s="898"/>
      <c r="DS122" s="898"/>
      <c r="DT122" s="898"/>
      <c r="DU122" s="898"/>
      <c r="DV122" s="899">
        <v>0.1</v>
      </c>
      <c r="DW122" s="899"/>
      <c r="DX122" s="899"/>
      <c r="DY122" s="899"/>
      <c r="DZ122" s="900"/>
    </row>
    <row r="123" spans="1:130" s="217" customFormat="1" ht="26.25" customHeight="1" x14ac:dyDescent="0.2">
      <c r="A123" s="1035"/>
      <c r="B123" s="924"/>
      <c r="C123" s="894" t="s">
        <v>423</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351</v>
      </c>
      <c r="AB123" s="931"/>
      <c r="AC123" s="931"/>
      <c r="AD123" s="931"/>
      <c r="AE123" s="932"/>
      <c r="AF123" s="933" t="s">
        <v>110</v>
      </c>
      <c r="AG123" s="931"/>
      <c r="AH123" s="931"/>
      <c r="AI123" s="931"/>
      <c r="AJ123" s="932"/>
      <c r="AK123" s="933" t="s">
        <v>110</v>
      </c>
      <c r="AL123" s="931"/>
      <c r="AM123" s="931"/>
      <c r="AN123" s="931"/>
      <c r="AO123" s="932"/>
      <c r="AP123" s="934" t="s">
        <v>110</v>
      </c>
      <c r="AQ123" s="935"/>
      <c r="AR123" s="935"/>
      <c r="AS123" s="935"/>
      <c r="AT123" s="936"/>
      <c r="AU123" s="967"/>
      <c r="AV123" s="968"/>
      <c r="AW123" s="968"/>
      <c r="AX123" s="968"/>
      <c r="AY123" s="968"/>
      <c r="AZ123" s="248" t="s">
        <v>148</v>
      </c>
      <c r="BA123" s="248"/>
      <c r="BB123" s="248"/>
      <c r="BC123" s="248"/>
      <c r="BD123" s="248"/>
      <c r="BE123" s="248"/>
      <c r="BF123" s="248"/>
      <c r="BG123" s="248"/>
      <c r="BH123" s="248"/>
      <c r="BI123" s="248"/>
      <c r="BJ123" s="248"/>
      <c r="BK123" s="248"/>
      <c r="BL123" s="248"/>
      <c r="BM123" s="248"/>
      <c r="BN123" s="248"/>
      <c r="BO123" s="953" t="s">
        <v>439</v>
      </c>
      <c r="BP123" s="977"/>
      <c r="BQ123" s="1041">
        <v>731166681</v>
      </c>
      <c r="BR123" s="1042"/>
      <c r="BS123" s="1042"/>
      <c r="BT123" s="1042"/>
      <c r="BU123" s="1042"/>
      <c r="BV123" s="1042">
        <v>720512822</v>
      </c>
      <c r="BW123" s="1042"/>
      <c r="BX123" s="1042"/>
      <c r="BY123" s="1042"/>
      <c r="BZ123" s="1042"/>
      <c r="CA123" s="1042">
        <v>715020881</v>
      </c>
      <c r="CB123" s="1042"/>
      <c r="CC123" s="1042"/>
      <c r="CD123" s="1042"/>
      <c r="CE123" s="1042"/>
      <c r="CF123" s="971"/>
      <c r="CG123" s="972"/>
      <c r="CH123" s="972"/>
      <c r="CI123" s="972"/>
      <c r="CJ123" s="973"/>
      <c r="CK123" s="981"/>
      <c r="CL123" s="982"/>
      <c r="CM123" s="982"/>
      <c r="CN123" s="982"/>
      <c r="CO123" s="983"/>
      <c r="CP123" s="991" t="s">
        <v>440</v>
      </c>
      <c r="CQ123" s="992"/>
      <c r="CR123" s="992"/>
      <c r="CS123" s="992"/>
      <c r="CT123" s="992"/>
      <c r="CU123" s="992"/>
      <c r="CV123" s="992"/>
      <c r="CW123" s="992"/>
      <c r="CX123" s="992"/>
      <c r="CY123" s="992"/>
      <c r="CZ123" s="992"/>
      <c r="DA123" s="992"/>
      <c r="DB123" s="992"/>
      <c r="DC123" s="992"/>
      <c r="DD123" s="992"/>
      <c r="DE123" s="992"/>
      <c r="DF123" s="993"/>
      <c r="DG123" s="897" t="s">
        <v>110</v>
      </c>
      <c r="DH123" s="898"/>
      <c r="DI123" s="898"/>
      <c r="DJ123" s="898"/>
      <c r="DK123" s="898"/>
      <c r="DL123" s="898" t="s">
        <v>351</v>
      </c>
      <c r="DM123" s="898"/>
      <c r="DN123" s="898"/>
      <c r="DO123" s="898"/>
      <c r="DP123" s="898"/>
      <c r="DQ123" s="898" t="s">
        <v>110</v>
      </c>
      <c r="DR123" s="898"/>
      <c r="DS123" s="898"/>
      <c r="DT123" s="898"/>
      <c r="DU123" s="898"/>
      <c r="DV123" s="899" t="s">
        <v>351</v>
      </c>
      <c r="DW123" s="899"/>
      <c r="DX123" s="899"/>
      <c r="DY123" s="899"/>
      <c r="DZ123" s="900"/>
    </row>
    <row r="124" spans="1:130" s="217" customFormat="1" ht="26.25" customHeight="1" thickBot="1" x14ac:dyDescent="0.25">
      <c r="A124" s="1035"/>
      <c r="B124" s="924"/>
      <c r="C124" s="894" t="s">
        <v>427</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110</v>
      </c>
      <c r="AB124" s="931"/>
      <c r="AC124" s="931"/>
      <c r="AD124" s="931"/>
      <c r="AE124" s="932"/>
      <c r="AF124" s="933" t="s">
        <v>110</v>
      </c>
      <c r="AG124" s="931"/>
      <c r="AH124" s="931"/>
      <c r="AI124" s="931"/>
      <c r="AJ124" s="932"/>
      <c r="AK124" s="933" t="s">
        <v>110</v>
      </c>
      <c r="AL124" s="931"/>
      <c r="AM124" s="931"/>
      <c r="AN124" s="931"/>
      <c r="AO124" s="932"/>
      <c r="AP124" s="934" t="s">
        <v>110</v>
      </c>
      <c r="AQ124" s="935"/>
      <c r="AR124" s="935"/>
      <c r="AS124" s="935"/>
      <c r="AT124" s="936"/>
      <c r="AU124" s="1037" t="s">
        <v>441</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126.4</v>
      </c>
      <c r="BR124" s="1001"/>
      <c r="BS124" s="1001"/>
      <c r="BT124" s="1001"/>
      <c r="BU124" s="1001"/>
      <c r="BV124" s="1001">
        <v>122.9</v>
      </c>
      <c r="BW124" s="1001"/>
      <c r="BX124" s="1001"/>
      <c r="BY124" s="1001"/>
      <c r="BZ124" s="1001"/>
      <c r="CA124" s="1001">
        <v>113.6</v>
      </c>
      <c r="CB124" s="1001"/>
      <c r="CC124" s="1001"/>
      <c r="CD124" s="1001"/>
      <c r="CE124" s="1001"/>
      <c r="CF124" s="1002"/>
      <c r="CG124" s="1003"/>
      <c r="CH124" s="1003"/>
      <c r="CI124" s="1003"/>
      <c r="CJ124" s="1004"/>
      <c r="CK124" s="984"/>
      <c r="CL124" s="984"/>
      <c r="CM124" s="984"/>
      <c r="CN124" s="984"/>
      <c r="CO124" s="985"/>
      <c r="CP124" s="1005" t="s">
        <v>442</v>
      </c>
      <c r="CQ124" s="1006"/>
      <c r="CR124" s="1006"/>
      <c r="CS124" s="1006"/>
      <c r="CT124" s="1006"/>
      <c r="CU124" s="1006"/>
      <c r="CV124" s="1006"/>
      <c r="CW124" s="1006"/>
      <c r="CX124" s="1006"/>
      <c r="CY124" s="1006"/>
      <c r="CZ124" s="1006"/>
      <c r="DA124" s="1006"/>
      <c r="DB124" s="1006"/>
      <c r="DC124" s="1006"/>
      <c r="DD124" s="1006"/>
      <c r="DE124" s="1006"/>
      <c r="DF124" s="1007"/>
      <c r="DG124" s="969" t="s">
        <v>110</v>
      </c>
      <c r="DH124" s="970"/>
      <c r="DI124" s="970"/>
      <c r="DJ124" s="970"/>
      <c r="DK124" s="970"/>
      <c r="DL124" s="970" t="s">
        <v>351</v>
      </c>
      <c r="DM124" s="970"/>
      <c r="DN124" s="970"/>
      <c r="DO124" s="970"/>
      <c r="DP124" s="970"/>
      <c r="DQ124" s="970" t="s">
        <v>110</v>
      </c>
      <c r="DR124" s="970"/>
      <c r="DS124" s="970"/>
      <c r="DT124" s="970"/>
      <c r="DU124" s="970"/>
      <c r="DV124" s="994" t="s">
        <v>351</v>
      </c>
      <c r="DW124" s="994"/>
      <c r="DX124" s="994"/>
      <c r="DY124" s="994"/>
      <c r="DZ124" s="995"/>
    </row>
    <row r="125" spans="1:130" s="217" customFormat="1" ht="26.25" customHeight="1" x14ac:dyDescent="0.2">
      <c r="A125" s="1035"/>
      <c r="B125" s="924"/>
      <c r="C125" s="894" t="s">
        <v>429</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110</v>
      </c>
      <c r="AB125" s="931"/>
      <c r="AC125" s="931"/>
      <c r="AD125" s="931"/>
      <c r="AE125" s="932"/>
      <c r="AF125" s="933" t="s">
        <v>110</v>
      </c>
      <c r="AG125" s="931"/>
      <c r="AH125" s="931"/>
      <c r="AI125" s="931"/>
      <c r="AJ125" s="932"/>
      <c r="AK125" s="933" t="s">
        <v>110</v>
      </c>
      <c r="AL125" s="931"/>
      <c r="AM125" s="931"/>
      <c r="AN125" s="931"/>
      <c r="AO125" s="932"/>
      <c r="AP125" s="934" t="s">
        <v>110</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443</v>
      </c>
      <c r="CL125" s="979"/>
      <c r="CM125" s="979"/>
      <c r="CN125" s="979"/>
      <c r="CO125" s="980"/>
      <c r="CP125" s="918" t="s">
        <v>444</v>
      </c>
      <c r="CQ125" s="867"/>
      <c r="CR125" s="867"/>
      <c r="CS125" s="867"/>
      <c r="CT125" s="867"/>
      <c r="CU125" s="867"/>
      <c r="CV125" s="867"/>
      <c r="CW125" s="867"/>
      <c r="CX125" s="867"/>
      <c r="CY125" s="867"/>
      <c r="CZ125" s="867"/>
      <c r="DA125" s="867"/>
      <c r="DB125" s="867"/>
      <c r="DC125" s="867"/>
      <c r="DD125" s="867"/>
      <c r="DE125" s="867"/>
      <c r="DF125" s="868"/>
      <c r="DG125" s="904" t="s">
        <v>351</v>
      </c>
      <c r="DH125" s="905"/>
      <c r="DI125" s="905"/>
      <c r="DJ125" s="905"/>
      <c r="DK125" s="905"/>
      <c r="DL125" s="905" t="s">
        <v>110</v>
      </c>
      <c r="DM125" s="905"/>
      <c r="DN125" s="905"/>
      <c r="DO125" s="905"/>
      <c r="DP125" s="905"/>
      <c r="DQ125" s="905" t="s">
        <v>110</v>
      </c>
      <c r="DR125" s="905"/>
      <c r="DS125" s="905"/>
      <c r="DT125" s="905"/>
      <c r="DU125" s="905"/>
      <c r="DV125" s="906" t="s">
        <v>110</v>
      </c>
      <c r="DW125" s="906"/>
      <c r="DX125" s="906"/>
      <c r="DY125" s="906"/>
      <c r="DZ125" s="907"/>
    </row>
    <row r="126" spans="1:130" s="217" customFormat="1" ht="26.25" customHeight="1" thickBot="1" x14ac:dyDescent="0.25">
      <c r="A126" s="1035"/>
      <c r="B126" s="924"/>
      <c r="C126" s="894" t="s">
        <v>431</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t="s">
        <v>110</v>
      </c>
      <c r="AB126" s="931"/>
      <c r="AC126" s="931"/>
      <c r="AD126" s="931"/>
      <c r="AE126" s="932"/>
      <c r="AF126" s="933" t="s">
        <v>110</v>
      </c>
      <c r="AG126" s="931"/>
      <c r="AH126" s="931"/>
      <c r="AI126" s="931"/>
      <c r="AJ126" s="932"/>
      <c r="AK126" s="933" t="s">
        <v>110</v>
      </c>
      <c r="AL126" s="931"/>
      <c r="AM126" s="931"/>
      <c r="AN126" s="931"/>
      <c r="AO126" s="932"/>
      <c r="AP126" s="934" t="s">
        <v>110</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445</v>
      </c>
      <c r="CQ126" s="928"/>
      <c r="CR126" s="928"/>
      <c r="CS126" s="928"/>
      <c r="CT126" s="928"/>
      <c r="CU126" s="928"/>
      <c r="CV126" s="928"/>
      <c r="CW126" s="928"/>
      <c r="CX126" s="928"/>
      <c r="CY126" s="928"/>
      <c r="CZ126" s="928"/>
      <c r="DA126" s="928"/>
      <c r="DB126" s="928"/>
      <c r="DC126" s="928"/>
      <c r="DD126" s="928"/>
      <c r="DE126" s="928"/>
      <c r="DF126" s="929"/>
      <c r="DG126" s="897" t="s">
        <v>110</v>
      </c>
      <c r="DH126" s="898"/>
      <c r="DI126" s="898"/>
      <c r="DJ126" s="898"/>
      <c r="DK126" s="898"/>
      <c r="DL126" s="898" t="s">
        <v>110</v>
      </c>
      <c r="DM126" s="898"/>
      <c r="DN126" s="898"/>
      <c r="DO126" s="898"/>
      <c r="DP126" s="898"/>
      <c r="DQ126" s="898" t="s">
        <v>351</v>
      </c>
      <c r="DR126" s="898"/>
      <c r="DS126" s="898"/>
      <c r="DT126" s="898"/>
      <c r="DU126" s="898"/>
      <c r="DV126" s="899" t="s">
        <v>110</v>
      </c>
      <c r="DW126" s="899"/>
      <c r="DX126" s="899"/>
      <c r="DY126" s="899"/>
      <c r="DZ126" s="900"/>
    </row>
    <row r="127" spans="1:130" s="217" customFormat="1" ht="26.25" customHeight="1" x14ac:dyDescent="0.2">
      <c r="A127" s="1036"/>
      <c r="B127" s="926"/>
      <c r="C127" s="974" t="s">
        <v>446</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3544</v>
      </c>
      <c r="AB127" s="931"/>
      <c r="AC127" s="931"/>
      <c r="AD127" s="931"/>
      <c r="AE127" s="932"/>
      <c r="AF127" s="933">
        <v>2528</v>
      </c>
      <c r="AG127" s="931"/>
      <c r="AH127" s="931"/>
      <c r="AI127" s="931"/>
      <c r="AJ127" s="932"/>
      <c r="AK127" s="933">
        <v>1885</v>
      </c>
      <c r="AL127" s="931"/>
      <c r="AM127" s="931"/>
      <c r="AN127" s="931"/>
      <c r="AO127" s="932"/>
      <c r="AP127" s="934">
        <v>0</v>
      </c>
      <c r="AQ127" s="935"/>
      <c r="AR127" s="935"/>
      <c r="AS127" s="935"/>
      <c r="AT127" s="936"/>
      <c r="AU127" s="253"/>
      <c r="AV127" s="253"/>
      <c r="AW127" s="253"/>
      <c r="AX127" s="1008" t="s">
        <v>447</v>
      </c>
      <c r="AY127" s="1009"/>
      <c r="AZ127" s="1009"/>
      <c r="BA127" s="1009"/>
      <c r="BB127" s="1009"/>
      <c r="BC127" s="1009"/>
      <c r="BD127" s="1009"/>
      <c r="BE127" s="1010"/>
      <c r="BF127" s="1011" t="s">
        <v>448</v>
      </c>
      <c r="BG127" s="1009"/>
      <c r="BH127" s="1009"/>
      <c r="BI127" s="1009"/>
      <c r="BJ127" s="1009"/>
      <c r="BK127" s="1009"/>
      <c r="BL127" s="1010"/>
      <c r="BM127" s="1011" t="s">
        <v>449</v>
      </c>
      <c r="BN127" s="1009"/>
      <c r="BO127" s="1009"/>
      <c r="BP127" s="1009"/>
      <c r="BQ127" s="1009"/>
      <c r="BR127" s="1009"/>
      <c r="BS127" s="1010"/>
      <c r="BT127" s="1011" t="s">
        <v>450</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451</v>
      </c>
      <c r="CQ127" s="928"/>
      <c r="CR127" s="928"/>
      <c r="CS127" s="928"/>
      <c r="CT127" s="928"/>
      <c r="CU127" s="928"/>
      <c r="CV127" s="928"/>
      <c r="CW127" s="928"/>
      <c r="CX127" s="928"/>
      <c r="CY127" s="928"/>
      <c r="CZ127" s="928"/>
      <c r="DA127" s="928"/>
      <c r="DB127" s="928"/>
      <c r="DC127" s="928"/>
      <c r="DD127" s="928"/>
      <c r="DE127" s="928"/>
      <c r="DF127" s="929"/>
      <c r="DG127" s="897" t="s">
        <v>110</v>
      </c>
      <c r="DH127" s="898"/>
      <c r="DI127" s="898"/>
      <c r="DJ127" s="898"/>
      <c r="DK127" s="898"/>
      <c r="DL127" s="898" t="s">
        <v>110</v>
      </c>
      <c r="DM127" s="898"/>
      <c r="DN127" s="898"/>
      <c r="DO127" s="898"/>
      <c r="DP127" s="898"/>
      <c r="DQ127" s="898" t="s">
        <v>110</v>
      </c>
      <c r="DR127" s="898"/>
      <c r="DS127" s="898"/>
      <c r="DT127" s="898"/>
      <c r="DU127" s="898"/>
      <c r="DV127" s="899" t="s">
        <v>351</v>
      </c>
      <c r="DW127" s="899"/>
      <c r="DX127" s="899"/>
      <c r="DY127" s="899"/>
      <c r="DZ127" s="900"/>
    </row>
    <row r="128" spans="1:130" s="217" customFormat="1" ht="26.25" customHeight="1" thickBot="1" x14ac:dyDescent="0.25">
      <c r="A128" s="1019" t="s">
        <v>452</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453</v>
      </c>
      <c r="X128" s="1021"/>
      <c r="Y128" s="1021"/>
      <c r="Z128" s="1022"/>
      <c r="AA128" s="1023">
        <v>1631030</v>
      </c>
      <c r="AB128" s="1024"/>
      <c r="AC128" s="1024"/>
      <c r="AD128" s="1024"/>
      <c r="AE128" s="1025"/>
      <c r="AF128" s="1026">
        <v>874232</v>
      </c>
      <c r="AG128" s="1024"/>
      <c r="AH128" s="1024"/>
      <c r="AI128" s="1024"/>
      <c r="AJ128" s="1025"/>
      <c r="AK128" s="1026">
        <v>921814</v>
      </c>
      <c r="AL128" s="1024"/>
      <c r="AM128" s="1024"/>
      <c r="AN128" s="1024"/>
      <c r="AO128" s="1025"/>
      <c r="AP128" s="1027"/>
      <c r="AQ128" s="1028"/>
      <c r="AR128" s="1028"/>
      <c r="AS128" s="1028"/>
      <c r="AT128" s="1029"/>
      <c r="AU128" s="253"/>
      <c r="AV128" s="253"/>
      <c r="AW128" s="253"/>
      <c r="AX128" s="866" t="s">
        <v>454</v>
      </c>
      <c r="AY128" s="867"/>
      <c r="AZ128" s="867"/>
      <c r="BA128" s="867"/>
      <c r="BB128" s="867"/>
      <c r="BC128" s="867"/>
      <c r="BD128" s="867"/>
      <c r="BE128" s="868"/>
      <c r="BF128" s="1030" t="s">
        <v>110</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455</v>
      </c>
      <c r="CQ128" s="1013"/>
      <c r="CR128" s="1013"/>
      <c r="CS128" s="1013"/>
      <c r="CT128" s="1013"/>
      <c r="CU128" s="1013"/>
      <c r="CV128" s="1013"/>
      <c r="CW128" s="1013"/>
      <c r="CX128" s="1013"/>
      <c r="CY128" s="1013"/>
      <c r="CZ128" s="1013"/>
      <c r="DA128" s="1013"/>
      <c r="DB128" s="1013"/>
      <c r="DC128" s="1013"/>
      <c r="DD128" s="1013"/>
      <c r="DE128" s="1013"/>
      <c r="DF128" s="1014"/>
      <c r="DG128" s="1015">
        <v>6199294</v>
      </c>
      <c r="DH128" s="1016"/>
      <c r="DI128" s="1016"/>
      <c r="DJ128" s="1016"/>
      <c r="DK128" s="1016"/>
      <c r="DL128" s="1016">
        <v>6416125</v>
      </c>
      <c r="DM128" s="1016"/>
      <c r="DN128" s="1016"/>
      <c r="DO128" s="1016"/>
      <c r="DP128" s="1016"/>
      <c r="DQ128" s="1016">
        <v>5727605</v>
      </c>
      <c r="DR128" s="1016"/>
      <c r="DS128" s="1016"/>
      <c r="DT128" s="1016"/>
      <c r="DU128" s="1016"/>
      <c r="DV128" s="1017">
        <v>2.1</v>
      </c>
      <c r="DW128" s="1017"/>
      <c r="DX128" s="1017"/>
      <c r="DY128" s="1017"/>
      <c r="DZ128" s="1018"/>
    </row>
    <row r="129" spans="1:131" s="217" customFormat="1" ht="26.25" customHeight="1" x14ac:dyDescent="0.2">
      <c r="A129" s="908" t="s">
        <v>92</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456</v>
      </c>
      <c r="X129" s="1050"/>
      <c r="Y129" s="1050"/>
      <c r="Z129" s="1051"/>
      <c r="AA129" s="930">
        <v>330592828</v>
      </c>
      <c r="AB129" s="931"/>
      <c r="AC129" s="931"/>
      <c r="AD129" s="931"/>
      <c r="AE129" s="932"/>
      <c r="AF129" s="933">
        <v>327322457</v>
      </c>
      <c r="AG129" s="931"/>
      <c r="AH129" s="931"/>
      <c r="AI129" s="931"/>
      <c r="AJ129" s="932"/>
      <c r="AK129" s="933">
        <v>326457492</v>
      </c>
      <c r="AL129" s="931"/>
      <c r="AM129" s="931"/>
      <c r="AN129" s="931"/>
      <c r="AO129" s="932"/>
      <c r="AP129" s="1052"/>
      <c r="AQ129" s="1053"/>
      <c r="AR129" s="1053"/>
      <c r="AS129" s="1053"/>
      <c r="AT129" s="1054"/>
      <c r="AU129" s="255"/>
      <c r="AV129" s="255"/>
      <c r="AW129" s="255"/>
      <c r="AX129" s="1043" t="s">
        <v>457</v>
      </c>
      <c r="AY129" s="928"/>
      <c r="AZ129" s="928"/>
      <c r="BA129" s="928"/>
      <c r="BB129" s="928"/>
      <c r="BC129" s="928"/>
      <c r="BD129" s="928"/>
      <c r="BE129" s="929"/>
      <c r="BF129" s="1044" t="s">
        <v>110</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458</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459</v>
      </c>
      <c r="X130" s="1050"/>
      <c r="Y130" s="1050"/>
      <c r="Z130" s="1051"/>
      <c r="AA130" s="930">
        <v>57112975</v>
      </c>
      <c r="AB130" s="931"/>
      <c r="AC130" s="931"/>
      <c r="AD130" s="931"/>
      <c r="AE130" s="932"/>
      <c r="AF130" s="933">
        <v>57304885</v>
      </c>
      <c r="AG130" s="931"/>
      <c r="AH130" s="931"/>
      <c r="AI130" s="931"/>
      <c r="AJ130" s="932"/>
      <c r="AK130" s="933">
        <v>56592442</v>
      </c>
      <c r="AL130" s="931"/>
      <c r="AM130" s="931"/>
      <c r="AN130" s="931"/>
      <c r="AO130" s="932"/>
      <c r="AP130" s="1052"/>
      <c r="AQ130" s="1053"/>
      <c r="AR130" s="1053"/>
      <c r="AS130" s="1053"/>
      <c r="AT130" s="1054"/>
      <c r="AU130" s="255"/>
      <c r="AV130" s="255"/>
      <c r="AW130" s="255"/>
      <c r="AX130" s="1043" t="s">
        <v>460</v>
      </c>
      <c r="AY130" s="928"/>
      <c r="AZ130" s="928"/>
      <c r="BA130" s="928"/>
      <c r="BB130" s="928"/>
      <c r="BC130" s="928"/>
      <c r="BD130" s="928"/>
      <c r="BE130" s="929"/>
      <c r="BF130" s="1080">
        <v>12.9</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461</v>
      </c>
      <c r="X131" s="1088"/>
      <c r="Y131" s="1088"/>
      <c r="Z131" s="1089"/>
      <c r="AA131" s="1090">
        <v>273479853</v>
      </c>
      <c r="AB131" s="1091"/>
      <c r="AC131" s="1091"/>
      <c r="AD131" s="1091"/>
      <c r="AE131" s="1092"/>
      <c r="AF131" s="1093">
        <v>270017572</v>
      </c>
      <c r="AG131" s="1091"/>
      <c r="AH131" s="1091"/>
      <c r="AI131" s="1091"/>
      <c r="AJ131" s="1092"/>
      <c r="AK131" s="1093">
        <v>269865050</v>
      </c>
      <c r="AL131" s="1091"/>
      <c r="AM131" s="1091"/>
      <c r="AN131" s="1091"/>
      <c r="AO131" s="1092"/>
      <c r="AP131" s="1094"/>
      <c r="AQ131" s="1095"/>
      <c r="AR131" s="1095"/>
      <c r="AS131" s="1095"/>
      <c r="AT131" s="1096"/>
      <c r="AU131" s="255"/>
      <c r="AV131" s="255"/>
      <c r="AW131" s="255"/>
      <c r="AX131" s="1062" t="s">
        <v>462</v>
      </c>
      <c r="AY131" s="1013"/>
      <c r="AZ131" s="1013"/>
      <c r="BA131" s="1013"/>
      <c r="BB131" s="1013"/>
      <c r="BC131" s="1013"/>
      <c r="BD131" s="1013"/>
      <c r="BE131" s="1014"/>
      <c r="BF131" s="1063">
        <v>113.6</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463</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464</v>
      </c>
      <c r="W132" s="1073"/>
      <c r="X132" s="1073"/>
      <c r="Y132" s="1073"/>
      <c r="Z132" s="1074"/>
      <c r="AA132" s="1075">
        <v>13.803101610000001</v>
      </c>
      <c r="AB132" s="1076"/>
      <c r="AC132" s="1076"/>
      <c r="AD132" s="1076"/>
      <c r="AE132" s="1077"/>
      <c r="AF132" s="1078">
        <v>13.064892309999999</v>
      </c>
      <c r="AG132" s="1076"/>
      <c r="AH132" s="1076"/>
      <c r="AI132" s="1076"/>
      <c r="AJ132" s="1077"/>
      <c r="AK132" s="1078">
        <v>11.944851699999999</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465</v>
      </c>
      <c r="W133" s="1056"/>
      <c r="X133" s="1056"/>
      <c r="Y133" s="1056"/>
      <c r="Z133" s="1057"/>
      <c r="AA133" s="1058">
        <v>15.5</v>
      </c>
      <c r="AB133" s="1059"/>
      <c r="AC133" s="1059"/>
      <c r="AD133" s="1059"/>
      <c r="AE133" s="1060"/>
      <c r="AF133" s="1058">
        <v>14.2</v>
      </c>
      <c r="AG133" s="1059"/>
      <c r="AH133" s="1059"/>
      <c r="AI133" s="1059"/>
      <c r="AJ133" s="1060"/>
      <c r="AK133" s="1058">
        <v>12.9</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zma6AKFp6phINk9TwHqcWyBA69YXK4dE8Gob+82dgoJ6X8tJGaRou3652u8PwqoYVmZ4YcmNQbzQkPCVjUTigg==" saltValue="pT6SUjo3xXitMRskEaw2T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466</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UWtSPmyVAAwPqI9ePQ31EqWfES6BRT0CkINvBmguPAPKdUM7EEUv0TSNXLJUWnbqFD2n0ETJpKNBMl0RikhHbA==" saltValue="0V7rsRxAZmNzfBPI1JT/h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467</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ifPz48l3vDYa7ca36gl11+Ox48KS1rqYUtycBfzYJmFNTOWX2Rq+ZlP8/ypjbO3qAgw0K/5yrWLb5rYoA0J0ZQ==" saltValue="NXXc4y6brVlmV9kx1TK6nQ==" spinCount="100000"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468</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469</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470</v>
      </c>
      <c r="AP7" s="276"/>
      <c r="AQ7" s="277" t="s">
        <v>471</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472</v>
      </c>
      <c r="AQ8" s="283" t="s">
        <v>473</v>
      </c>
      <c r="AR8" s="284" t="s">
        <v>474</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475</v>
      </c>
      <c r="AL9" s="1100"/>
      <c r="AM9" s="1100"/>
      <c r="AN9" s="1101"/>
      <c r="AO9" s="285">
        <v>147775091</v>
      </c>
      <c r="AP9" s="285">
        <v>132890</v>
      </c>
      <c r="AQ9" s="286">
        <v>136377</v>
      </c>
      <c r="AR9" s="287">
        <v>-2.6</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476</v>
      </c>
      <c r="AL10" s="1100"/>
      <c r="AM10" s="1100"/>
      <c r="AN10" s="1101"/>
      <c r="AO10" s="285">
        <v>508137</v>
      </c>
      <c r="AP10" s="285">
        <v>457</v>
      </c>
      <c r="AQ10" s="286">
        <v>382</v>
      </c>
      <c r="AR10" s="287">
        <v>19.600000000000001</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477</v>
      </c>
      <c r="AL11" s="1100"/>
      <c r="AM11" s="1100"/>
      <c r="AN11" s="1101"/>
      <c r="AO11" s="285">
        <v>741992</v>
      </c>
      <c r="AP11" s="285">
        <v>667</v>
      </c>
      <c r="AQ11" s="286">
        <v>819</v>
      </c>
      <c r="AR11" s="287">
        <v>-18.600000000000001</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478</v>
      </c>
      <c r="AL12" s="1100"/>
      <c r="AM12" s="1100"/>
      <c r="AN12" s="1101"/>
      <c r="AO12" s="285" t="s">
        <v>479</v>
      </c>
      <c r="AP12" s="285" t="s">
        <v>479</v>
      </c>
      <c r="AQ12" s="286" t="s">
        <v>479</v>
      </c>
      <c r="AR12" s="287" t="s">
        <v>479</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480</v>
      </c>
      <c r="AL13" s="1100"/>
      <c r="AM13" s="1100"/>
      <c r="AN13" s="1101"/>
      <c r="AO13" s="285" t="s">
        <v>479</v>
      </c>
      <c r="AP13" s="285" t="s">
        <v>479</v>
      </c>
      <c r="AQ13" s="286">
        <v>7</v>
      </c>
      <c r="AR13" s="287" t="s">
        <v>479</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481</v>
      </c>
      <c r="AL14" s="1100"/>
      <c r="AM14" s="1100"/>
      <c r="AN14" s="1101"/>
      <c r="AO14" s="285">
        <v>1678824</v>
      </c>
      <c r="AP14" s="285">
        <v>1510</v>
      </c>
      <c r="AQ14" s="286">
        <v>2428</v>
      </c>
      <c r="AR14" s="287">
        <v>-37.799999999999997</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482</v>
      </c>
      <c r="AL15" s="1100"/>
      <c r="AM15" s="1100"/>
      <c r="AN15" s="1101"/>
      <c r="AO15" s="285">
        <v>-13517791</v>
      </c>
      <c r="AP15" s="285">
        <v>-12156</v>
      </c>
      <c r="AQ15" s="286">
        <v>-11619</v>
      </c>
      <c r="AR15" s="287">
        <v>4.5999999999999996</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148</v>
      </c>
      <c r="AL16" s="1106"/>
      <c r="AM16" s="1106"/>
      <c r="AN16" s="1107"/>
      <c r="AO16" s="285">
        <v>137186253</v>
      </c>
      <c r="AP16" s="285">
        <v>123368</v>
      </c>
      <c r="AQ16" s="286">
        <v>128394</v>
      </c>
      <c r="AR16" s="287">
        <v>-3.9</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483</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484</v>
      </c>
      <c r="AP20" s="296" t="s">
        <v>485</v>
      </c>
      <c r="AQ20" s="297" t="s">
        <v>486</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487</v>
      </c>
      <c r="AL21" s="1109"/>
      <c r="AM21" s="1109"/>
      <c r="AN21" s="1110"/>
      <c r="AO21" s="300">
        <v>1403.68</v>
      </c>
      <c r="AP21" s="301">
        <v>1451.45</v>
      </c>
      <c r="AQ21" s="302">
        <v>-47.77</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488</v>
      </c>
      <c r="AL22" s="1109"/>
      <c r="AM22" s="1109"/>
      <c r="AN22" s="1110"/>
      <c r="AO22" s="305">
        <v>97.9</v>
      </c>
      <c r="AP22" s="306">
        <v>99.2</v>
      </c>
      <c r="AQ22" s="307">
        <v>-1.3</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489</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490</v>
      </c>
      <c r="AO27" s="266"/>
      <c r="AP27" s="266"/>
      <c r="AQ27" s="266"/>
      <c r="AR27" s="266"/>
      <c r="AS27" s="266"/>
      <c r="AT27" s="266"/>
    </row>
    <row r="28" spans="1:46" ht="16.2" x14ac:dyDescent="0.2">
      <c r="A28" s="267" t="s">
        <v>491</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492</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470</v>
      </c>
      <c r="AP30" s="276"/>
      <c r="AQ30" s="277" t="s">
        <v>471</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472</v>
      </c>
      <c r="AQ31" s="283" t="s">
        <v>473</v>
      </c>
      <c r="AR31" s="284" t="s">
        <v>474</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493</v>
      </c>
      <c r="AL32" s="1103"/>
      <c r="AM32" s="1103"/>
      <c r="AN32" s="1104"/>
      <c r="AO32" s="285">
        <v>82605056</v>
      </c>
      <c r="AP32" s="285">
        <v>74285</v>
      </c>
      <c r="AQ32" s="286">
        <v>76176</v>
      </c>
      <c r="AR32" s="287">
        <v>-2.5</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494</v>
      </c>
      <c r="AL33" s="1103"/>
      <c r="AM33" s="1103"/>
      <c r="AN33" s="1104"/>
      <c r="AO33" s="285" t="s">
        <v>479</v>
      </c>
      <c r="AP33" s="285" t="s">
        <v>479</v>
      </c>
      <c r="AQ33" s="286" t="s">
        <v>479</v>
      </c>
      <c r="AR33" s="287" t="s">
        <v>479</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495</v>
      </c>
      <c r="AL34" s="1103"/>
      <c r="AM34" s="1103"/>
      <c r="AN34" s="1104"/>
      <c r="AO34" s="285">
        <v>1561313</v>
      </c>
      <c r="AP34" s="285">
        <v>1404</v>
      </c>
      <c r="AQ34" s="286">
        <v>3943</v>
      </c>
      <c r="AR34" s="287">
        <v>-64.400000000000006</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496</v>
      </c>
      <c r="AL35" s="1103"/>
      <c r="AM35" s="1103"/>
      <c r="AN35" s="1104"/>
      <c r="AO35" s="285">
        <v>2309620</v>
      </c>
      <c r="AP35" s="285">
        <v>2077</v>
      </c>
      <c r="AQ35" s="286">
        <v>1855</v>
      </c>
      <c r="AR35" s="287">
        <v>12</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497</v>
      </c>
      <c r="AL36" s="1103"/>
      <c r="AM36" s="1103"/>
      <c r="AN36" s="1104"/>
      <c r="AO36" s="285" t="s">
        <v>479</v>
      </c>
      <c r="AP36" s="285" t="s">
        <v>479</v>
      </c>
      <c r="AQ36" s="286">
        <v>162</v>
      </c>
      <c r="AR36" s="287" t="s">
        <v>479</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498</v>
      </c>
      <c r="AL37" s="1103"/>
      <c r="AM37" s="1103"/>
      <c r="AN37" s="1104"/>
      <c r="AO37" s="285">
        <v>3272689</v>
      </c>
      <c r="AP37" s="285">
        <v>2943</v>
      </c>
      <c r="AQ37" s="286">
        <v>954</v>
      </c>
      <c r="AR37" s="287">
        <v>208.5</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499</v>
      </c>
      <c r="AL38" s="1112"/>
      <c r="AM38" s="1112"/>
      <c r="AN38" s="1113"/>
      <c r="AO38" s="315">
        <v>558</v>
      </c>
      <c r="AP38" s="315">
        <v>1</v>
      </c>
      <c r="AQ38" s="316">
        <v>2</v>
      </c>
      <c r="AR38" s="307">
        <v>-50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500</v>
      </c>
      <c r="AL39" s="1112"/>
      <c r="AM39" s="1112"/>
      <c r="AN39" s="1113"/>
      <c r="AO39" s="285">
        <v>-921814</v>
      </c>
      <c r="AP39" s="285">
        <v>-829</v>
      </c>
      <c r="AQ39" s="286">
        <v>-2895</v>
      </c>
      <c r="AR39" s="287">
        <v>-71.400000000000006</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501</v>
      </c>
      <c r="AL40" s="1103"/>
      <c r="AM40" s="1103"/>
      <c r="AN40" s="1104"/>
      <c r="AO40" s="285">
        <v>-56592442</v>
      </c>
      <c r="AP40" s="285">
        <v>-50892</v>
      </c>
      <c r="AQ40" s="286">
        <v>-51722</v>
      </c>
      <c r="AR40" s="287">
        <v>-1.6</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502</v>
      </c>
      <c r="AL41" s="1106"/>
      <c r="AM41" s="1106"/>
      <c r="AN41" s="1107"/>
      <c r="AO41" s="285">
        <v>32234980</v>
      </c>
      <c r="AP41" s="285">
        <v>28988</v>
      </c>
      <c r="AQ41" s="286">
        <v>28475</v>
      </c>
      <c r="AR41" s="287">
        <v>1.8</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503</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504</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470</v>
      </c>
      <c r="AN49" s="1116" t="s">
        <v>505</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506</v>
      </c>
      <c r="AO50" s="328" t="s">
        <v>507</v>
      </c>
      <c r="AP50" s="329" t="s">
        <v>508</v>
      </c>
      <c r="AQ50" s="330" t="s">
        <v>509</v>
      </c>
      <c r="AR50" s="331" t="s">
        <v>510</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511</v>
      </c>
      <c r="AL51" s="324"/>
      <c r="AM51" s="332">
        <v>112167271</v>
      </c>
      <c r="AN51" s="333">
        <v>98178</v>
      </c>
      <c r="AO51" s="334">
        <v>16.2</v>
      </c>
      <c r="AP51" s="335">
        <v>114030</v>
      </c>
      <c r="AQ51" s="336">
        <v>15.2</v>
      </c>
      <c r="AR51" s="337">
        <v>1</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512</v>
      </c>
      <c r="AM52" s="340">
        <v>20574169</v>
      </c>
      <c r="AN52" s="341">
        <v>18008</v>
      </c>
      <c r="AO52" s="342">
        <v>-1.4</v>
      </c>
      <c r="AP52" s="343">
        <v>24881</v>
      </c>
      <c r="AQ52" s="344">
        <v>0</v>
      </c>
      <c r="AR52" s="345">
        <v>-1.4</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513</v>
      </c>
      <c r="AL53" s="324"/>
      <c r="AM53" s="332">
        <v>112541406</v>
      </c>
      <c r="AN53" s="333">
        <v>99098</v>
      </c>
      <c r="AO53" s="334">
        <v>0.9</v>
      </c>
      <c r="AP53" s="335">
        <v>94715</v>
      </c>
      <c r="AQ53" s="336">
        <v>-16.899999999999999</v>
      </c>
      <c r="AR53" s="337">
        <v>17.8</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512</v>
      </c>
      <c r="AM54" s="340">
        <v>28509786</v>
      </c>
      <c r="AN54" s="341">
        <v>25104</v>
      </c>
      <c r="AO54" s="342">
        <v>39.4</v>
      </c>
      <c r="AP54" s="343">
        <v>24902</v>
      </c>
      <c r="AQ54" s="344">
        <v>0.1</v>
      </c>
      <c r="AR54" s="345">
        <v>39.299999999999997</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514</v>
      </c>
      <c r="AL55" s="324"/>
      <c r="AM55" s="332">
        <v>88732981</v>
      </c>
      <c r="AN55" s="333">
        <v>78659</v>
      </c>
      <c r="AO55" s="334">
        <v>-20.6</v>
      </c>
      <c r="AP55" s="335">
        <v>97161</v>
      </c>
      <c r="AQ55" s="336">
        <v>2.6</v>
      </c>
      <c r="AR55" s="337">
        <v>-23.2</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512</v>
      </c>
      <c r="AM56" s="340">
        <v>21212434</v>
      </c>
      <c r="AN56" s="341">
        <v>18804</v>
      </c>
      <c r="AO56" s="342">
        <v>-25.1</v>
      </c>
      <c r="AP56" s="343">
        <v>26543</v>
      </c>
      <c r="AQ56" s="344">
        <v>6.6</v>
      </c>
      <c r="AR56" s="345">
        <v>-31.7</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515</v>
      </c>
      <c r="AL57" s="324"/>
      <c r="AM57" s="332">
        <v>90219158</v>
      </c>
      <c r="AN57" s="333">
        <v>80586</v>
      </c>
      <c r="AO57" s="334">
        <v>2.4</v>
      </c>
      <c r="AP57" s="335">
        <v>101731</v>
      </c>
      <c r="AQ57" s="336">
        <v>4.7</v>
      </c>
      <c r="AR57" s="337">
        <v>-2.2999999999999998</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512</v>
      </c>
      <c r="AM58" s="340">
        <v>22810982</v>
      </c>
      <c r="AN58" s="341">
        <v>20375</v>
      </c>
      <c r="AO58" s="342">
        <v>8.4</v>
      </c>
      <c r="AP58" s="343">
        <v>26906</v>
      </c>
      <c r="AQ58" s="344">
        <v>1.4</v>
      </c>
      <c r="AR58" s="345">
        <v>7</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516</v>
      </c>
      <c r="AL59" s="324"/>
      <c r="AM59" s="332">
        <v>102899536</v>
      </c>
      <c r="AN59" s="333">
        <v>92535</v>
      </c>
      <c r="AO59" s="334">
        <v>14.8</v>
      </c>
      <c r="AP59" s="335">
        <v>108224</v>
      </c>
      <c r="AQ59" s="336">
        <v>6.4</v>
      </c>
      <c r="AR59" s="337">
        <v>8.4</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512</v>
      </c>
      <c r="AM60" s="340">
        <v>18699294</v>
      </c>
      <c r="AN60" s="341">
        <v>16816</v>
      </c>
      <c r="AO60" s="342">
        <v>-17.5</v>
      </c>
      <c r="AP60" s="343">
        <v>27358</v>
      </c>
      <c r="AQ60" s="344">
        <v>1.7</v>
      </c>
      <c r="AR60" s="345">
        <v>-19.2</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517</v>
      </c>
      <c r="AL61" s="346"/>
      <c r="AM61" s="347">
        <v>101312070</v>
      </c>
      <c r="AN61" s="348">
        <v>89811</v>
      </c>
      <c r="AO61" s="349">
        <v>2.7</v>
      </c>
      <c r="AP61" s="350">
        <v>103172</v>
      </c>
      <c r="AQ61" s="351">
        <v>2.4</v>
      </c>
      <c r="AR61" s="337">
        <v>0.3</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512</v>
      </c>
      <c r="AM62" s="340">
        <v>22361333</v>
      </c>
      <c r="AN62" s="341">
        <v>19821</v>
      </c>
      <c r="AO62" s="342">
        <v>0.8</v>
      </c>
      <c r="AP62" s="343">
        <v>26118</v>
      </c>
      <c r="AQ62" s="344">
        <v>2</v>
      </c>
      <c r="AR62" s="345">
        <v>-1.2</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kB7pmZOTCPHThDLLv7axdLY4VeSrAPUKH6wHfW95YoLXDWkOj6ZT3rX940z/4pdnnEnIDT4mjkriPz5kAXa/kA==" saltValue="3l63Loq5vcONreP99gljf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518</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lfOQDdDglDEVstgwIoAOrxm2t0e0EEk2/NznB5MgrmoweyLRsZ0fGdz4fkO7s5zERl1Dke+JT5MHkWD0JUpWg==" saltValue="Y30SMKvaTQfAGk2t3Yv9d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519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cCY7sy6JS9Q+qPy4oJRXaajE9SmnDtFg0zNjQ5fC9eWbFf1aL3nTAYQsDjSVXh9qt3PLBL4B5S46jpN3FE1W6Q==" saltValue="6vtZZGxdeEh0WyWeqLLHxw=="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520</v>
      </c>
      <c r="G46" s="355" t="s">
        <v>521</v>
      </c>
      <c r="H46" s="355" t="s">
        <v>522</v>
      </c>
      <c r="I46" s="355" t="s">
        <v>523</v>
      </c>
      <c r="J46" s="356" t="s">
        <v>524</v>
      </c>
    </row>
    <row r="47" spans="2:10" ht="57.75" customHeight="1" x14ac:dyDescent="0.2">
      <c r="B47" s="7"/>
      <c r="C47" s="1119" t="s">
        <v>3</v>
      </c>
      <c r="D47" s="1119"/>
      <c r="E47" s="1120"/>
      <c r="F47" s="357">
        <v>3.62</v>
      </c>
      <c r="G47" s="358">
        <v>3.4</v>
      </c>
      <c r="H47" s="358">
        <v>3.54</v>
      </c>
      <c r="I47" s="358">
        <v>3.58</v>
      </c>
      <c r="J47" s="359">
        <v>3.59</v>
      </c>
    </row>
    <row r="48" spans="2:10" ht="57.75" customHeight="1" x14ac:dyDescent="0.2">
      <c r="B48" s="8"/>
      <c r="C48" s="1121" t="s">
        <v>4</v>
      </c>
      <c r="D48" s="1121"/>
      <c r="E48" s="1122"/>
      <c r="F48" s="360">
        <v>0.8</v>
      </c>
      <c r="G48" s="361">
        <v>1.96</v>
      </c>
      <c r="H48" s="361">
        <v>2.25</v>
      </c>
      <c r="I48" s="361">
        <v>2.39</v>
      </c>
      <c r="J48" s="362">
        <v>2.04</v>
      </c>
    </row>
    <row r="49" spans="2:10" ht="57.75" customHeight="1" thickBot="1" x14ac:dyDescent="0.25">
      <c r="B49" s="9"/>
      <c r="C49" s="1123" t="s">
        <v>5</v>
      </c>
      <c r="D49" s="1123"/>
      <c r="E49" s="1124"/>
      <c r="F49" s="363" t="s">
        <v>525</v>
      </c>
      <c r="G49" s="364">
        <v>0.96</v>
      </c>
      <c r="H49" s="364">
        <v>0.52</v>
      </c>
      <c r="I49" s="364">
        <v>0.12</v>
      </c>
      <c r="J49" s="365" t="s">
        <v>526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r5lpw9kngozzLgxnKhy0l/3trYUsAO+3SvCMapkGugui3S9KOi1HyNGieYD1MgE9lEK2Ctqfe+Xe4QDVAhpndQ==" saltValue="0c9FsSuUnvCYx9WEOaz8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520</v>
      </c>
      <c r="G33" s="17" t="s">
        <v>521</v>
      </c>
      <c r="H33" s="17" t="s">
        <v>522</v>
      </c>
      <c r="I33" s="17" t="s">
        <v>523</v>
      </c>
      <c r="J33" s="18" t="s">
        <v>524</v>
      </c>
      <c r="K33" s="10"/>
      <c r="L33" s="10"/>
      <c r="M33" s="10"/>
      <c r="N33" s="10"/>
      <c r="O33" s="10"/>
      <c r="P33" s="10"/>
    </row>
    <row r="34" spans="1:16" ht="39" customHeight="1" x14ac:dyDescent="0.2">
      <c r="A34" s="10"/>
      <c r="B34" s="19"/>
      <c r="C34" s="1131" t="s">
        <v>527</v>
      </c>
      <c r="D34" s="1131"/>
      <c r="E34" s="1132"/>
      <c r="F34" s="20" t="s">
        <v>528</v>
      </c>
      <c r="G34" s="21" t="s">
        <v>529</v>
      </c>
      <c r="H34" s="21" t="s">
        <v>530</v>
      </c>
      <c r="I34" s="21" t="s">
        <v>530</v>
      </c>
      <c r="J34" s="22" t="s">
        <v>529</v>
      </c>
      <c r="K34" s="10"/>
      <c r="L34" s="10"/>
      <c r="M34" s="10"/>
      <c r="N34" s="10"/>
      <c r="O34" s="10"/>
      <c r="P34" s="10"/>
    </row>
    <row r="35" spans="1:16" ht="39" customHeight="1" x14ac:dyDescent="0.2">
      <c r="A35" s="10"/>
      <c r="B35" s="23"/>
      <c r="C35" s="1125" t="s">
        <v>531</v>
      </c>
      <c r="D35" s="1126"/>
      <c r="E35" s="1127"/>
      <c r="F35" s="24">
        <v>0</v>
      </c>
      <c r="G35" s="25">
        <v>0</v>
      </c>
      <c r="H35" s="25">
        <v>0</v>
      </c>
      <c r="I35" s="25" t="s">
        <v>530</v>
      </c>
      <c r="J35" s="26" t="s">
        <v>530</v>
      </c>
      <c r="K35" s="10"/>
      <c r="L35" s="10"/>
      <c r="M35" s="10"/>
      <c r="N35" s="10"/>
      <c r="O35" s="10"/>
      <c r="P35" s="10"/>
    </row>
    <row r="36" spans="1:16" ht="39" customHeight="1" x14ac:dyDescent="0.2">
      <c r="A36" s="10"/>
      <c r="B36" s="23"/>
      <c r="C36" s="1125" t="s">
        <v>532</v>
      </c>
      <c r="D36" s="1126"/>
      <c r="E36" s="1127"/>
      <c r="F36" s="24">
        <v>4.22</v>
      </c>
      <c r="G36" s="25">
        <v>4.91</v>
      </c>
      <c r="H36" s="25">
        <v>5.46</v>
      </c>
      <c r="I36" s="25">
        <v>5.6</v>
      </c>
      <c r="J36" s="26">
        <v>5.79</v>
      </c>
      <c r="K36" s="10"/>
      <c r="L36" s="10"/>
      <c r="M36" s="10"/>
      <c r="N36" s="10"/>
      <c r="O36" s="10"/>
      <c r="P36" s="10"/>
    </row>
    <row r="37" spans="1:16" ht="39" customHeight="1" x14ac:dyDescent="0.2">
      <c r="A37" s="10"/>
      <c r="B37" s="23"/>
      <c r="C37" s="1125" t="s">
        <v>533</v>
      </c>
      <c r="D37" s="1126"/>
      <c r="E37" s="1127"/>
      <c r="F37" s="24">
        <v>0.67</v>
      </c>
      <c r="G37" s="25">
        <v>1.8</v>
      </c>
      <c r="H37" s="25">
        <v>2.19</v>
      </c>
      <c r="I37" s="25">
        <v>2.35</v>
      </c>
      <c r="J37" s="26">
        <v>2.02</v>
      </c>
      <c r="K37" s="10"/>
      <c r="L37" s="10"/>
      <c r="M37" s="10"/>
      <c r="N37" s="10"/>
      <c r="O37" s="10"/>
      <c r="P37" s="10"/>
    </row>
    <row r="38" spans="1:16" ht="39" customHeight="1" x14ac:dyDescent="0.2">
      <c r="A38" s="10"/>
      <c r="B38" s="23"/>
      <c r="C38" s="1125" t="s">
        <v>534</v>
      </c>
      <c r="D38" s="1126"/>
      <c r="E38" s="1127"/>
      <c r="F38" s="24">
        <v>2.57</v>
      </c>
      <c r="G38" s="25">
        <v>2.5099999999999998</v>
      </c>
      <c r="H38" s="25">
        <v>2.33</v>
      </c>
      <c r="I38" s="25">
        <v>2.2799999999999998</v>
      </c>
      <c r="J38" s="26">
        <v>1.82</v>
      </c>
      <c r="K38" s="10"/>
      <c r="L38" s="10"/>
      <c r="M38" s="10"/>
      <c r="N38" s="10"/>
      <c r="O38" s="10"/>
      <c r="P38" s="10"/>
    </row>
    <row r="39" spans="1:16" ht="39" customHeight="1" x14ac:dyDescent="0.2">
      <c r="A39" s="10"/>
      <c r="B39" s="23"/>
      <c r="C39" s="1125" t="s">
        <v>535</v>
      </c>
      <c r="D39" s="1126"/>
      <c r="E39" s="1127"/>
      <c r="F39" s="24">
        <v>0.96</v>
      </c>
      <c r="G39" s="25">
        <v>0.93</v>
      </c>
      <c r="H39" s="25">
        <v>0.88</v>
      </c>
      <c r="I39" s="25">
        <v>0.77</v>
      </c>
      <c r="J39" s="26">
        <v>0.72</v>
      </c>
      <c r="K39" s="10"/>
      <c r="L39" s="10"/>
      <c r="M39" s="10"/>
      <c r="N39" s="10"/>
      <c r="O39" s="10"/>
      <c r="P39" s="10"/>
    </row>
    <row r="40" spans="1:16" ht="39" customHeight="1" x14ac:dyDescent="0.2">
      <c r="A40" s="10"/>
      <c r="B40" s="23"/>
      <c r="C40" s="1125" t="s">
        <v>536</v>
      </c>
      <c r="D40" s="1126"/>
      <c r="E40" s="1127"/>
      <c r="F40" s="24">
        <v>0.67</v>
      </c>
      <c r="G40" s="25">
        <v>0.65</v>
      </c>
      <c r="H40" s="25">
        <v>0.63</v>
      </c>
      <c r="I40" s="25">
        <v>0.63</v>
      </c>
      <c r="J40" s="26">
        <v>0.66</v>
      </c>
      <c r="K40" s="10"/>
      <c r="L40" s="10"/>
      <c r="M40" s="10"/>
      <c r="N40" s="10"/>
      <c r="O40" s="10"/>
      <c r="P40" s="10"/>
    </row>
    <row r="41" spans="1:16" ht="39" customHeight="1" x14ac:dyDescent="0.2">
      <c r="A41" s="10"/>
      <c r="B41" s="23"/>
      <c r="C41" s="1125" t="s">
        <v>537</v>
      </c>
      <c r="D41" s="1126"/>
      <c r="E41" s="1127"/>
      <c r="F41" s="24">
        <v>7.0000000000000007E-2</v>
      </c>
      <c r="G41" s="25">
        <v>7.0000000000000007E-2</v>
      </c>
      <c r="H41" s="25">
        <v>7.0000000000000007E-2</v>
      </c>
      <c r="I41" s="25">
        <v>0.06</v>
      </c>
      <c r="J41" s="26">
        <v>0.06</v>
      </c>
      <c r="K41" s="10"/>
      <c r="L41" s="10"/>
      <c r="M41" s="10"/>
      <c r="N41" s="10"/>
      <c r="O41" s="10"/>
      <c r="P41" s="10"/>
    </row>
    <row r="42" spans="1:16" ht="39" customHeight="1" x14ac:dyDescent="0.2">
      <c r="A42" s="10"/>
      <c r="B42" s="27"/>
      <c r="C42" s="1125" t="s">
        <v>538</v>
      </c>
      <c r="D42" s="1126"/>
      <c r="E42" s="1127"/>
      <c r="F42" s="24" t="s">
        <v>479</v>
      </c>
      <c r="G42" s="25" t="s">
        <v>530</v>
      </c>
      <c r="H42" s="25" t="s">
        <v>539</v>
      </c>
      <c r="I42" s="25" t="s">
        <v>479</v>
      </c>
      <c r="J42" s="26" t="s">
        <v>479</v>
      </c>
      <c r="K42" s="10"/>
      <c r="L42" s="10"/>
      <c r="M42" s="10"/>
      <c r="N42" s="10"/>
      <c r="O42" s="10"/>
      <c r="P42" s="10"/>
    </row>
    <row r="43" spans="1:16" ht="39" customHeight="1" thickBot="1" x14ac:dyDescent="0.25">
      <c r="A43" s="10"/>
      <c r="B43" s="28"/>
      <c r="C43" s="1128" t="s">
        <v>540</v>
      </c>
      <c r="D43" s="1129"/>
      <c r="E43" s="1130"/>
      <c r="F43" s="29">
        <v>0.26</v>
      </c>
      <c r="G43" s="30">
        <v>0.17</v>
      </c>
      <c r="H43" s="30">
        <v>0.08</v>
      </c>
      <c r="I43" s="30">
        <v>0.04</v>
      </c>
      <c r="J43" s="31">
        <v>0.03</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sJXQ6IPGfREY4sdVx5NkT3LRx1bZr/iJmDKMilSaBhvVf/o4olnBeHwGOGRHFIqnkQKFxs/qZCDqg3QAkm+Hqg==" saltValue="Dn5/ISzpwWpuexLiu1s0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520</v>
      </c>
      <c r="L44" s="44" t="s">
        <v>521</v>
      </c>
      <c r="M44" s="44" t="s">
        <v>522</v>
      </c>
      <c r="N44" s="44" t="s">
        <v>523</v>
      </c>
      <c r="O44" s="45" t="s">
        <v>524</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93889</v>
      </c>
      <c r="L45" s="48">
        <v>92335</v>
      </c>
      <c r="M45" s="48">
        <v>87126</v>
      </c>
      <c r="N45" s="48">
        <v>86039</v>
      </c>
      <c r="O45" s="49">
        <v>82605</v>
      </c>
      <c r="P45" s="36"/>
      <c r="Q45" s="36"/>
      <c r="R45" s="36"/>
      <c r="S45" s="36"/>
      <c r="T45" s="36"/>
      <c r="U45" s="36"/>
    </row>
    <row r="46" spans="1:21" ht="30.75" customHeight="1" x14ac:dyDescent="0.2">
      <c r="A46" s="36"/>
      <c r="B46" s="1143"/>
      <c r="C46" s="1144"/>
      <c r="D46" s="50"/>
      <c r="E46" s="1135" t="s">
        <v>12</v>
      </c>
      <c r="F46" s="1135"/>
      <c r="G46" s="1135"/>
      <c r="H46" s="1135"/>
      <c r="I46" s="1135"/>
      <c r="J46" s="1136"/>
      <c r="K46" s="51" t="s">
        <v>479</v>
      </c>
      <c r="L46" s="52" t="s">
        <v>479</v>
      </c>
      <c r="M46" s="52" t="s">
        <v>479</v>
      </c>
      <c r="N46" s="52" t="s">
        <v>479</v>
      </c>
      <c r="O46" s="53" t="s">
        <v>479</v>
      </c>
      <c r="P46" s="36"/>
      <c r="Q46" s="36"/>
      <c r="R46" s="36"/>
      <c r="S46" s="36"/>
      <c r="T46" s="36"/>
      <c r="U46" s="36"/>
    </row>
    <row r="47" spans="1:21" ht="30.75" customHeight="1" x14ac:dyDescent="0.2">
      <c r="A47" s="36"/>
      <c r="B47" s="1143"/>
      <c r="C47" s="1144"/>
      <c r="D47" s="50"/>
      <c r="E47" s="1135" t="s">
        <v>13</v>
      </c>
      <c r="F47" s="1135"/>
      <c r="G47" s="1135"/>
      <c r="H47" s="1135"/>
      <c r="I47" s="1135"/>
      <c r="J47" s="1136"/>
      <c r="K47" s="51">
        <v>1334</v>
      </c>
      <c r="L47" s="52">
        <v>1461</v>
      </c>
      <c r="M47" s="52">
        <v>1544</v>
      </c>
      <c r="N47" s="52">
        <v>1727</v>
      </c>
      <c r="O47" s="53">
        <v>1561</v>
      </c>
      <c r="P47" s="36"/>
      <c r="Q47" s="36"/>
      <c r="R47" s="36"/>
      <c r="S47" s="36"/>
      <c r="T47" s="36"/>
      <c r="U47" s="36"/>
    </row>
    <row r="48" spans="1:21" ht="30.75" customHeight="1" x14ac:dyDescent="0.2">
      <c r="A48" s="36"/>
      <c r="B48" s="1143"/>
      <c r="C48" s="1144"/>
      <c r="D48" s="50"/>
      <c r="E48" s="1135" t="s">
        <v>14</v>
      </c>
      <c r="F48" s="1135"/>
      <c r="G48" s="1135"/>
      <c r="H48" s="1135"/>
      <c r="I48" s="1135"/>
      <c r="J48" s="1136"/>
      <c r="K48" s="51">
        <v>2939</v>
      </c>
      <c r="L48" s="52">
        <v>2898</v>
      </c>
      <c r="M48" s="52">
        <v>2816</v>
      </c>
      <c r="N48" s="52">
        <v>2383</v>
      </c>
      <c r="O48" s="53">
        <v>2310</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479</v>
      </c>
      <c r="L49" s="52" t="s">
        <v>479</v>
      </c>
      <c r="M49" s="52" t="s">
        <v>479</v>
      </c>
      <c r="N49" s="52" t="s">
        <v>479</v>
      </c>
      <c r="O49" s="53" t="s">
        <v>479</v>
      </c>
      <c r="P49" s="36"/>
      <c r="Q49" s="36"/>
      <c r="R49" s="36"/>
      <c r="S49" s="36"/>
      <c r="T49" s="36"/>
      <c r="U49" s="36"/>
    </row>
    <row r="50" spans="1:21" ht="30.75" customHeight="1" x14ac:dyDescent="0.2">
      <c r="A50" s="36"/>
      <c r="B50" s="1143"/>
      <c r="C50" s="1144"/>
      <c r="D50" s="50"/>
      <c r="E50" s="1135" t="s">
        <v>16</v>
      </c>
      <c r="F50" s="1135"/>
      <c r="G50" s="1135"/>
      <c r="H50" s="1135"/>
      <c r="I50" s="1135"/>
      <c r="J50" s="1136"/>
      <c r="K50" s="51">
        <v>3854</v>
      </c>
      <c r="L50" s="52">
        <v>4638</v>
      </c>
      <c r="M50" s="52">
        <v>4995</v>
      </c>
      <c r="N50" s="52">
        <v>3307</v>
      </c>
      <c r="O50" s="53">
        <v>3273</v>
      </c>
      <c r="P50" s="36"/>
      <c r="Q50" s="36"/>
      <c r="R50" s="36"/>
      <c r="S50" s="36"/>
      <c r="T50" s="36"/>
      <c r="U50" s="36"/>
    </row>
    <row r="51" spans="1:21" ht="30.75" customHeight="1" x14ac:dyDescent="0.2">
      <c r="A51" s="36"/>
      <c r="B51" s="1145"/>
      <c r="C51" s="1146"/>
      <c r="D51" s="54"/>
      <c r="E51" s="1135" t="s">
        <v>17</v>
      </c>
      <c r="F51" s="1135"/>
      <c r="G51" s="1135"/>
      <c r="H51" s="1135"/>
      <c r="I51" s="1135"/>
      <c r="J51" s="1136"/>
      <c r="K51" s="51">
        <v>0</v>
      </c>
      <c r="L51" s="52">
        <v>0</v>
      </c>
      <c r="M51" s="52">
        <v>4</v>
      </c>
      <c r="N51" s="52">
        <v>1</v>
      </c>
      <c r="O51" s="53">
        <v>1</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56469</v>
      </c>
      <c r="L52" s="52">
        <v>58572</v>
      </c>
      <c r="M52" s="52">
        <v>58744</v>
      </c>
      <c r="N52" s="52">
        <v>58180</v>
      </c>
      <c r="O52" s="53">
        <v>57515</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45547</v>
      </c>
      <c r="L53" s="57">
        <v>42760</v>
      </c>
      <c r="M53" s="57">
        <v>37741</v>
      </c>
      <c r="N53" s="57">
        <v>35277</v>
      </c>
      <c r="O53" s="58">
        <v>32235</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xTtPipw1XEO9itGdmQRWzuM/+W4b213JaTB6BGSQkAwLqxtEAydxhraov6IhE+ZV8iFXWuFQnk5UWDxNxP33Hw==" saltValue="7iEL2yxbY2LxVSPtFnKu2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520</v>
      </c>
      <c r="J40" s="367" t="s">
        <v>521</v>
      </c>
      <c r="K40" s="367" t="s">
        <v>522</v>
      </c>
      <c r="L40" s="367" t="s">
        <v>523</v>
      </c>
      <c r="M40" s="368" t="s">
        <v>524</v>
      </c>
    </row>
    <row r="41" spans="2:13" ht="27.75" customHeight="1" x14ac:dyDescent="0.2">
      <c r="B41" s="1149" t="s">
        <v>22</v>
      </c>
      <c r="C41" s="1150"/>
      <c r="D41" s="66"/>
      <c r="E41" s="1155" t="s">
        <v>23</v>
      </c>
      <c r="F41" s="1155"/>
      <c r="G41" s="1155"/>
      <c r="H41" s="1156"/>
      <c r="I41" s="369">
        <v>1048692</v>
      </c>
      <c r="J41" s="370">
        <v>1034843</v>
      </c>
      <c r="K41" s="370">
        <v>899416</v>
      </c>
      <c r="L41" s="370">
        <v>881925</v>
      </c>
      <c r="M41" s="371">
        <v>865365</v>
      </c>
    </row>
    <row r="42" spans="2:13" ht="27.75" customHeight="1" x14ac:dyDescent="0.2">
      <c r="B42" s="1151"/>
      <c r="C42" s="1152"/>
      <c r="D42" s="67"/>
      <c r="E42" s="1157" t="s">
        <v>24</v>
      </c>
      <c r="F42" s="1157"/>
      <c r="G42" s="1157"/>
      <c r="H42" s="1158"/>
      <c r="I42" s="372">
        <v>24715</v>
      </c>
      <c r="J42" s="373">
        <v>21203</v>
      </c>
      <c r="K42" s="373">
        <v>15084</v>
      </c>
      <c r="L42" s="373">
        <v>11498</v>
      </c>
      <c r="M42" s="374">
        <v>8460</v>
      </c>
    </row>
    <row r="43" spans="2:13" ht="27.75" customHeight="1" x14ac:dyDescent="0.2">
      <c r="B43" s="1151"/>
      <c r="C43" s="1152"/>
      <c r="D43" s="67"/>
      <c r="E43" s="1157" t="s">
        <v>25</v>
      </c>
      <c r="F43" s="1157"/>
      <c r="G43" s="1157"/>
      <c r="H43" s="1158"/>
      <c r="I43" s="372">
        <v>23766</v>
      </c>
      <c r="J43" s="373">
        <v>21633</v>
      </c>
      <c r="K43" s="373">
        <v>19296</v>
      </c>
      <c r="L43" s="373">
        <v>17555</v>
      </c>
      <c r="M43" s="374">
        <v>14997</v>
      </c>
    </row>
    <row r="44" spans="2:13" ht="27.75" customHeight="1" x14ac:dyDescent="0.2">
      <c r="B44" s="1151"/>
      <c r="C44" s="1152"/>
      <c r="D44" s="67"/>
      <c r="E44" s="1157" t="s">
        <v>26</v>
      </c>
      <c r="F44" s="1157"/>
      <c r="G44" s="1157"/>
      <c r="H44" s="1158"/>
      <c r="I44" s="372" t="s">
        <v>479</v>
      </c>
      <c r="J44" s="373" t="s">
        <v>479</v>
      </c>
      <c r="K44" s="373" t="s">
        <v>479</v>
      </c>
      <c r="L44" s="373" t="s">
        <v>479</v>
      </c>
      <c r="M44" s="374" t="s">
        <v>479</v>
      </c>
    </row>
    <row r="45" spans="2:13" ht="27.75" customHeight="1" x14ac:dyDescent="0.2">
      <c r="B45" s="1151"/>
      <c r="C45" s="1152"/>
      <c r="D45" s="67"/>
      <c r="E45" s="1157" t="s">
        <v>27</v>
      </c>
      <c r="F45" s="1157"/>
      <c r="G45" s="1157"/>
      <c r="H45" s="1158"/>
      <c r="I45" s="372">
        <v>142632</v>
      </c>
      <c r="J45" s="373">
        <v>135414</v>
      </c>
      <c r="K45" s="373">
        <v>136882</v>
      </c>
      <c r="L45" s="373">
        <v>135207</v>
      </c>
      <c r="M45" s="374">
        <v>127231</v>
      </c>
    </row>
    <row r="46" spans="2:13" ht="27.75" customHeight="1" x14ac:dyDescent="0.2">
      <c r="B46" s="1151"/>
      <c r="C46" s="1152"/>
      <c r="D46" s="68"/>
      <c r="E46" s="1159" t="s">
        <v>28</v>
      </c>
      <c r="F46" s="1159"/>
      <c r="G46" s="1159"/>
      <c r="H46" s="1160"/>
      <c r="I46" s="372">
        <v>7494</v>
      </c>
      <c r="J46" s="373">
        <v>7975</v>
      </c>
      <c r="K46" s="373">
        <v>6199</v>
      </c>
      <c r="L46" s="373">
        <v>6416</v>
      </c>
      <c r="M46" s="374">
        <v>5728</v>
      </c>
    </row>
    <row r="47" spans="2:13" ht="27.75" customHeight="1" x14ac:dyDescent="0.2">
      <c r="B47" s="1151"/>
      <c r="C47" s="1152"/>
      <c r="D47" s="69"/>
      <c r="E47" s="1161" t="s">
        <v>29</v>
      </c>
      <c r="F47" s="1162"/>
      <c r="G47" s="1162"/>
      <c r="H47" s="1163"/>
      <c r="I47" s="372" t="s">
        <v>479</v>
      </c>
      <c r="J47" s="373" t="s">
        <v>479</v>
      </c>
      <c r="K47" s="373" t="s">
        <v>479</v>
      </c>
      <c r="L47" s="373" t="s">
        <v>479</v>
      </c>
      <c r="M47" s="374">
        <v>60</v>
      </c>
    </row>
    <row r="48" spans="2:13" ht="27.75" customHeight="1" x14ac:dyDescent="0.2">
      <c r="B48" s="1151"/>
      <c r="C48" s="1152"/>
      <c r="D48" s="67"/>
      <c r="E48" s="1157" t="s">
        <v>30</v>
      </c>
      <c r="F48" s="1157"/>
      <c r="G48" s="1157"/>
      <c r="H48" s="1158"/>
      <c r="I48" s="372" t="s">
        <v>479</v>
      </c>
      <c r="J48" s="373" t="s">
        <v>479</v>
      </c>
      <c r="K48" s="373" t="s">
        <v>479</v>
      </c>
      <c r="L48" s="373" t="s">
        <v>479</v>
      </c>
      <c r="M48" s="374" t="s">
        <v>479</v>
      </c>
    </row>
    <row r="49" spans="2:13" ht="27.75" customHeight="1" x14ac:dyDescent="0.2">
      <c r="B49" s="1153"/>
      <c r="C49" s="1154"/>
      <c r="D49" s="67"/>
      <c r="E49" s="1157" t="s">
        <v>31</v>
      </c>
      <c r="F49" s="1157"/>
      <c r="G49" s="1157"/>
      <c r="H49" s="1158"/>
      <c r="I49" s="372" t="s">
        <v>479</v>
      </c>
      <c r="J49" s="373" t="s">
        <v>479</v>
      </c>
      <c r="K49" s="373" t="s">
        <v>479</v>
      </c>
      <c r="L49" s="373" t="s">
        <v>479</v>
      </c>
      <c r="M49" s="374" t="s">
        <v>479</v>
      </c>
    </row>
    <row r="50" spans="2:13" ht="27.75" customHeight="1" x14ac:dyDescent="0.2">
      <c r="B50" s="1164" t="s">
        <v>32</v>
      </c>
      <c r="C50" s="1165"/>
      <c r="D50" s="70"/>
      <c r="E50" s="1157" t="s">
        <v>33</v>
      </c>
      <c r="F50" s="1157"/>
      <c r="G50" s="1157"/>
      <c r="H50" s="1158"/>
      <c r="I50" s="372">
        <v>80908</v>
      </c>
      <c r="J50" s="373">
        <v>82992</v>
      </c>
      <c r="K50" s="373">
        <v>76384</v>
      </c>
      <c r="L50" s="373">
        <v>78042</v>
      </c>
      <c r="M50" s="374">
        <v>83937</v>
      </c>
    </row>
    <row r="51" spans="2:13" ht="27.75" customHeight="1" x14ac:dyDescent="0.2">
      <c r="B51" s="1151"/>
      <c r="C51" s="1152"/>
      <c r="D51" s="67"/>
      <c r="E51" s="1157" t="s">
        <v>34</v>
      </c>
      <c r="F51" s="1157"/>
      <c r="G51" s="1157"/>
      <c r="H51" s="1158"/>
      <c r="I51" s="372">
        <v>132359</v>
      </c>
      <c r="J51" s="373">
        <v>131983</v>
      </c>
      <c r="K51" s="373">
        <v>11382</v>
      </c>
      <c r="L51" s="373">
        <v>11238</v>
      </c>
      <c r="M51" s="374">
        <v>11021</v>
      </c>
    </row>
    <row r="52" spans="2:13" ht="27.75" customHeight="1" x14ac:dyDescent="0.2">
      <c r="B52" s="1153"/>
      <c r="C52" s="1154"/>
      <c r="D52" s="67"/>
      <c r="E52" s="1157" t="s">
        <v>35</v>
      </c>
      <c r="F52" s="1157"/>
      <c r="G52" s="1157"/>
      <c r="H52" s="1158"/>
      <c r="I52" s="372">
        <v>658702</v>
      </c>
      <c r="J52" s="373">
        <v>652186</v>
      </c>
      <c r="K52" s="373">
        <v>643401</v>
      </c>
      <c r="L52" s="373">
        <v>631233</v>
      </c>
      <c r="M52" s="374">
        <v>620063</v>
      </c>
    </row>
    <row r="53" spans="2:13" ht="27.75" customHeight="1" thickBot="1" x14ac:dyDescent="0.25">
      <c r="B53" s="1166" t="s">
        <v>20</v>
      </c>
      <c r="C53" s="1167"/>
      <c r="D53" s="71"/>
      <c r="E53" s="1168" t="s">
        <v>36</v>
      </c>
      <c r="F53" s="1168"/>
      <c r="G53" s="1168"/>
      <c r="H53" s="1169"/>
      <c r="I53" s="375">
        <v>375331</v>
      </c>
      <c r="J53" s="376">
        <v>353907</v>
      </c>
      <c r="K53" s="376">
        <v>345711</v>
      </c>
      <c r="L53" s="376">
        <v>332088</v>
      </c>
      <c r="M53" s="377">
        <v>306760</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5j6o1bKvPM7J8j9MBbAuQkn6qK+zrd+HTcusLLjSUN32d3IaTUrHCcLc/d74OPKfuKfGj8sTQUjODsVZ/lCuhg==" saltValue="MVlwdzZE3fPrg7Jl7/nL6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37</v>
      </c>
    </row>
    <row r="54" spans="2:8" ht="29.25" customHeight="1" thickBot="1" x14ac:dyDescent="0.3">
      <c r="B54" s="76" t="s">
        <v>1</v>
      </c>
      <c r="C54" s="77"/>
      <c r="D54" s="77"/>
      <c r="E54" s="78" t="s">
        <v>2</v>
      </c>
      <c r="F54" s="79" t="s">
        <v>522</v>
      </c>
      <c r="G54" s="79" t="s">
        <v>523</v>
      </c>
      <c r="H54" s="80" t="s">
        <v>524</v>
      </c>
    </row>
    <row r="55" spans="2:8" ht="52.5" customHeight="1" x14ac:dyDescent="0.2">
      <c r="B55" s="81"/>
      <c r="C55" s="1178" t="s">
        <v>38</v>
      </c>
      <c r="D55" s="1178"/>
      <c r="E55" s="1179"/>
      <c r="F55" s="82">
        <v>11702</v>
      </c>
      <c r="G55" s="82">
        <v>11715</v>
      </c>
      <c r="H55" s="83">
        <v>11715</v>
      </c>
    </row>
    <row r="56" spans="2:8" ht="52.5" customHeight="1" x14ac:dyDescent="0.2">
      <c r="B56" s="84"/>
      <c r="C56" s="1180" t="s">
        <v>39</v>
      </c>
      <c r="D56" s="1180"/>
      <c r="E56" s="1181"/>
      <c r="F56" s="85">
        <v>35141</v>
      </c>
      <c r="G56" s="85">
        <v>33291</v>
      </c>
      <c r="H56" s="86">
        <v>32767</v>
      </c>
    </row>
    <row r="57" spans="2:8" ht="53.25" customHeight="1" x14ac:dyDescent="0.2">
      <c r="B57" s="84"/>
      <c r="C57" s="1182" t="s">
        <v>40</v>
      </c>
      <c r="D57" s="1182"/>
      <c r="E57" s="1183"/>
      <c r="F57" s="87">
        <v>43872</v>
      </c>
      <c r="G57" s="87">
        <v>45109</v>
      </c>
      <c r="H57" s="88">
        <v>47671</v>
      </c>
    </row>
    <row r="58" spans="2:8" ht="45.75" customHeight="1" x14ac:dyDescent="0.2">
      <c r="B58" s="89"/>
      <c r="C58" s="1170" t="s">
        <v>572</v>
      </c>
      <c r="D58" s="1171"/>
      <c r="E58" s="1172"/>
      <c r="F58" s="90">
        <v>19366</v>
      </c>
      <c r="G58" s="90">
        <v>23382</v>
      </c>
      <c r="H58" s="91">
        <v>24141</v>
      </c>
    </row>
    <row r="59" spans="2:8" ht="45.75" customHeight="1" x14ac:dyDescent="0.2">
      <c r="B59" s="89"/>
      <c r="C59" s="1170" t="s">
        <v>573</v>
      </c>
      <c r="D59" s="1171"/>
      <c r="E59" s="1172"/>
      <c r="F59" s="90">
        <v>1981</v>
      </c>
      <c r="G59" s="90">
        <v>2575</v>
      </c>
      <c r="H59" s="91">
        <v>4234</v>
      </c>
    </row>
    <row r="60" spans="2:8" ht="45.75" customHeight="1" x14ac:dyDescent="0.2">
      <c r="B60" s="89"/>
      <c r="C60" s="1170" t="s">
        <v>574</v>
      </c>
      <c r="D60" s="1171"/>
      <c r="E60" s="1172"/>
      <c r="F60" s="90">
        <v>3315</v>
      </c>
      <c r="G60" s="90">
        <v>3055</v>
      </c>
      <c r="H60" s="91">
        <v>2759</v>
      </c>
    </row>
    <row r="61" spans="2:8" ht="45.75" customHeight="1" x14ac:dyDescent="0.2">
      <c r="B61" s="89"/>
      <c r="C61" s="1170" t="s">
        <v>575</v>
      </c>
      <c r="D61" s="1171"/>
      <c r="E61" s="1172"/>
      <c r="F61" s="90">
        <v>192</v>
      </c>
      <c r="G61" s="90">
        <v>575</v>
      </c>
      <c r="H61" s="91">
        <v>2408</v>
      </c>
    </row>
    <row r="62" spans="2:8" ht="45.75" customHeight="1" thickBot="1" x14ac:dyDescent="0.25">
      <c r="B62" s="92"/>
      <c r="C62" s="1173" t="s">
        <v>576</v>
      </c>
      <c r="D62" s="1174"/>
      <c r="E62" s="1175"/>
      <c r="F62" s="93">
        <v>2900</v>
      </c>
      <c r="G62" s="93">
        <v>2368</v>
      </c>
      <c r="H62" s="94">
        <v>1888</v>
      </c>
    </row>
    <row r="63" spans="2:8" ht="52.5" customHeight="1" thickBot="1" x14ac:dyDescent="0.25">
      <c r="B63" s="95"/>
      <c r="C63" s="1176" t="s">
        <v>41</v>
      </c>
      <c r="D63" s="1176"/>
      <c r="E63" s="1177"/>
      <c r="F63" s="96">
        <v>90715</v>
      </c>
      <c r="G63" s="96">
        <v>90114</v>
      </c>
      <c r="H63" s="97">
        <v>92152</v>
      </c>
    </row>
    <row r="64" spans="2:8" ht="15" customHeight="1" x14ac:dyDescent="0.2"/>
    <row r="65" ht="0" hidden="1" customHeight="1" x14ac:dyDescent="0.2"/>
    <row r="66" ht="0" hidden="1" customHeight="1" x14ac:dyDescent="0.2"/>
  </sheetData>
  <sheetProtection algorithmName="SHA-512" hashValue="Qp78eVBO/HLFLAwQ8kl4CSKn7DRv5UbDlt/5EQCl3dLpGSVAks8UT3Y0utXC1Rso04MXAR1ub4hza1fVxZjfkg==" saltValue="ZVkzS1GOmHjT0+djAbBE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42</v>
      </c>
      <c r="E2" s="109"/>
      <c r="F2" s="110" t="s">
        <v>43</v>
      </c>
      <c r="G2" s="111"/>
      <c r="H2" s="112"/>
    </row>
    <row r="3" spans="1:8" x14ac:dyDescent="0.2">
      <c r="A3" s="108" t="s">
        <v>511</v>
      </c>
      <c r="B3" s="113"/>
      <c r="C3" s="114"/>
      <c r="D3" s="115">
        <v>98178</v>
      </c>
      <c r="E3" s="116"/>
      <c r="F3" s="117">
        <v>114030</v>
      </c>
      <c r="G3" s="118"/>
      <c r="H3" s="119"/>
    </row>
    <row r="4" spans="1:8" x14ac:dyDescent="0.2">
      <c r="A4" s="120"/>
      <c r="B4" s="121"/>
      <c r="C4" s="122"/>
      <c r="D4" s="123">
        <v>18008</v>
      </c>
      <c r="E4" s="124"/>
      <c r="F4" s="125">
        <v>24881</v>
      </c>
      <c r="G4" s="126"/>
      <c r="H4" s="127"/>
    </row>
    <row r="5" spans="1:8" x14ac:dyDescent="0.2">
      <c r="A5" s="108" t="s">
        <v>513</v>
      </c>
      <c r="B5" s="113"/>
      <c r="C5" s="114"/>
      <c r="D5" s="115">
        <v>99098</v>
      </c>
      <c r="E5" s="116"/>
      <c r="F5" s="117">
        <v>94715</v>
      </c>
      <c r="G5" s="118"/>
      <c r="H5" s="119"/>
    </row>
    <row r="6" spans="1:8" x14ac:dyDescent="0.2">
      <c r="A6" s="120"/>
      <c r="B6" s="121"/>
      <c r="C6" s="122"/>
      <c r="D6" s="123">
        <v>25104</v>
      </c>
      <c r="E6" s="124"/>
      <c r="F6" s="125">
        <v>24902</v>
      </c>
      <c r="G6" s="126"/>
      <c r="H6" s="127"/>
    </row>
    <row r="7" spans="1:8" x14ac:dyDescent="0.2">
      <c r="A7" s="108" t="s">
        <v>514</v>
      </c>
      <c r="B7" s="113"/>
      <c r="C7" s="114"/>
      <c r="D7" s="115">
        <v>78659</v>
      </c>
      <c r="E7" s="116"/>
      <c r="F7" s="117">
        <v>97161</v>
      </c>
      <c r="G7" s="118"/>
      <c r="H7" s="119"/>
    </row>
    <row r="8" spans="1:8" x14ac:dyDescent="0.2">
      <c r="A8" s="120"/>
      <c r="B8" s="121"/>
      <c r="C8" s="122"/>
      <c r="D8" s="123">
        <v>18804</v>
      </c>
      <c r="E8" s="124"/>
      <c r="F8" s="125">
        <v>26543</v>
      </c>
      <c r="G8" s="126"/>
      <c r="H8" s="127"/>
    </row>
    <row r="9" spans="1:8" x14ac:dyDescent="0.2">
      <c r="A9" s="108" t="s">
        <v>515</v>
      </c>
      <c r="B9" s="113"/>
      <c r="C9" s="114"/>
      <c r="D9" s="115">
        <v>80586</v>
      </c>
      <c r="E9" s="116"/>
      <c r="F9" s="117">
        <v>101731</v>
      </c>
      <c r="G9" s="118"/>
      <c r="H9" s="119"/>
    </row>
    <row r="10" spans="1:8" x14ac:dyDescent="0.2">
      <c r="A10" s="120"/>
      <c r="B10" s="121"/>
      <c r="C10" s="122"/>
      <c r="D10" s="123">
        <v>20375</v>
      </c>
      <c r="E10" s="124"/>
      <c r="F10" s="125">
        <v>26906</v>
      </c>
      <c r="G10" s="126"/>
      <c r="H10" s="127"/>
    </row>
    <row r="11" spans="1:8" x14ac:dyDescent="0.2">
      <c r="A11" s="108" t="s">
        <v>516</v>
      </c>
      <c r="B11" s="113"/>
      <c r="C11" s="114"/>
      <c r="D11" s="115">
        <v>92535</v>
      </c>
      <c r="E11" s="116"/>
      <c r="F11" s="117">
        <v>108224</v>
      </c>
      <c r="G11" s="118"/>
      <c r="H11" s="119"/>
    </row>
    <row r="12" spans="1:8" x14ac:dyDescent="0.2">
      <c r="A12" s="120"/>
      <c r="B12" s="121"/>
      <c r="C12" s="128"/>
      <c r="D12" s="123">
        <v>16816</v>
      </c>
      <c r="E12" s="124"/>
      <c r="F12" s="125">
        <v>27358</v>
      </c>
      <c r="G12" s="126"/>
      <c r="H12" s="127"/>
    </row>
    <row r="13" spans="1:8" x14ac:dyDescent="0.2">
      <c r="A13" s="108"/>
      <c r="B13" s="113"/>
      <c r="C13" s="129"/>
      <c r="D13" s="130">
        <v>89811</v>
      </c>
      <c r="E13" s="131"/>
      <c r="F13" s="132">
        <v>103172</v>
      </c>
      <c r="G13" s="133"/>
      <c r="H13" s="119"/>
    </row>
    <row r="14" spans="1:8" x14ac:dyDescent="0.2">
      <c r="A14" s="120"/>
      <c r="B14" s="121"/>
      <c r="C14" s="122"/>
      <c r="D14" s="123">
        <v>19821</v>
      </c>
      <c r="E14" s="124"/>
      <c r="F14" s="125">
        <v>26118</v>
      </c>
      <c r="G14" s="126"/>
      <c r="H14" s="127"/>
    </row>
    <row r="17" spans="1:11" x14ac:dyDescent="0.2">
      <c r="A17" s="104" t="s">
        <v>44</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45</v>
      </c>
      <c r="B19" s="134">
        <f>ROUND(VALUE(SUBSTITUTE(実質収支比率等に係る経年分析!F$48,"▲","-")),2)</f>
        <v>0.8</v>
      </c>
      <c r="C19" s="134">
        <f>ROUND(VALUE(SUBSTITUTE(実質収支比率等に係る経年分析!G$48,"▲","-")),2)</f>
        <v>1.96</v>
      </c>
      <c r="D19" s="134">
        <f>ROUND(VALUE(SUBSTITUTE(実質収支比率等に係る経年分析!H$48,"▲","-")),2)</f>
        <v>2.25</v>
      </c>
      <c r="E19" s="134">
        <f>ROUND(VALUE(SUBSTITUTE(実質収支比率等に係る経年分析!I$48,"▲","-")),2)</f>
        <v>2.39</v>
      </c>
      <c r="F19" s="134">
        <f>ROUND(VALUE(SUBSTITUTE(実質収支比率等に係る経年分析!J$48,"▲","-")),2)</f>
        <v>2.04</v>
      </c>
    </row>
    <row r="20" spans="1:11" x14ac:dyDescent="0.2">
      <c r="A20" s="134" t="s">
        <v>46</v>
      </c>
      <c r="B20" s="134">
        <f>ROUND(VALUE(SUBSTITUTE(実質収支比率等に係る経年分析!F$47,"▲","-")),2)</f>
        <v>3.62</v>
      </c>
      <c r="C20" s="134">
        <f>ROUND(VALUE(SUBSTITUTE(実質収支比率等に係る経年分析!G$47,"▲","-")),2)</f>
        <v>3.4</v>
      </c>
      <c r="D20" s="134">
        <f>ROUND(VALUE(SUBSTITUTE(実質収支比率等に係る経年分析!H$47,"▲","-")),2)</f>
        <v>3.54</v>
      </c>
      <c r="E20" s="134">
        <f>ROUND(VALUE(SUBSTITUTE(実質収支比率等に係る経年分析!I$47,"▲","-")),2)</f>
        <v>3.58</v>
      </c>
      <c r="F20" s="134">
        <f>ROUND(VALUE(SUBSTITUTE(実質収支比率等に係る経年分析!J$47,"▲","-")),2)</f>
        <v>3.59</v>
      </c>
    </row>
    <row r="21" spans="1:11" x14ac:dyDescent="0.2">
      <c r="A21" s="134" t="s">
        <v>47</v>
      </c>
      <c r="B21" s="134">
        <f>IF(ISNUMBER(VALUE(SUBSTITUTE(実質収支比率等に係る経年分析!F$49,"▲","-"))),ROUND(VALUE(SUBSTITUTE(実質収支比率等に係る経年分析!F$49,"▲","-")),2),NA())</f>
        <v>-0.19</v>
      </c>
      <c r="C21" s="134">
        <f>IF(ISNUMBER(VALUE(SUBSTITUTE(実質収支比率等に係る経年分析!G$49,"▲","-"))),ROUND(VALUE(SUBSTITUTE(実質収支比率等に係る経年分析!G$49,"▲","-")),2),NA())</f>
        <v>0.96</v>
      </c>
      <c r="D21" s="134">
        <f>IF(ISNUMBER(VALUE(SUBSTITUTE(実質収支比率等に係る経年分析!H$49,"▲","-"))),ROUND(VALUE(SUBSTITUTE(実質収支比率等に係る経年分析!H$49,"▲","-")),2),NA())</f>
        <v>0.52</v>
      </c>
      <c r="E21" s="134">
        <f>IF(ISNUMBER(VALUE(SUBSTITUTE(実質収支比率等に係る経年分析!I$49,"▲","-"))),ROUND(VALUE(SUBSTITUTE(実質収支比率等に係る経年分析!I$49,"▲","-")),2),NA())</f>
        <v>0.12</v>
      </c>
      <c r="F21" s="134">
        <f>IF(ISNUMBER(VALUE(SUBSTITUTE(実質収支比率等に係る経年分析!J$49,"▲","-"))),ROUND(VALUE(SUBSTITUTE(実質収支比率等に係る経年分析!J$49,"▲","-")),2),NA())</f>
        <v>-0.35</v>
      </c>
    </row>
    <row r="24" spans="1:11" x14ac:dyDescent="0.2">
      <c r="A24" s="104" t="s">
        <v>48</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49</v>
      </c>
      <c r="C26" s="135" t="s">
        <v>50</v>
      </c>
      <c r="D26" s="135" t="s">
        <v>49</v>
      </c>
      <c r="E26" s="135" t="s">
        <v>50</v>
      </c>
      <c r="F26" s="135" t="s">
        <v>49</v>
      </c>
      <c r="G26" s="135" t="s">
        <v>50</v>
      </c>
      <c r="H26" s="135" t="s">
        <v>49</v>
      </c>
      <c r="I26" s="135" t="s">
        <v>50</v>
      </c>
      <c r="J26" s="135" t="s">
        <v>49</v>
      </c>
      <c r="K26" s="135" t="s">
        <v>50</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0.17</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0.04</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#N/A</v>
      </c>
      <c r="E28" s="135">
        <f>IF(ROUND(VALUE(SUBSTITUTE(連結実質赤字比率に係る赤字・黒字の構成分析!G$42,"▲", "-")), 2) &gt;= 0, ABS(ROUND(VALUE(SUBSTITUTE(連結実質赤字比率に係る赤字・黒字の構成分析!G$42,"▲", "-")), 2)), NA())</f>
        <v>0</v>
      </c>
      <c r="F28" s="135">
        <f>IF(ROUND(VALUE(SUBSTITUTE(連結実質赤字比率に係る赤字・黒字の構成分析!H$42,"▲", "-")), 2) &lt; 0, ABS(ROUND(VALUE(SUBSTITUTE(連結実質赤字比率に係る赤字・黒字の構成分析!H$42,"▲", "-")), 2)), NA())</f>
        <v>0.03</v>
      </c>
      <c r="G28" s="135" t="e">
        <f>IF(ROUND(VALUE(SUBSTITUTE(連結実質赤字比率に係る赤字・黒字の構成分析!H$42,"▲", "-")), 2) &gt;= 0, ABS(ROUND(VALUE(SUBSTITUTE(連結実質赤字比率に係る赤字・黒字の構成分析!H$42,"▲", "-")), 2)), NA())</f>
        <v>#N/A</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地域振興事業会計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7.0000000000000007E-2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7.0000000000000007E-2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x14ac:dyDescent="0.2">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0.67</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0.65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0.63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0.63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0.66</v>
      </c>
    </row>
    <row r="31" spans="1:11" x14ac:dyDescent="0.2">
      <c r="A31" s="135" t="str">
        <f>IF(連結実質赤字比率に係る赤字・黒字の構成分析!C$39="",NA(),連結実質赤字比率に係る赤字・黒字の構成分析!C$39)</f>
        <v>港湾整備事業特別会計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0.96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0.93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0.88</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0.77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0.72</v>
      </c>
    </row>
    <row r="32" spans="1:11" x14ac:dyDescent="0.2">
      <c r="A32" s="135" t="str">
        <f>IF(連結実質赤字比率に係る赤字・黒字の構成分析!C$38="",NA(),連結実質赤字比率に係る赤字・黒字の構成分析!C$38)</f>
        <v>県立病院事業会計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2.57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2.5099999999999998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2.33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2.2799999999999998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1.82</v>
      </c>
    </row>
    <row r="33" spans="1:16" x14ac:dyDescent="0.2">
      <c r="A33" s="135" t="str">
        <f>IF(連結実質赤字比率に係る赤字・黒字の構成分析!C$37="",NA(),連結実質赤字比率に係る赤字・黒字の構成分析!C$37)</f>
        <v>一般会計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2.02</v>
      </c>
    </row>
    <row r="34" spans="1:16" x14ac:dyDescent="0.2">
      <c r="A34" s="135" t="str">
        <f>IF(連結実質赤字比率に係る赤字・黒字の構成分析!C$36="",NA(),連結実質赤字比率に係る赤字・黒字の構成分析!C$36)</f>
        <v>電気事業会計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5.46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5.79</v>
      </c>
    </row>
    <row r="35" spans="1:16" x14ac:dyDescent="0.2">
      <c r="A35" s="135" t="str">
        <f>IF(連結実質赤字比率に係る赤字・黒字の構成分析!C$35="",NA(),連結実質赤字比率に係る赤字・黒字の構成分析!C$35)</f>
        <v>母子父子寡婦福祉資金特別会計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v>
      </c>
    </row>
    <row r="36" spans="1:16" x14ac:dyDescent="0.2">
      <c r="A36" s="135" t="str">
        <f>IF(連結実質赤字比率に係る赤字・黒字の構成分析!C$34="",NA(),連結実質赤字比率に係る赤字・黒字の構成分析!C$34)</f>
        <v>小規模企業者等設備導入資金特別会計</v>
      </c>
      <c r="B36" s="135">
        <f>IF(ROUND(VALUE(SUBSTITUTE(連結実質赤字比率に係る赤字・黒字の構成分析!F$34,"▲", "-")), 2) &lt; 0, ABS(ROUND(VALUE(SUBSTITUTE(連結実質赤字比率に係る赤字・黒字の構成分析!F$34,"▲", "-")), 2)), NA())</f>
        <v>0.14000000000000001</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0.01</v>
      </c>
      <c r="E36" s="135" t="e">
        <f>IF(ROUND(VALUE(SUBSTITUTE(連結実質赤字比率に係る赤字・黒字の構成分析!G$34,"▲", "-")), 2) &gt;= 0, ABS(ROUND(VALUE(SUBSTITUTE(連結実質赤字比率に係る赤字・黒字の構成分析!G$34,"▲", "-")), 2)), NA())</f>
        <v>#N/A</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v>
      </c>
      <c r="J36" s="135">
        <f>IF(ROUND(VALUE(SUBSTITUTE(連結実質赤字比率に係る赤字・黒字の構成分析!J$34,"▲", "-")), 2) &lt; 0, ABS(ROUND(VALUE(SUBSTITUTE(連結実質赤字比率に係る赤字・黒字の構成分析!J$34,"▲", "-")), 2)), NA())</f>
        <v>0.01</v>
      </c>
      <c r="K36" s="135" t="e">
        <f>IF(ROUND(VALUE(SUBSTITUTE(連結実質赤字比率に係る赤字・黒字の構成分析!J$34,"▲", "-")), 2) &gt;= 0, ABS(ROUND(VALUE(SUBSTITUTE(連結実質赤字比率に係る赤字・黒字の構成分析!J$34,"▲", "-")), 2)), NA())</f>
        <v>#N/A</v>
      </c>
    </row>
    <row r="39" spans="1:16" x14ac:dyDescent="0.2">
      <c r="A39" s="104" t="s">
        <v>51</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52</v>
      </c>
      <c r="C41" s="136"/>
      <c r="D41" s="136" t="s">
        <v>53</v>
      </c>
      <c r="E41" s="136" t="s">
        <v>52</v>
      </c>
      <c r="F41" s="136"/>
      <c r="G41" s="136" t="s">
        <v>53</v>
      </c>
      <c r="H41" s="136" t="s">
        <v>52</v>
      </c>
      <c r="I41" s="136"/>
      <c r="J41" s="136" t="s">
        <v>53</v>
      </c>
      <c r="K41" s="136" t="s">
        <v>52</v>
      </c>
      <c r="L41" s="136"/>
      <c r="M41" s="136" t="s">
        <v>53</v>
      </c>
      <c r="N41" s="136" t="s">
        <v>52</v>
      </c>
      <c r="O41" s="136"/>
      <c r="P41" s="136" t="s">
        <v>53</v>
      </c>
    </row>
    <row r="42" spans="1:16" x14ac:dyDescent="0.2">
      <c r="A42" s="136" t="s">
        <v>54</v>
      </c>
      <c r="B42" s="136"/>
      <c r="C42" s="136"/>
      <c r="D42" s="136">
        <f>'実質公債費比率（分子）の構造'!K$52</f>
        <v>56469</v>
      </c>
      <c r="E42" s="136"/>
      <c r="F42" s="136"/>
      <c r="G42" s="136">
        <f>'実質公債費比率（分子）の構造'!L$52</f>
        <v>58572</v>
      </c>
      <c r="H42" s="136"/>
      <c r="I42" s="136"/>
      <c r="J42" s="136">
        <f>'実質公債費比率（分子）の構造'!M$52</f>
        <v>58744</v>
      </c>
      <c r="K42" s="136"/>
      <c r="L42" s="136"/>
      <c r="M42" s="136">
        <f>'実質公債費比率（分子）の構造'!N$52</f>
        <v>58180</v>
      </c>
      <c r="N42" s="136"/>
      <c r="O42" s="136"/>
      <c r="P42" s="136">
        <f>'実質公債費比率（分子）の構造'!O$52</f>
        <v>57515</v>
      </c>
    </row>
    <row r="43" spans="1:16" x14ac:dyDescent="0.2">
      <c r="A43" s="136" t="s">
        <v>17</v>
      </c>
      <c r="B43" s="136">
        <f>'実質公債費比率（分子）の構造'!K$51</f>
        <v>0</v>
      </c>
      <c r="C43" s="136"/>
      <c r="D43" s="136"/>
      <c r="E43" s="136">
        <f>'実質公債費比率（分子）の構造'!L$51</f>
        <v>0</v>
      </c>
      <c r="F43" s="136"/>
      <c r="G43" s="136"/>
      <c r="H43" s="136">
        <f>'実質公債費比率（分子）の構造'!M$51</f>
        <v>4</v>
      </c>
      <c r="I43" s="136"/>
      <c r="J43" s="136"/>
      <c r="K43" s="136">
        <f>'実質公債費比率（分子）の構造'!N$51</f>
        <v>1</v>
      </c>
      <c r="L43" s="136"/>
      <c r="M43" s="136"/>
      <c r="N43" s="136">
        <f>'実質公債費比率（分子）の構造'!O$51</f>
        <v>1</v>
      </c>
      <c r="O43" s="136"/>
      <c r="P43" s="136"/>
    </row>
    <row r="44" spans="1:16" x14ac:dyDescent="0.2">
      <c r="A44" s="136" t="s">
        <v>55</v>
      </c>
      <c r="B44" s="136">
        <f>'実質公債費比率（分子）の構造'!K$50</f>
        <v>3854</v>
      </c>
      <c r="C44" s="136"/>
      <c r="D44" s="136"/>
      <c r="E44" s="136">
        <f>'実質公債費比率（分子）の構造'!L$50</f>
        <v>4638</v>
      </c>
      <c r="F44" s="136"/>
      <c r="G44" s="136"/>
      <c r="H44" s="136">
        <f>'実質公債費比率（分子）の構造'!M$50</f>
        <v>4995</v>
      </c>
      <c r="I44" s="136"/>
      <c r="J44" s="136"/>
      <c r="K44" s="136">
        <f>'実質公債費比率（分子）の構造'!N$50</f>
        <v>3307</v>
      </c>
      <c r="L44" s="136"/>
      <c r="M44" s="136"/>
      <c r="N44" s="136">
        <f>'実質公債費比率（分子）の構造'!O$50</f>
        <v>3273</v>
      </c>
      <c r="O44" s="136"/>
      <c r="P44" s="136"/>
    </row>
    <row r="45" spans="1:16" x14ac:dyDescent="0.2">
      <c r="A45" s="136" t="s">
        <v>56</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57</v>
      </c>
      <c r="B46" s="136">
        <f>'実質公債費比率（分子）の構造'!K$48</f>
        <v>2939</v>
      </c>
      <c r="C46" s="136"/>
      <c r="D46" s="136"/>
      <c r="E46" s="136">
        <f>'実質公債費比率（分子）の構造'!L$48</f>
        <v>2898</v>
      </c>
      <c r="F46" s="136"/>
      <c r="G46" s="136"/>
      <c r="H46" s="136">
        <f>'実質公債費比率（分子）の構造'!M$48</f>
        <v>2816</v>
      </c>
      <c r="I46" s="136"/>
      <c r="J46" s="136"/>
      <c r="K46" s="136">
        <f>'実質公債費比率（分子）の構造'!N$48</f>
        <v>2383</v>
      </c>
      <c r="L46" s="136"/>
      <c r="M46" s="136"/>
      <c r="N46" s="136">
        <f>'実質公債費比率（分子）の構造'!O$48</f>
        <v>2310</v>
      </c>
      <c r="O46" s="136"/>
      <c r="P46" s="136"/>
    </row>
    <row r="47" spans="1:16" x14ac:dyDescent="0.2">
      <c r="A47" s="136" t="s">
        <v>58</v>
      </c>
      <c r="B47" s="136">
        <f>'実質公債費比率（分子）の構造'!K$47</f>
        <v>1334</v>
      </c>
      <c r="C47" s="136"/>
      <c r="D47" s="136"/>
      <c r="E47" s="136">
        <f>'実質公債費比率（分子）の構造'!L$47</f>
        <v>1461</v>
      </c>
      <c r="F47" s="136"/>
      <c r="G47" s="136"/>
      <c r="H47" s="136">
        <f>'実質公債費比率（分子）の構造'!M$47</f>
        <v>1544</v>
      </c>
      <c r="I47" s="136"/>
      <c r="J47" s="136"/>
      <c r="K47" s="136">
        <f>'実質公債費比率（分子）の構造'!N$47</f>
        <v>1727</v>
      </c>
      <c r="L47" s="136"/>
      <c r="M47" s="136"/>
      <c r="N47" s="136">
        <f>'実質公債費比率（分子）の構造'!O$47</f>
        <v>1561</v>
      </c>
      <c r="O47" s="136"/>
      <c r="P47" s="136"/>
    </row>
    <row r="48" spans="1:16" x14ac:dyDescent="0.2">
      <c r="A48" s="136" t="s">
        <v>12</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2">
      <c r="A49" s="136" t="s">
        <v>59</v>
      </c>
      <c r="B49" s="136">
        <f>'実質公債費比率（分子）の構造'!K$45</f>
        <v>93889</v>
      </c>
      <c r="C49" s="136"/>
      <c r="D49" s="136"/>
      <c r="E49" s="136">
        <f>'実質公債費比率（分子）の構造'!L$45</f>
        <v>92335</v>
      </c>
      <c r="F49" s="136"/>
      <c r="G49" s="136"/>
      <c r="H49" s="136">
        <f>'実質公債費比率（分子）の構造'!M$45</f>
        <v>87126</v>
      </c>
      <c r="I49" s="136"/>
      <c r="J49" s="136"/>
      <c r="K49" s="136">
        <f>'実質公債費比率（分子）の構造'!N$45</f>
        <v>86039</v>
      </c>
      <c r="L49" s="136"/>
      <c r="M49" s="136"/>
      <c r="N49" s="136">
        <f>'実質公債費比率（分子）の構造'!O$45</f>
        <v>82605</v>
      </c>
      <c r="O49" s="136"/>
      <c r="P49" s="136"/>
    </row>
    <row r="50" spans="1:16" x14ac:dyDescent="0.2">
      <c r="A50" s="136" t="s">
        <v>60</v>
      </c>
      <c r="B50" s="136" t="e">
        <f>NA()</f>
        <v>#N/A</v>
      </c>
      <c r="C50" s="136">
        <f>IF(ISNUMBER('実質公債費比率（分子）の構造'!K$53),'実質公債費比率（分子）の構造'!K$53,NA())</f>
        <v>45547</v>
      </c>
      <c r="D50" s="136" t="e">
        <f>NA()</f>
        <v>#N/A</v>
      </c>
      <c r="E50" s="136" t="e">
        <f>NA()</f>
        <v>#N/A</v>
      </c>
      <c r="F50" s="136">
        <f>IF(ISNUMBER('実質公債費比率（分子）の構造'!L$53),'実質公債費比率（分子）の構造'!L$53,NA())</f>
        <v>42760</v>
      </c>
      <c r="G50" s="136" t="e">
        <f>NA()</f>
        <v>#N/A</v>
      </c>
      <c r="H50" s="136" t="e">
        <f>NA()</f>
        <v>#N/A</v>
      </c>
      <c r="I50" s="136">
        <f>IF(ISNUMBER('実質公債費比率（分子）の構造'!M$53),'実質公債費比率（分子）の構造'!M$53,NA())</f>
        <v>37741</v>
      </c>
      <c r="J50" s="136" t="e">
        <f>NA()</f>
        <v>#N/A</v>
      </c>
      <c r="K50" s="136" t="e">
        <f>NA()</f>
        <v>#N/A</v>
      </c>
      <c r="L50" s="136">
        <f>IF(ISNUMBER('実質公債費比率（分子）の構造'!N$53),'実質公債費比率（分子）の構造'!N$53,NA())</f>
        <v>35277</v>
      </c>
      <c r="M50" s="136" t="e">
        <f>NA()</f>
        <v>#N/A</v>
      </c>
      <c r="N50" s="136" t="e">
        <f>NA()</f>
        <v>#N/A</v>
      </c>
      <c r="O50" s="136">
        <f>IF(ISNUMBER('実質公債費比率（分子）の構造'!O$53),'実質公債費比率（分子）の構造'!O$53,NA())</f>
        <v>32235</v>
      </c>
      <c r="P50" s="136" t="e">
        <f>NA()</f>
        <v>#N/A</v>
      </c>
    </row>
    <row r="53" spans="1:16" x14ac:dyDescent="0.2">
      <c r="A53" s="104" t="s">
        <v>61</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62</v>
      </c>
      <c r="C55" s="135"/>
      <c r="D55" s="135" t="s">
        <v>63</v>
      </c>
      <c r="E55" s="135" t="s">
        <v>62</v>
      </c>
      <c r="F55" s="135"/>
      <c r="G55" s="135" t="s">
        <v>63</v>
      </c>
      <c r="H55" s="135" t="s">
        <v>62</v>
      </c>
      <c r="I55" s="135"/>
      <c r="J55" s="135" t="s">
        <v>63</v>
      </c>
      <c r="K55" s="135" t="s">
        <v>62</v>
      </c>
      <c r="L55" s="135"/>
      <c r="M55" s="135" t="s">
        <v>63</v>
      </c>
      <c r="N55" s="135" t="s">
        <v>62</v>
      </c>
      <c r="O55" s="135"/>
      <c r="P55" s="135" t="s">
        <v>63</v>
      </c>
    </row>
    <row r="56" spans="1:16" x14ac:dyDescent="0.2">
      <c r="A56" s="135" t="s">
        <v>35</v>
      </c>
      <c r="B56" s="135"/>
      <c r="C56" s="135"/>
      <c r="D56" s="135">
        <f>'将来負担比率（分子）の構造'!I$52</f>
        <v>658702</v>
      </c>
      <c r="E56" s="135"/>
      <c r="F56" s="135"/>
      <c r="G56" s="135">
        <f>'将来負担比率（分子）の構造'!J$52</f>
        <v>652186</v>
      </c>
      <c r="H56" s="135"/>
      <c r="I56" s="135"/>
      <c r="J56" s="135">
        <f>'将来負担比率（分子）の構造'!K$52</f>
        <v>643401</v>
      </c>
      <c r="K56" s="135"/>
      <c r="L56" s="135"/>
      <c r="M56" s="135">
        <f>'将来負担比率（分子）の構造'!L$52</f>
        <v>631233</v>
      </c>
      <c r="N56" s="135"/>
      <c r="O56" s="135"/>
      <c r="P56" s="135">
        <f>'将来負担比率（分子）の構造'!M$52</f>
        <v>620063</v>
      </c>
    </row>
    <row r="57" spans="1:16" x14ac:dyDescent="0.2">
      <c r="A57" s="135" t="s">
        <v>34</v>
      </c>
      <c r="B57" s="135"/>
      <c r="C57" s="135"/>
      <c r="D57" s="135">
        <f>'将来負担比率（分子）の構造'!I$51</f>
        <v>132359</v>
      </c>
      <c r="E57" s="135"/>
      <c r="F57" s="135"/>
      <c r="G57" s="135">
        <f>'将来負担比率（分子）の構造'!J$51</f>
        <v>131983</v>
      </c>
      <c r="H57" s="135"/>
      <c r="I57" s="135"/>
      <c r="J57" s="135">
        <f>'将来負担比率（分子）の構造'!K$51</f>
        <v>11382</v>
      </c>
      <c r="K57" s="135"/>
      <c r="L57" s="135"/>
      <c r="M57" s="135">
        <f>'将来負担比率（分子）の構造'!L$51</f>
        <v>11238</v>
      </c>
      <c r="N57" s="135"/>
      <c r="O57" s="135"/>
      <c r="P57" s="135">
        <f>'将来負担比率（分子）の構造'!M$51</f>
        <v>11021</v>
      </c>
    </row>
    <row r="58" spans="1:16" x14ac:dyDescent="0.2">
      <c r="A58" s="135" t="s">
        <v>33</v>
      </c>
      <c r="B58" s="135"/>
      <c r="C58" s="135"/>
      <c r="D58" s="135">
        <f>'将来負担比率（分子）の構造'!I$50</f>
        <v>80908</v>
      </c>
      <c r="E58" s="135"/>
      <c r="F58" s="135"/>
      <c r="G58" s="135">
        <f>'将来負担比率（分子）の構造'!J$50</f>
        <v>82992</v>
      </c>
      <c r="H58" s="135"/>
      <c r="I58" s="135"/>
      <c r="J58" s="135">
        <f>'将来負担比率（分子）の構造'!K$50</f>
        <v>76384</v>
      </c>
      <c r="K58" s="135"/>
      <c r="L58" s="135"/>
      <c r="M58" s="135">
        <f>'将来負担比率（分子）の構造'!L$50</f>
        <v>78042</v>
      </c>
      <c r="N58" s="135"/>
      <c r="O58" s="135"/>
      <c r="P58" s="135">
        <f>'将来負担比率（分子）の構造'!M$50</f>
        <v>83937</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7494</v>
      </c>
      <c r="C61" s="135"/>
      <c r="D61" s="135"/>
      <c r="E61" s="135">
        <f>'将来負担比率（分子）の構造'!J$46</f>
        <v>7975</v>
      </c>
      <c r="F61" s="135"/>
      <c r="G61" s="135"/>
      <c r="H61" s="135">
        <f>'将来負担比率（分子）の構造'!K$46</f>
        <v>6199</v>
      </c>
      <c r="I61" s="135"/>
      <c r="J61" s="135"/>
      <c r="K61" s="135">
        <f>'将来負担比率（分子）の構造'!L$46</f>
        <v>6416</v>
      </c>
      <c r="L61" s="135"/>
      <c r="M61" s="135"/>
      <c r="N61" s="135">
        <f>'将来負担比率（分子）の構造'!M$46</f>
        <v>5728</v>
      </c>
      <c r="O61" s="135"/>
      <c r="P61" s="135"/>
    </row>
    <row r="62" spans="1:16" x14ac:dyDescent="0.2">
      <c r="A62" s="135" t="s">
        <v>27</v>
      </c>
      <c r="B62" s="135">
        <f>'将来負担比率（分子）の構造'!I$45</f>
        <v>142632</v>
      </c>
      <c r="C62" s="135"/>
      <c r="D62" s="135"/>
      <c r="E62" s="135">
        <f>'将来負担比率（分子）の構造'!J$45</f>
        <v>135414</v>
      </c>
      <c r="F62" s="135"/>
      <c r="G62" s="135"/>
      <c r="H62" s="135">
        <f>'将来負担比率（分子）の構造'!K$45</f>
        <v>136882</v>
      </c>
      <c r="I62" s="135"/>
      <c r="J62" s="135"/>
      <c r="K62" s="135">
        <f>'将来負担比率（分子）の構造'!L$45</f>
        <v>135207</v>
      </c>
      <c r="L62" s="135"/>
      <c r="M62" s="135"/>
      <c r="N62" s="135">
        <f>'将来負担比率（分子）の構造'!M$45</f>
        <v>127231</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23766</v>
      </c>
      <c r="C64" s="135"/>
      <c r="D64" s="135"/>
      <c r="E64" s="135">
        <f>'将来負担比率（分子）の構造'!J$43</f>
        <v>21633</v>
      </c>
      <c r="F64" s="135"/>
      <c r="G64" s="135"/>
      <c r="H64" s="135">
        <f>'将来負担比率（分子）の構造'!K$43</f>
        <v>19296</v>
      </c>
      <c r="I64" s="135"/>
      <c r="J64" s="135"/>
      <c r="K64" s="135">
        <f>'将来負担比率（分子）の構造'!L$43</f>
        <v>17555</v>
      </c>
      <c r="L64" s="135"/>
      <c r="M64" s="135"/>
      <c r="N64" s="135">
        <f>'将来負担比率（分子）の構造'!M$43</f>
        <v>14997</v>
      </c>
      <c r="O64" s="135"/>
      <c r="P64" s="135"/>
    </row>
    <row r="65" spans="1:16" x14ac:dyDescent="0.2">
      <c r="A65" s="135" t="s">
        <v>24</v>
      </c>
      <c r="B65" s="135">
        <f>'将来負担比率（分子）の構造'!I$42</f>
        <v>24715</v>
      </c>
      <c r="C65" s="135"/>
      <c r="D65" s="135"/>
      <c r="E65" s="135">
        <f>'将来負担比率（分子）の構造'!J$42</f>
        <v>21203</v>
      </c>
      <c r="F65" s="135"/>
      <c r="G65" s="135"/>
      <c r="H65" s="135">
        <f>'将来負担比率（分子）の構造'!K$42</f>
        <v>15084</v>
      </c>
      <c r="I65" s="135"/>
      <c r="J65" s="135"/>
      <c r="K65" s="135">
        <f>'将来負担比率（分子）の構造'!L$42</f>
        <v>11498</v>
      </c>
      <c r="L65" s="135"/>
      <c r="M65" s="135"/>
      <c r="N65" s="135">
        <f>'将来負担比率（分子）の構造'!M$42</f>
        <v>8460</v>
      </c>
      <c r="O65" s="135"/>
      <c r="P65" s="135"/>
    </row>
    <row r="66" spans="1:16" x14ac:dyDescent="0.2">
      <c r="A66" s="135" t="s">
        <v>23</v>
      </c>
      <c r="B66" s="135">
        <f>'将来負担比率（分子）の構造'!I$41</f>
        <v>1048692</v>
      </c>
      <c r="C66" s="135"/>
      <c r="D66" s="135"/>
      <c r="E66" s="135">
        <f>'将来負担比率（分子）の構造'!J$41</f>
        <v>1034843</v>
      </c>
      <c r="F66" s="135"/>
      <c r="G66" s="135"/>
      <c r="H66" s="135">
        <f>'将来負担比率（分子）の構造'!K$41</f>
        <v>899416</v>
      </c>
      <c r="I66" s="135"/>
      <c r="J66" s="135"/>
      <c r="K66" s="135">
        <f>'将来負担比率（分子）の構造'!L$41</f>
        <v>881925</v>
      </c>
      <c r="L66" s="135"/>
      <c r="M66" s="135"/>
      <c r="N66" s="135">
        <f>'将来負担比率（分子）の構造'!M$41</f>
        <v>865365</v>
      </c>
      <c r="O66" s="135"/>
      <c r="P66" s="135"/>
    </row>
    <row r="67" spans="1:16" x14ac:dyDescent="0.2">
      <c r="A67" s="135" t="s">
        <v>64</v>
      </c>
      <c r="B67" s="135" t="e">
        <f>NA()</f>
        <v>#N/A</v>
      </c>
      <c r="C67" s="135">
        <f>IF(ISNUMBER('将来負担比率（分子）の構造'!I$53), IF('将来負担比率（分子）の構造'!I$53 &lt; 0, 0, '将来負担比率（分子）の構造'!I$53), NA())</f>
        <v>375331</v>
      </c>
      <c r="D67" s="135" t="e">
        <f>NA()</f>
        <v>#N/A</v>
      </c>
      <c r="E67" s="135" t="e">
        <f>NA()</f>
        <v>#N/A</v>
      </c>
      <c r="F67" s="135">
        <f>IF(ISNUMBER('将来負担比率（分子）の構造'!J$53), IF('将来負担比率（分子）の構造'!J$53 &lt; 0, 0, '将来負担比率（分子）の構造'!J$53), NA())</f>
        <v>353907</v>
      </c>
      <c r="G67" s="135" t="e">
        <f>NA()</f>
        <v>#N/A</v>
      </c>
      <c r="H67" s="135" t="e">
        <f>NA()</f>
        <v>#N/A</v>
      </c>
      <c r="I67" s="135">
        <f>IF(ISNUMBER('将来負担比率（分子）の構造'!K$53), IF('将来負担比率（分子）の構造'!K$53 &lt; 0, 0, '将来負担比率（分子）の構造'!K$53), NA())</f>
        <v>345711</v>
      </c>
      <c r="J67" s="135" t="e">
        <f>NA()</f>
        <v>#N/A</v>
      </c>
      <c r="K67" s="135" t="e">
        <f>NA()</f>
        <v>#N/A</v>
      </c>
      <c r="L67" s="135">
        <f>IF(ISNUMBER('将来負担比率（分子）の構造'!L$53), IF('将来負担比率（分子）の構造'!L$53 &lt; 0, 0, '将来負担比率（分子）の構造'!L$53), NA())</f>
        <v>332088</v>
      </c>
      <c r="M67" s="135" t="e">
        <f>NA()</f>
        <v>#N/A</v>
      </c>
      <c r="N67" s="135" t="e">
        <f>NA()</f>
        <v>#N/A</v>
      </c>
      <c r="O67" s="135">
        <f>IF(ISNUMBER('将来負担比率（分子）の構造'!M$53), IF('将来負担比率（分子）の構造'!M$53 &lt; 0, 0, '将来負担比率（分子）の構造'!M$53), NA())</f>
        <v>306760</v>
      </c>
      <c r="P67" s="135" t="e">
        <f>NA()</f>
        <v>#N/A</v>
      </c>
    </row>
    <row r="70" spans="1:16" x14ac:dyDescent="0.2">
      <c r="A70" s="137" t="s">
        <v>65</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66</v>
      </c>
      <c r="B72" s="139">
        <f>基金残高に係る経年分析!F55</f>
        <v>11702</v>
      </c>
      <c r="C72" s="139">
        <f>基金残高に係る経年分析!G55</f>
        <v>11715</v>
      </c>
      <c r="D72" s="139">
        <f>基金残高に係る経年分析!H55</f>
        <v>11715</v>
      </c>
    </row>
    <row r="73" spans="1:16" x14ac:dyDescent="0.2">
      <c r="A73" s="138" t="s">
        <v>67</v>
      </c>
      <c r="B73" s="139">
        <f>基金残高に係る経年分析!F56</f>
        <v>35141</v>
      </c>
      <c r="C73" s="139">
        <f>基金残高に係る経年分析!G56</f>
        <v>33291</v>
      </c>
      <c r="D73" s="139">
        <f>基金残高に係る経年分析!H56</f>
        <v>32767</v>
      </c>
    </row>
    <row r="74" spans="1:16" x14ac:dyDescent="0.2">
      <c r="A74" s="138" t="s">
        <v>68</v>
      </c>
      <c r="B74" s="139">
        <f>基金残高に係る経年分析!F57</f>
        <v>43872</v>
      </c>
      <c r="C74" s="139">
        <f>基金残高に係る経年分析!G57</f>
        <v>45109</v>
      </c>
      <c r="D74" s="139">
        <f>基金残高に係る経年分析!H57</f>
        <v>47671</v>
      </c>
    </row>
  </sheetData>
  <sheetProtection algorithmName="SHA-512" hashValue="71qgz6j17X0XR+iLEyQEsHgZoU9zp+QH24+O8lu+zCN+LdCBchyMizRIIrpXS5Ti0sgWovM/hPtJas+ar3xHxA==" saltValue="4CEQEXUgVClptagMVGFY1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2019-12-06T00:36:52Z</cp:lastPrinted>
  <dcterms:created xsi:type="dcterms:W3CDTF">2019-02-14T00:48:36Z</dcterms:created>
  <dcterms:modified xsi:type="dcterms:W3CDTF">2019-12-06T00:37:36Z</dcterms:modified>
  <cp:category/>
</cp:coreProperties>
</file>