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　☆☆10 業務課☆☆\【16】経営比較分析表\水道\R02\"/>
    </mc:Choice>
  </mc:AlternateContent>
  <xr:revisionPtr revIDLastSave="0" documentId="10_ncr:8100000_{69855981-B82C-46FD-9ECF-8E4A2022A7E0}" xr6:coauthVersionLast="34" xr6:coauthVersionMax="34" xr10:uidLastSave="{00000000-0000-0000-0000-000000000000}"/>
  <workbookProtection workbookAlgorithmName="SHA-512" workbookHashValue="2/B8rruqPLaJ2eiKFsXcWbXM1kOkt9ihYxG6Ntemds0uhVj0qSxnyKGgu6Sl2OxrTAN0U0CgXdMLcIAas2Gc9Q==" workbookSaltValue="bdo8LzfJuhV2ePdajFFDu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<sst xmlns="http://schemas.openxmlformats.org/spreadsheetml/2006/main" count="228" uniqueCount="113">
  <si>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</si>
  <si>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</si>
  <si>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</si>
  <si>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</si>
  <si>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</si>
  <si>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</si>
  <si>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</si>
  <si>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</si>
  <si>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</si>
  <si>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</si>
  <si>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</si>
  <si>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</si>
  <si>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</si>
  <si>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</si>
  <si>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</si>
  <si>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</si>
  <si>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</si>
  <si>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</si>
  <si>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</si>
  <si>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</si>
  <si>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</si>
  <si>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</si>
  <si>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</si>
  <si>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</si>
  <si>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</si>
  <si>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</si>
  <si>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</si>
  <si>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</si>
  <si>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</si>
  <si>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</si>
  <si>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</si>
  <si>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</si>
  <si>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</si>
  <si>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</si>
  <si>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</si>
  <si>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</si>
  <si>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</si>
  <si>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</si>
  <si>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</si>
  <si>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</si>
  <si>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</si>
  <si>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</si>
  <si>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</si>
  <si>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</si>
  <si>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</si>
  <si>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</si>
  <si>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</si>
  <si>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</si>
  <si>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</si>
  <si>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</si>
  <si>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</si>
  <si>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</si>
  <si>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</si>
  <si>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</si>
  <si>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</si>
  <si>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</si>
  <si>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</si>
  <si>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</si>
  <si>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</si>
  <si>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</si>
  <si>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</si>
  <si>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</si>
  <si>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</si>
  <si>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</si>
  <si>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</si>
  <si>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</si>
  <si>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</si>
  <si>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</si>
  <si>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</si>
  <si>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</si>
  <si>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</si>
  <si>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</si>
  <si>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</si>
  <si>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</si>
  <si>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</si>
  <si>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</si>
  <si>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</si>
  <si>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</si>
  <si>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</si>
  <si>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</si>
  <si>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</si>
  <si>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</si>
  <si>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</si>
  <si>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</si>
  <si>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</si>
  <si>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</si>
  <si>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</si>
  <si>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</si>
  <si>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</si>
  <si>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</si>
  <si>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</si>
  <si>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</si>
  <si>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</si>
  <si>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</si>
  <si>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</si>
  <si>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</si>
  <si>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</si>
  <si>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</si>
  <si>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</si>
  <si>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</si>
  <si>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</si>
  <si>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</si>
  <si>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</si>
  <si>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</si>
  <si>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</si>
  <si>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</si>
  <si>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</si>
  <si>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</si>
  <si>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</si>
  <si>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</si>
  <si>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「①有形固定資産減価償却率」及び「②管路経年化率」は、全国平均や類似団体平均を下回っているものの、年々上昇傾向にあります。
　「③管路更新率」については、平成30年度は前年度より低下しているものの、全国平均・類似団体平均を上回っています。
　平成30年度から令和元年度にかけては、管路新設を優先して行っているため管路更新率が低下しています。
　今後も、発生が懸念されている南海トラフ巨大地震等に備えるため、アセットマネジメントを参考に老朽化の状況や被災時の影響度等から整備の優先順位を決定し、更新および耐震化を順次行っていきます。</t>
    <rPh sb="84" eb="85">
      <t>マエ</t>
    </rPh>
    <rPh sb="121" eb="123">
      <t>ヘイセイ</t>
    </rPh>
    <rPh sb="125" eb="127">
      <t>ネンド</t>
    </rPh>
    <rPh sb="129" eb="131">
      <t>レイワ</t>
    </rPh>
    <rPh sb="131" eb="132">
      <t>ゲン</t>
    </rPh>
    <phoneticPr fontId="4"/>
  </si>
  <si>
    <t>　「①経常収支比率」は、年々減少傾向にありましたが、平成30年度の料金改定により大きく上昇しました。令和元年度についても、前年度から上昇しています。
　「②累積欠損金比率」は0.00で、累積欠損金は生じておらず、経営の健全性は保たれています。
　「③流動比率」は、前年度から減少しましたが、値は100%を超えていることから、現時点では支払能力の健全性は保たれています。
　「④企業債残高対給水収益比率」は、全国平均や類似団体平均を上回っていますが、これは、建設改良の財源を他団体よりも企業債に依存している状態を示しています。借入額より償還額を増やすことで残高は年々減少しています。
　「⑤料金回収率」は、平成30年度の水道料金増額改定の影響により、令和元年度も上昇し、全国平均を上回っています。
　「⑥給水原価」は全国平均や類似団体平均と比べると低い状態にありますが、年々増加しています。
　「⑦施設利用率」については、簡易水道の統合等により認可変更を行った平成28年度以降、全国平均・類似団体平均を大きく上回っています。
　「⑧有収率」については、簡易水道の統合や管路の老朽化の進行の影響により減少傾向にありましたが、大規模な漏水箇所の修繕により、配水量が減少したため、令和元年度は増加しました。今後の人口減少や節水型社会の更なる進行も視野に入れたうえで、施設の統廃合やダウンサイジング（規模縮小）を念頭に置いた効率的な施設運営の検討を進めていきます。</t>
    <rPh sb="50" eb="52">
      <t>レイワ</t>
    </rPh>
    <rPh sb="52" eb="53">
      <t>ゲン</t>
    </rPh>
    <rPh sb="53" eb="55">
      <t>ネンド</t>
    </rPh>
    <rPh sb="61" eb="64">
      <t>ゼンネンド</t>
    </rPh>
    <rPh sb="66" eb="68">
      <t>ジョウショウ</t>
    </rPh>
    <rPh sb="132" eb="135">
      <t>ゼンネンド</t>
    </rPh>
    <rPh sb="137" eb="139">
      <t>ゲンショウ</t>
    </rPh>
    <rPh sb="302" eb="304">
      <t>ヘイセイ</t>
    </rPh>
    <rPh sb="309" eb="311">
      <t>スイドウ</t>
    </rPh>
    <rPh sb="311" eb="313">
      <t>リョウキン</t>
    </rPh>
    <rPh sb="313" eb="315">
      <t>ゾウガク</t>
    </rPh>
    <rPh sb="315" eb="317">
      <t>カイテイ</t>
    </rPh>
    <rPh sb="318" eb="320">
      <t>エイキョウ</t>
    </rPh>
    <rPh sb="324" eb="326">
      <t>レイワ</t>
    </rPh>
    <rPh sb="326" eb="328">
      <t>ガンネン</t>
    </rPh>
    <rPh sb="328" eb="329">
      <t>ド</t>
    </rPh>
    <rPh sb="510" eb="513">
      <t>ダイキボ</t>
    </rPh>
    <rPh sb="514" eb="516">
      <t>ロウスイ</t>
    </rPh>
    <rPh sb="516" eb="518">
      <t>カショ</t>
    </rPh>
    <rPh sb="519" eb="521">
      <t>シュウゼン</t>
    </rPh>
    <rPh sb="525" eb="527">
      <t>ハイスイ</t>
    </rPh>
    <rPh sb="527" eb="528">
      <t>リョウ</t>
    </rPh>
    <rPh sb="529" eb="531">
      <t>ゲンショウ</t>
    </rPh>
    <rPh sb="536" eb="538">
      <t>レイワ</t>
    </rPh>
    <rPh sb="538" eb="539">
      <t>ゲン</t>
    </rPh>
    <rPh sb="539" eb="541">
      <t>ネンド</t>
    </rPh>
    <rPh sb="542" eb="544">
      <t>ゾウカ</t>
    </rPh>
    <phoneticPr fontId="4"/>
  </si>
  <si>
    <t>　人口減少や節水型社会の進行に伴い料金収入の減少が見込まれる一方、老朽化した施設の更新や大規模災害に備えた耐震化対策等でコストの増加が見込まれ、経営は厳しい局面を迎えています。
　50年後、100年後も水道事業を継続していくために、「新水道ビジョン」を踏まえ、平成30年７月分より料金改定を実施しました。一方で、水道施設等の耐震化事業の財源として、新たな国の財政支援制度を活用することなどで、料金増額改定時の計画以上に事業を行いながらも、令和元年10月の消費税改定に伴う市民負担の軽減を図るため、令和元年12月分からの水道料金を減額改定することとしました。</t>
    <rPh sb="25" eb="27">
      <t>ミコ</t>
    </rPh>
    <rPh sb="44" eb="47">
      <t>ダイキボ</t>
    </rPh>
    <rPh sb="47" eb="49">
      <t>サイガイ</t>
    </rPh>
    <rPh sb="138" eb="139">
      <t>ブン</t>
    </rPh>
    <rPh sb="153" eb="155">
      <t>イッポウ</t>
    </rPh>
    <rPh sb="157" eb="159">
      <t>スイドウ</t>
    </rPh>
    <rPh sb="159" eb="161">
      <t>シセツ</t>
    </rPh>
    <rPh sb="161" eb="162">
      <t>トウ</t>
    </rPh>
    <rPh sb="163" eb="166">
      <t>タイシンカ</t>
    </rPh>
    <rPh sb="166" eb="168">
      <t>ジギョウ</t>
    </rPh>
    <rPh sb="169" eb="171">
      <t>ザイゲン</t>
    </rPh>
    <rPh sb="175" eb="176">
      <t>アラ</t>
    </rPh>
    <rPh sb="178" eb="179">
      <t>クニ</t>
    </rPh>
    <rPh sb="180" eb="182">
      <t>ザイセイ</t>
    </rPh>
    <rPh sb="182" eb="184">
      <t>シエン</t>
    </rPh>
    <rPh sb="184" eb="186">
      <t>セイド</t>
    </rPh>
    <rPh sb="187" eb="189">
      <t>カツヨウ</t>
    </rPh>
    <rPh sb="197" eb="199">
      <t>リョウキン</t>
    </rPh>
    <rPh sb="199" eb="201">
      <t>ゾウガク</t>
    </rPh>
    <rPh sb="201" eb="203">
      <t>カイテイ</t>
    </rPh>
    <rPh sb="203" eb="204">
      <t>ジ</t>
    </rPh>
    <rPh sb="205" eb="207">
      <t>ケイカク</t>
    </rPh>
    <rPh sb="207" eb="209">
      <t>イジョウ</t>
    </rPh>
    <rPh sb="210" eb="212">
      <t>ジギョウ</t>
    </rPh>
    <rPh sb="213" eb="214">
      <t>オコナ</t>
    </rPh>
    <rPh sb="220" eb="222">
      <t>レイワ</t>
    </rPh>
    <rPh sb="222" eb="223">
      <t>ゲン</t>
    </rPh>
    <rPh sb="223" eb="224">
      <t>ネン</t>
    </rPh>
    <rPh sb="226" eb="227">
      <t>ツキ</t>
    </rPh>
    <rPh sb="228" eb="231">
      <t>ショウヒゼイ</t>
    </rPh>
    <rPh sb="231" eb="233">
      <t>カイテイ</t>
    </rPh>
    <rPh sb="234" eb="235">
      <t>トモナ</t>
    </rPh>
    <rPh sb="236" eb="238">
      <t>シミン</t>
    </rPh>
    <rPh sb="238" eb="240">
      <t>フタン</t>
    </rPh>
    <rPh sb="241" eb="243">
      <t>ケイゲン</t>
    </rPh>
    <rPh sb="244" eb="245">
      <t>ハカ</t>
    </rPh>
    <rPh sb="249" eb="251">
      <t>レイワ</t>
    </rPh>
    <rPh sb="251" eb="252">
      <t>ゲン</t>
    </rPh>
    <rPh sb="252" eb="253">
      <t>ネン</t>
    </rPh>
    <rPh sb="255" eb="256">
      <t>ツキ</t>
    </rPh>
    <rPh sb="256" eb="257">
      <t>ブン</t>
    </rPh>
    <rPh sb="260" eb="262">
      <t>スイドウ</t>
    </rPh>
    <rPh sb="262" eb="264">
      <t>リョウキン</t>
    </rPh>
    <rPh sb="265" eb="267">
      <t>ゲンガク</t>
    </rPh>
    <rPh sb="267" eb="26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</si>
</sst>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0.87</c:v>
                </c:pt>
                <c:pt idx="1">
                  <c:v>1.02</c:v>
                </c:pt>
                <c:pt idx="2">
                  <c:v>0.98</c:v>
                </c:pt>
                <c:pt idx="3">
                  <c:v>0.76</c:v>
                </c:pt>
                <c:pt idx="4">
                  <c:v>0.73</c:v>
                </c:pt>
              </c:numCache>
            </c:numRef>
          </c:val>
          <c:extLst>
            <c:ext xmlns:c16="http://schemas.microsoft.com/office/drawing/2014/chart" uri="{C3380CC4-5D6E-409C-BE32-E72D297353CC}">
              <c16:uniqueId val="{00000000-29BE-42FF-855A-90C8D7BE80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29BE-42FF-855A-90C8D7BE80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66.650000000000006</c:v>
                </c:pt>
                <c:pt idx="1">
                  <c:v>83.73</c:v>
                </c:pt>
                <c:pt idx="2">
                  <c:v>84.98</c:v>
                </c:pt>
                <c:pt idx="3">
                  <c:v>84.01</c:v>
                </c:pt>
                <c:pt idx="4">
                  <c:v>80.3</c:v>
                </c:pt>
              </c:numCache>
            </c:numRef>
          </c:val>
          <c:extLst>
            <c:ext xmlns:c16="http://schemas.microsoft.com/office/drawing/2014/chart" uri="{C3380CC4-5D6E-409C-BE32-E72D297353CC}">
              <c16:uniqueId val="{00000000-DFB3-44CA-97F3-34ABE3EE37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DFB3-44CA-97F3-34ABE3EE37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90.26</c:v>
                </c:pt>
                <c:pt idx="1">
                  <c:v>85.45</c:v>
                </c:pt>
                <c:pt idx="2">
                  <c:v>83.91</c:v>
                </c:pt>
                <c:pt idx="3">
                  <c:v>83.18</c:v>
                </c:pt>
                <c:pt idx="4">
                  <c:v>84.64</c:v>
                </c:pt>
              </c:numCache>
            </c:numRef>
          </c:val>
          <c:extLst>
            <c:ext xmlns:c16="http://schemas.microsoft.com/office/drawing/2014/chart" uri="{C3380CC4-5D6E-409C-BE32-E72D297353CC}">
              <c16:uniqueId val="{00000000-B6F5-489C-BA8E-BF532BD8E1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B6F5-489C-BA8E-BF532BD8E1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111.48</c:v>
                </c:pt>
                <c:pt idx="1">
                  <c:v>110.74</c:v>
                </c:pt>
                <c:pt idx="2">
                  <c:v>109.13</c:v>
                </c:pt>
                <c:pt idx="3">
                  <c:v>116.69</c:v>
                </c:pt>
                <c:pt idx="4">
                  <c:v>118.41</c:v>
                </c:pt>
              </c:numCache>
            </c:numRef>
          </c:val>
          <c:extLst>
            <c:ext xmlns:c16="http://schemas.microsoft.com/office/drawing/2014/chart" uri="{C3380CC4-5D6E-409C-BE32-E72D297353CC}">
              <c16:uniqueId val="{00000000-7BFB-4970-86D8-46AF08527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7BFB-4970-86D8-46AF08527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43.1</c:v>
                </c:pt>
                <c:pt idx="1">
                  <c:v>44.22</c:v>
                </c:pt>
                <c:pt idx="2">
                  <c:v>45.81</c:v>
                </c:pt>
                <c:pt idx="3">
                  <c:v>47.42</c:v>
                </c:pt>
                <c:pt idx="4">
                  <c:v>48.2</c:v>
                </c:pt>
              </c:numCache>
            </c:numRef>
          </c:val>
          <c:extLst>
            <c:ext xmlns:c16="http://schemas.microsoft.com/office/drawing/2014/chart" uri="{C3380CC4-5D6E-409C-BE32-E72D297353CC}">
              <c16:uniqueId val="{00000000-A7C0-4699-8BED-59EE7EF6E5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A7C0-4699-8BED-59EE7EF6E5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5.97</c:v>
                </c:pt>
                <c:pt idx="1">
                  <c:v>8.16</c:v>
                </c:pt>
                <c:pt idx="2">
                  <c:v>8.85</c:v>
                </c:pt>
                <c:pt idx="3">
                  <c:v>10.91</c:v>
                </c:pt>
                <c:pt idx="4">
                  <c:v>13.7</c:v>
                </c:pt>
              </c:numCache>
            </c:numRef>
          </c:val>
          <c:extLst>
            <c:ext xmlns:c16="http://schemas.microsoft.com/office/drawing/2014/chart" uri="{C3380CC4-5D6E-409C-BE32-E72D297353CC}">
              <c16:uniqueId val="{00000000-B312-4915-B164-FC71A244BC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B312-4915-B164-FC71A244BC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D-4723-96CB-6DA6AA3AA1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91CD-4723-96CB-6DA6AA3AA1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198.65</c:v>
                </c:pt>
                <c:pt idx="1">
                  <c:v>203.92</c:v>
                </c:pt>
                <c:pt idx="2">
                  <c:v>214.35</c:v>
                </c:pt>
                <c:pt idx="3">
                  <c:v>243.64</c:v>
                </c:pt>
                <c:pt idx="4">
                  <c:v>210.59</c:v>
                </c:pt>
              </c:numCache>
            </c:numRef>
          </c:val>
          <c:extLst>
            <c:ext xmlns:c16="http://schemas.microsoft.com/office/drawing/2014/chart" uri="{C3380CC4-5D6E-409C-BE32-E72D297353CC}">
              <c16:uniqueId val="{00000000-22E0-4509-8C02-A49EE515DE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22E0-4509-8C02-A49EE515DE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494.93</c:v>
                </c:pt>
                <c:pt idx="1">
                  <c:v>485.04</c:v>
                </c:pt>
                <c:pt idx="2">
                  <c:v>469.23</c:v>
                </c:pt>
                <c:pt idx="3">
                  <c:v>420.69</c:v>
                </c:pt>
                <c:pt idx="4">
                  <c:v>411.99</c:v>
                </c:pt>
              </c:numCache>
            </c:numRef>
          </c:val>
          <c:extLst>
            <c:ext xmlns:c16="http://schemas.microsoft.com/office/drawing/2014/chart" uri="{C3380CC4-5D6E-409C-BE32-E72D297353CC}">
              <c16:uniqueId val="{00000000-F239-42D7-A43E-8A21A63AC1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F239-42D7-A43E-8A21A63AC1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107.72</c:v>
                </c:pt>
                <c:pt idx="1">
                  <c:v>106.71</c:v>
                </c:pt>
                <c:pt idx="2">
                  <c:v>104.98</c:v>
                </c:pt>
                <c:pt idx="3">
                  <c:v>113.07</c:v>
                </c:pt>
                <c:pt idx="4">
                  <c:v>115.51</c:v>
                </c:pt>
              </c:numCache>
            </c:numRef>
          </c:val>
          <c:extLst>
            <c:ext xmlns:c16="http://schemas.microsoft.com/office/drawing/2014/chart" uri="{C3380CC4-5D6E-409C-BE32-E72D297353CC}">
              <c16:uniqueId val="{00000000-44B4-43B3-9C6C-4C37F46CD3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44B4-43B3-9C6C-4C37F46CD3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124.97</c:v>
                </c:pt>
                <c:pt idx="1">
                  <c:v>126.35</c:v>
                </c:pt>
                <c:pt idx="2">
                  <c:v>128.63999999999999</c:v>
                </c:pt>
                <c:pt idx="3">
                  <c:v>132.1</c:v>
                </c:pt>
                <c:pt idx="4">
                  <c:v>133.91</c:v>
                </c:pt>
              </c:numCache>
            </c:numRef>
          </c:val>
          <c:extLst>
            <c:ext xmlns:c16="http://schemas.microsoft.com/office/drawing/2014/chart" uri="{C3380CC4-5D6E-409C-BE32-E72D297353CC}">
              <c16:uniqueId val="{00000000-AC32-4F20-A2E3-7AA7BAB431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AC32-4F20-A2E3-7AA7BAB431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0" zoomScaleNormal="70" workbookViewId="0">
      <selection activeCell="BJ10" sqref="B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宮崎県　延岡市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122166</v>
      </c>
      <c r="AM8" s="61"/>
      <c r="AN8" s="61"/>
      <c r="AO8" s="61"/>
      <c r="AP8" s="61"/>
      <c r="AQ8" s="61"/>
      <c r="AR8" s="61"/>
      <c r="AS8" s="61"/>
      <c r="AT8" s="52">
        <f>データ!$S$6</f>
        <v>868.03</v>
      </c>
      <c r="AU8" s="53"/>
      <c r="AV8" s="53"/>
      <c r="AW8" s="53"/>
      <c r="AX8" s="53"/>
      <c r="AY8" s="53"/>
      <c r="AZ8" s="53"/>
      <c r="BA8" s="53"/>
      <c r="BB8" s="54">
        <f>データ!$T$6</f>
        <v>140.74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60.52</v>
      </c>
      <c r="J10" s="53"/>
      <c r="K10" s="53"/>
      <c r="L10" s="53"/>
      <c r="M10" s="53"/>
      <c r="N10" s="53"/>
      <c r="O10" s="64"/>
      <c r="P10" s="54">
        <f>データ!$P$6</f>
        <v>95.4</v>
      </c>
      <c r="Q10" s="54"/>
      <c r="R10" s="54"/>
      <c r="S10" s="54"/>
      <c r="T10" s="54"/>
      <c r="U10" s="54"/>
      <c r="V10" s="54"/>
      <c r="W10" s="61">
        <f>データ!$Q$6</f>
        <v>2922</v>
      </c>
      <c r="X10" s="61"/>
      <c r="Y10" s="61"/>
      <c r="Z10" s="61"/>
      <c r="AA10" s="61"/>
      <c r="AB10" s="61"/>
      <c r="AC10" s="61"/>
      <c r="AD10" s="2"/>
      <c r="AE10" s="2"/>
      <c r="AF10" s="2"/>
      <c r="AG10" s="2"/>
      <c r="AH10" s="4"/>
      <c r="AI10" s="4"/>
      <c r="AJ10" s="4"/>
      <c r="AK10" s="4"/>
      <c r="AL10" s="61">
        <f>データ!$U$6</f>
        <v>115791</v>
      </c>
      <c r="AM10" s="61"/>
      <c r="AN10" s="61"/>
      <c r="AO10" s="61"/>
      <c r="AP10" s="61"/>
      <c r="AQ10" s="61"/>
      <c r="AR10" s="61"/>
      <c r="AS10" s="61"/>
      <c r="AT10" s="52">
        <f>データ!$V$6</f>
        <v>133.28</v>
      </c>
      <c r="AU10" s="53"/>
      <c r="AV10" s="53"/>
      <c r="AW10" s="53"/>
      <c r="AX10" s="53"/>
      <c r="AY10" s="53"/>
      <c r="AZ10" s="53"/>
      <c r="BA10" s="53"/>
      <c r="BB10" s="54">
        <f>データ!$W$6</f>
        <v>868.78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4.2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4.2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4d0WDJgOgBgE2IWlcWE6RNR22jl1z3wGg5z80NxWqT3FUCPkF2IVhnXhMP7I1XcYyIji3g2gRqNseSvziwjbg==" saltValue="CzWRadiI0QT0dxvRf10a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452033</v>
      </c>
      <c r="D6" s="34">
        <f t="shared" si="3"/>
        <v>46</v>
      </c>
      <c r="E6" s="34">
        <f t="shared" si="3"/>
        <v>1</v>
      </c>
      <c r="F6" s="34">
        <f t="shared" si="3"/>
        <v>0</v>
      </c>
      <c r="G6" s="34">
        <f t="shared" si="3"/>
        <v>1</v>
      </c>
      <c r="H6" s="34" t="str">
        <f t="shared" si="3"/>
        <v>宮崎県　延岡市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60.52</v>
      </c>
      <c r="P6" s="35">
        <f t="shared" si="3"/>
        <v>95.4</v>
      </c>
      <c r="Q6" s="35">
        <f t="shared" si="3"/>
        <v>2922</v>
      </c>
      <c r="R6" s="35">
        <f t="shared" si="3"/>
        <v>122166</v>
      </c>
      <c r="S6" s="35">
        <f t="shared" si="3"/>
        <v>868.03</v>
      </c>
      <c r="T6" s="35">
        <f t="shared" si="3"/>
        <v>140.74</v>
      </c>
      <c r="U6" s="35">
        <f t="shared" si="3"/>
        <v>115791</v>
      </c>
      <c r="V6" s="35">
        <f t="shared" si="3"/>
        <v>133.28</v>
      </c>
      <c r="W6" s="35">
        <f t="shared" si="3"/>
        <v>868.78</v>
      </c>
      <c r="X6" s="36">
        <f>IF(X7="",NA(),X7)</f>
        <v>111.48</v>
      </c>
      <c r="Y6" s="36">
        <f t="shared" ref="Y6:AG6" si="4">IF(Y7="",NA(),Y7)</f>
        <v>110.74</v>
      </c>
      <c r="Z6" s="36">
        <f t="shared" si="4"/>
        <v>109.13</v>
      </c>
      <c r="AA6" s="36">
        <f t="shared" si="4"/>
        <v>116.69</v>
      </c>
      <c r="AB6" s="36">
        <f t="shared" si="4"/>
        <v>118.41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198.65</v>
      </c>
      <c r="AU6" s="36">
        <f t="shared" ref="AU6:BC6" si="6">IF(AU7="",NA(),AU7)</f>
        <v>203.92</v>
      </c>
      <c r="AV6" s="36">
        <f t="shared" si="6"/>
        <v>214.35</v>
      </c>
      <c r="AW6" s="36">
        <f t="shared" si="6"/>
        <v>243.64</v>
      </c>
      <c r="AX6" s="36">
        <f t="shared" si="6"/>
        <v>210.59</v>
      </c>
      <c r="AY6" s="36">
        <f t="shared" si="6"/>
        <v>352.05</v>
      </c>
      <c r="AZ6" s="36">
        <f t="shared" si="6"/>
        <v>349.04</v>
      </c>
      <c r="BA6" s="36">
        <f t="shared" si="6"/>
        <v>337.49</v>
      </c>
      <c r="BB6" s="36">
        <f t="shared" si="6"/>
        <v>335.6</v>
      </c>
      <c r="BC6" s="36">
        <f t="shared" si="6"/>
        <v>358.91</v>
      </c>
      <c r="BD6" s="35" t="str">
        <f>IF(BD7="","",IF(BD7="-","【-】","【"&amp;SUBSTITUTE(TEXT(BD7,"#,##0.00"),"-","△")&amp;"】"))</f>
        <v>【264.97】</v>
      </c>
      <c r="BE6" s="36">
        <f>IF(BE7="",NA(),BE7)</f>
        <v>494.93</v>
      </c>
      <c r="BF6" s="36">
        <f t="shared" ref="BF6:BN6" si="7">IF(BF7="",NA(),BF7)</f>
        <v>485.04</v>
      </c>
      <c r="BG6" s="36">
        <f t="shared" si="7"/>
        <v>469.23</v>
      </c>
      <c r="BH6" s="36">
        <f t="shared" si="7"/>
        <v>420.69</v>
      </c>
      <c r="BI6" s="36">
        <f t="shared" si="7"/>
        <v>411.99</v>
      </c>
      <c r="BJ6" s="36">
        <f t="shared" si="7"/>
        <v>250.76</v>
      </c>
      <c r="BK6" s="36">
        <f t="shared" si="7"/>
        <v>254.54</v>
      </c>
      <c r="BL6" s="36">
        <f t="shared" si="7"/>
        <v>265.92</v>
      </c>
      <c r="BM6" s="36">
        <f t="shared" si="7"/>
        <v>258.26</v>
      </c>
      <c r="BN6" s="36">
        <f t="shared" si="7"/>
        <v>247.27</v>
      </c>
      <c r="BO6" s="35" t="str">
        <f>IF(BO7="","",IF(BO7="-","【-】","【"&amp;SUBSTITUTE(TEXT(BO7,"#,##0.00"),"-","△")&amp;"】"))</f>
        <v>【266.61】</v>
      </c>
      <c r="BP6" s="36">
        <f>IF(BP7="",NA(),BP7)</f>
        <v>107.72</v>
      </c>
      <c r="BQ6" s="36">
        <f t="shared" ref="BQ6:BY6" si="8">IF(BQ7="",NA(),BQ7)</f>
        <v>106.71</v>
      </c>
      <c r="BR6" s="36">
        <f t="shared" si="8"/>
        <v>104.98</v>
      </c>
      <c r="BS6" s="36">
        <f t="shared" si="8"/>
        <v>113.07</v>
      </c>
      <c r="BT6" s="36">
        <f t="shared" si="8"/>
        <v>115.51</v>
      </c>
      <c r="BU6" s="36">
        <f t="shared" si="8"/>
        <v>106.69</v>
      </c>
      <c r="BV6" s="36">
        <f t="shared" si="8"/>
        <v>106.52</v>
      </c>
      <c r="BW6" s="36">
        <f t="shared" si="8"/>
        <v>105.86</v>
      </c>
      <c r="BX6" s="36">
        <f t="shared" si="8"/>
        <v>106.07</v>
      </c>
      <c r="BY6" s="36">
        <f t="shared" si="8"/>
        <v>105.34</v>
      </c>
      <c r="BZ6" s="35" t="str">
        <f>IF(BZ7="","",IF(BZ7="-","【-】","【"&amp;SUBSTITUTE(TEXT(BZ7,"#,##0.00"),"-","△")&amp;"】"))</f>
        <v>【103.24】</v>
      </c>
      <c r="CA6" s="36">
        <f>IF(CA7="",NA(),CA7)</f>
        <v>124.97</v>
      </c>
      <c r="CB6" s="36">
        <f t="shared" ref="CB6:CJ6" si="9">IF(CB7="",NA(),CB7)</f>
        <v>126.35</v>
      </c>
      <c r="CC6" s="36">
        <f t="shared" si="9"/>
        <v>128.63999999999999</v>
      </c>
      <c r="CD6" s="36">
        <f t="shared" si="9"/>
        <v>132.1</v>
      </c>
      <c r="CE6" s="36">
        <f t="shared" si="9"/>
        <v>133.91</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66.650000000000006</v>
      </c>
      <c r="CM6" s="36">
        <f t="shared" ref="CM6:CU6" si="10">IF(CM7="",NA(),CM7)</f>
        <v>83.73</v>
      </c>
      <c r="CN6" s="36">
        <f t="shared" si="10"/>
        <v>84.98</v>
      </c>
      <c r="CO6" s="36">
        <f t="shared" si="10"/>
        <v>84.01</v>
      </c>
      <c r="CP6" s="36">
        <f t="shared" si="10"/>
        <v>80.3</v>
      </c>
      <c r="CQ6" s="36">
        <f t="shared" si="10"/>
        <v>62.26</v>
      </c>
      <c r="CR6" s="36">
        <f t="shared" si="10"/>
        <v>62.1</v>
      </c>
      <c r="CS6" s="36">
        <f t="shared" si="10"/>
        <v>62.38</v>
      </c>
      <c r="CT6" s="36">
        <f t="shared" si="10"/>
        <v>62.83</v>
      </c>
      <c r="CU6" s="36">
        <f t="shared" si="10"/>
        <v>62.05</v>
      </c>
      <c r="CV6" s="35" t="str">
        <f>IF(CV7="","",IF(CV7="-","【-】","【"&amp;SUBSTITUTE(TEXT(CV7,"#,##0.00"),"-","△")&amp;"】"))</f>
        <v>【60.00】</v>
      </c>
      <c r="CW6" s="36">
        <f>IF(CW7="",NA(),CW7)</f>
        <v>90.26</v>
      </c>
      <c r="CX6" s="36">
        <f t="shared" ref="CX6:DF6" si="11">IF(CX7="",NA(),CX7)</f>
        <v>85.45</v>
      </c>
      <c r="CY6" s="36">
        <f t="shared" si="11"/>
        <v>83.91</v>
      </c>
      <c r="CZ6" s="36">
        <f t="shared" si="11"/>
        <v>83.18</v>
      </c>
      <c r="DA6" s="36">
        <f t="shared" si="11"/>
        <v>84.64</v>
      </c>
      <c r="DB6" s="36">
        <f t="shared" si="11"/>
        <v>89.5</v>
      </c>
      <c r="DC6" s="36">
        <f t="shared" si="11"/>
        <v>89.52</v>
      </c>
      <c r="DD6" s="36">
        <f t="shared" si="11"/>
        <v>89.17</v>
      </c>
      <c r="DE6" s="36">
        <f t="shared" si="11"/>
        <v>88.86</v>
      </c>
      <c r="DF6" s="36">
        <f t="shared" si="11"/>
        <v>89.11</v>
      </c>
      <c r="DG6" s="35" t="str">
        <f>IF(DG7="","",IF(DG7="-","【-】","【"&amp;SUBSTITUTE(TEXT(DG7,"#,##0.00"),"-","△")&amp;"】"))</f>
        <v>【89.80】</v>
      </c>
      <c r="DH6" s="36">
        <f>IF(DH7="",NA(),DH7)</f>
        <v>43.1</v>
      </c>
      <c r="DI6" s="36">
        <f t="shared" ref="DI6:DQ6" si="12">IF(DI7="",NA(),DI7)</f>
        <v>44.22</v>
      </c>
      <c r="DJ6" s="36">
        <f t="shared" si="12"/>
        <v>45.81</v>
      </c>
      <c r="DK6" s="36">
        <f t="shared" si="12"/>
        <v>47.42</v>
      </c>
      <c r="DL6" s="36">
        <f t="shared" si="12"/>
        <v>48.2</v>
      </c>
      <c r="DM6" s="36">
        <f t="shared" si="12"/>
        <v>45.89</v>
      </c>
      <c r="DN6" s="36">
        <f t="shared" si="12"/>
        <v>46.58</v>
      </c>
      <c r="DO6" s="36">
        <f t="shared" si="12"/>
        <v>46.99</v>
      </c>
      <c r="DP6" s="36">
        <f t="shared" si="12"/>
        <v>47.89</v>
      </c>
      <c r="DQ6" s="36">
        <f t="shared" si="12"/>
        <v>48.69</v>
      </c>
      <c r="DR6" s="35" t="str">
        <f>IF(DR7="","",IF(DR7="-","【-】","【"&amp;SUBSTITUTE(TEXT(DR7,"#,##0.00"),"-","△")&amp;"】"))</f>
        <v>【49.59】</v>
      </c>
      <c r="DS6" s="36">
        <f>IF(DS7="",NA(),DS7)</f>
        <v>5.97</v>
      </c>
      <c r="DT6" s="36">
        <f t="shared" ref="DT6:EB6" si="13">IF(DT7="",NA(),DT7)</f>
        <v>8.16</v>
      </c>
      <c r="DU6" s="36">
        <f t="shared" si="13"/>
        <v>8.85</v>
      </c>
      <c r="DV6" s="36">
        <f t="shared" si="13"/>
        <v>10.91</v>
      </c>
      <c r="DW6" s="36">
        <f t="shared" si="13"/>
        <v>13.7</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0.87</v>
      </c>
      <c r="EE6" s="36">
        <f t="shared" ref="EE6:EM6" si="14">IF(EE7="",NA(),EE7)</f>
        <v>1.02</v>
      </c>
      <c r="EF6" s="36">
        <f t="shared" si="14"/>
        <v>0.98</v>
      </c>
      <c r="EG6" s="36">
        <f t="shared" si="14"/>
        <v>0.76</v>
      </c>
      <c r="EH6" s="36">
        <f t="shared" si="14"/>
        <v>0.73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452033</v>
      </c>
      <c r="D7" s="38">
        <v>46</v>
      </c>
      <c r="E7" s="38">
        <v>1</v>
      </c>
      <c r="F7" s="38">
        <v>0</v>
      </c>
      <c r="G7" s="38">
        <v>1</v>
      </c>
      <c r="H7" s="38" t="s">
        <v>93</v>
      </c>
      <c r="I7" s="38" t="s">
        <v>94</v>
      </c>
      <c r="J7" s="38" t="s">
        <v>95</v>
      </c>
      <c r="K7" s="38" t="s">
        <v>96</v>
      </c>
      <c r="L7" s="38" t="s">
        <v>97</v>
      </c>
      <c r="M7" s="38" t="s">
        <v>98</v>
      </c>
      <c r="N7" s="39" t="s">
        <v>99</v>
      </c>
      <c r="O7" s="39">
        <v>60.52</v>
      </c>
      <c r="P7" s="39">
        <v>95.4</v>
      </c>
      <c r="Q7" s="39">
        <v>2922</v>
      </c>
      <c r="R7" s="39">
        <v>122166</v>
      </c>
      <c r="S7" s="39">
        <v>868.03</v>
      </c>
      <c r="T7" s="39">
        <v>140.74</v>
      </c>
      <c r="U7" s="39">
        <v>115791</v>
      </c>
      <c r="V7" s="39">
        <v>133.28</v>
      </c>
      <c r="W7" s="39">
        <v>868.78</v>
      </c>
      <c r="X7" s="39">
        <v>111.48</v>
      </c>
      <c r="Y7" s="39">
        <v>110.74</v>
      </c>
      <c r="Z7" s="39">
        <v>109.13</v>
      </c>
      <c r="AA7" s="39">
        <v>116.69</v>
      </c>
      <c r="AB7" s="39">
        <v>118.41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198.65</v>
      </c>
      <c r="AU7" s="39">
        <v>203.92</v>
      </c>
      <c r="AV7" s="39">
        <v>214.35</v>
      </c>
      <c r="AW7" s="39">
        <v>243.64</v>
      </c>
      <c r="AX7" s="39">
        <v>210.59</v>
      </c>
      <c r="AY7" s="39">
        <v>352.05</v>
      </c>
      <c r="AZ7" s="39">
        <v>349.04</v>
      </c>
      <c r="BA7" s="39">
        <v>337.49</v>
      </c>
      <c r="BB7" s="39">
        <v>335.6</v>
      </c>
      <c r="BC7" s="39">
        <v>358.91</v>
      </c>
      <c r="BD7" s="39">
        <v>264.97000000000003</v>
      </c>
      <c r="BE7" s="39">
        <v>494.93</v>
      </c>
      <c r="BF7" s="39">
        <v>485.04</v>
      </c>
      <c r="BG7" s="39">
        <v>469.23</v>
      </c>
      <c r="BH7" s="39">
        <v>420.69</v>
      </c>
      <c r="BI7" s="39">
        <v>411.99</v>
      </c>
      <c r="BJ7" s="39">
        <v>250.76</v>
      </c>
      <c r="BK7" s="39">
        <v>254.54</v>
      </c>
      <c r="BL7" s="39">
        <v>265.92</v>
      </c>
      <c r="BM7" s="39">
        <v>258.26</v>
      </c>
      <c r="BN7" s="39">
        <v>247.27</v>
      </c>
      <c r="BO7" s="39">
        <v>266.61</v>
      </c>
      <c r="BP7" s="39">
        <v>107.72</v>
      </c>
      <c r="BQ7" s="39">
        <v>106.71</v>
      </c>
      <c r="BR7" s="39">
        <v>104.98</v>
      </c>
      <c r="BS7" s="39">
        <v>113.07</v>
      </c>
      <c r="BT7" s="39">
        <v>115.51</v>
      </c>
      <c r="BU7" s="39">
        <v>106.69</v>
      </c>
      <c r="BV7" s="39">
        <v>106.52</v>
      </c>
      <c r="BW7" s="39">
        <v>105.86</v>
      </c>
      <c r="BX7" s="39">
        <v>106.07</v>
      </c>
      <c r="BY7" s="39">
        <v>105.34</v>
      </c>
      <c r="BZ7" s="39">
        <v>103.24</v>
      </c>
      <c r="CA7" s="39">
        <v>124.97</v>
      </c>
      <c r="CB7" s="39">
        <v>126.35</v>
      </c>
      <c r="CC7" s="39">
        <v>128.63999999999999</v>
      </c>
      <c r="CD7" s="39">
        <v>132.1</v>
      </c>
      <c r="CE7" s="39">
        <v>133.91</v>
      </c>
      <c r="CF7" s="39">
        <v>154.91999999999999</v>
      </c>
      <c r="CG7" s="39">
        <v>155.80000000000001</v>
      </c>
      <c r="CH7" s="39">
        <v>158.58000000000001</v>
      </c>
      <c r="CI7" s="39">
        <v>159.22</v>
      </c>
      <c r="CJ7" s="39">
        <v>159.6</v>
      </c>
      <c r="CK7" s="39">
        <v>168.38</v>
      </c>
      <c r="CL7" s="39">
        <v>66.650000000000006</v>
      </c>
      <c r="CM7" s="39">
        <v>83.73</v>
      </c>
      <c r="CN7" s="39">
        <v>84.98</v>
      </c>
      <c r="CO7" s="39">
        <v>84.01</v>
      </c>
      <c r="CP7" s="39">
        <v>80.3</v>
      </c>
      <c r="CQ7" s="39">
        <v>62.26</v>
      </c>
      <c r="CR7" s="39">
        <v>62.1</v>
      </c>
      <c r="CS7" s="39">
        <v>62.38</v>
      </c>
      <c r="CT7" s="39">
        <v>62.83</v>
      </c>
      <c r="CU7" s="39">
        <v>62.05</v>
      </c>
      <c r="CV7" s="39">
        <v>60</v>
      </c>
      <c r="CW7" s="39">
        <v>90.26</v>
      </c>
      <c r="CX7" s="39">
        <v>85.45</v>
      </c>
      <c r="CY7" s="39">
        <v>83.91</v>
      </c>
      <c r="CZ7" s="39">
        <v>83.18</v>
      </c>
      <c r="DA7" s="39">
        <v>84.64</v>
      </c>
      <c r="DB7" s="39">
        <v>89.5</v>
      </c>
      <c r="DC7" s="39">
        <v>89.52</v>
      </c>
      <c r="DD7" s="39">
        <v>89.17</v>
      </c>
      <c r="DE7" s="39">
        <v>88.86</v>
      </c>
      <c r="DF7" s="39">
        <v>89.11</v>
      </c>
      <c r="DG7" s="39">
        <v>89.8</v>
      </c>
      <c r="DH7" s="39">
        <v>43.1</v>
      </c>
      <c r="DI7" s="39">
        <v>44.22</v>
      </c>
      <c r="DJ7" s="39">
        <v>45.81</v>
      </c>
      <c r="DK7" s="39">
        <v>47.42</v>
      </c>
      <c r="DL7" s="39">
        <v>48.2</v>
      </c>
      <c r="DM7" s="39">
        <v>45.89</v>
      </c>
      <c r="DN7" s="39">
        <v>46.58</v>
      </c>
      <c r="DO7" s="39">
        <v>46.99</v>
      </c>
      <c r="DP7" s="39">
        <v>47.89</v>
      </c>
      <c r="DQ7" s="39">
        <v>48.69</v>
      </c>
      <c r="DR7" s="39">
        <v>49.59</v>
      </c>
      <c r="DS7" s="39">
        <v>5.97</v>
      </c>
      <c r="DT7" s="39">
        <v>8.16</v>
      </c>
      <c r="DU7" s="39">
        <v>8.85</v>
      </c>
      <c r="DV7" s="39">
        <v>10.91</v>
      </c>
      <c r="DW7" s="39">
        <v>13.7</v>
      </c>
      <c r="DX7" s="39">
        <v>13.14</v>
      </c>
      <c r="DY7" s="39">
        <v>14.45</v>
      </c>
      <c r="DZ7" s="39">
        <v>15.83</v>
      </c>
      <c r="EA7" s="39">
        <v>16.899999999999999</v>
      </c>
      <c r="EB7" s="39">
        <v>18.260000000000002</v>
      </c>
      <c r="EC7" s="39">
        <v>19.440000000000001</v>
      </c>
      <c r="ED7" s="39">
        <v>0.87</v>
      </c>
      <c r="EE7" s="39">
        <v>1.02</v>
      </c>
      <c r="EF7" s="39">
        <v>0.98</v>
      </c>
      <c r="EG7" s="39">
        <v>0.76</v>
      </c>
      <c r="EH7" s="39">
        <v>0.73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竜兒</cp:lastModifiedBy>
  <cp:lastPrinted>2021-01-27T07:48:58Z</cp:lastPrinted>
  <dcterms:created xsi:type="dcterms:W3CDTF">2020-12-04T02:16:29Z</dcterms:created>
  <dcterms:modified xsi:type="dcterms:W3CDTF">2021-02-02T10:18:40Z</dcterms:modified>
  <cp:category/>
</cp:coreProperties>
</file>