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11 高原町〇\"/>
    </mc:Choice>
  </mc:AlternateContent>
  <xr:revisionPtr revIDLastSave="0" documentId="13_ncr:1_{0B839C42-56B5-477D-B35B-0C9CA8B4F817}" xr6:coauthVersionLast="46" xr6:coauthVersionMax="46" xr10:uidLastSave="{00000000-0000-0000-0000-000000000000}"/>
  <workbookProtection workbookAlgorithmName="SHA-512" workbookHashValue="ZfKzspjE+yRit4Xhkj1iCRyCVjy5wUYXfCyBKmXIyggh6Wu0E1CFsiMGjeRqUw6P3nLM1ZiinYORx1VeBsW9/Q==" workbookSaltValue="ZyQe4z81GjdV3i6PVMvcV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<sst xmlns="http://schemas.openxmlformats.org/spreadsheetml/2006/main" count="228" uniqueCount="115">
  <si>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</si>
  <si>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</si>
  <si>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</si>
  <si>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</si>
  <si>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</si>
  <si>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</si>
  <si>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</si>
  <si>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</si>
  <si>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</si>
  <si>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</si>
  <si>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</si>
  <si>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</si>
  <si>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</si>
  <si>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</si>
  <si>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</si>
  <si>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</si>
  <si>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</si>
  <si>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</si>
  <si>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</si>
  <si>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</si>
  <si>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</si>
  <si>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</si>
  <si>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</si>
  <si>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</si>
  <si>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</si>
  <si>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</si>
  <si>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</si>
  <si>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</si>
  <si>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</si>
  <si>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</si>
  <si>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</si>
  <si>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</si>
  <si>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</si>
  <si>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</si>
  <si>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</si>
  <si>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</si>
  <si>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</si>
  <si>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</si>
  <si>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</si>
  <si>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</si>
  <si>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</si>
  <si>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</si>
  <si>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</si>
  <si>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</si>
  <si>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</si>
  <si>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</si>
  <si>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</si>
  <si>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</si>
  <si>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</si>
  <si>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</si>
  <si>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</si>
  <si>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</si>
  <si>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</si>
  <si>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</si>
  <si>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</si>
  <si>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</si>
  <si>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</si>
  <si>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</si>
  <si>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</si>
  <si>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</si>
  <si>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</si>
  <si>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</si>
  <si>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</si>
  <si>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</si>
  <si>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</si>
  <si>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</si>
  <si>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</si>
  <si>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</si>
  <si>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</si>
  <si>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</si>
  <si>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</si>
  <si>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</si>
  <si>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</si>
  <si>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</si>
  <si>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</si>
  <si>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</si>
  <si>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</si>
  <si>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</si>
  <si>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</si>
  <si>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</si>
  <si>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</si>
  <si>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</si>
  <si>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</si>
  <si>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</si>
  <si>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</si>
  <si>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</si>
  <si>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</si>
  <si>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</si>
  <si>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</si>
  <si>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</si>
  <si>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</si>
  <si>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</si>
  <si>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</si>
  <si>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</si>
  <si>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</si>
  <si>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</si>
  <si>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</si>
  <si>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</si>
  <si>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</si>
  <si>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</si>
  <si>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</si>
  <si>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</si>
  <si>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</si>
  <si>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</si>
  <si>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</si>
  <si>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</si>
  <si>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</si>
  <si>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</si>
  <si>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</si>
  <si>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</si>
  <si>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</si>
  <si>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</si>
  <si>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経常収支比率】については、平成２７年度に低い水準となっている。これは、平成２８年１月に到来した大寒波に係る経費及び新水道事業ビジョン策定に係る委託費の増加に伴ったものであるが、比率は毎年度１００％を超えている。このため、設備投資等による経営の効率向上に繋がっていることから、問題ないと考える。
　【累積欠損金比率】は０％であるため、経営の健全性に問題はない。
　【流動比率】については、全国平均値及び類似団体平均値を大きく上回っていること、令和２年度が企業債償還のピークであり流動負債は減少する見込みであることから経営の健全性が見て取れる。
　【企業債残高対給水収益比率】については、全国平均値からすると残高の規模が大きいが、将来の企業債借入れ及び償還の推移を予測していくと、令和１１年度には令和元年度の約６３％程度まで企業債残高が減少していくと考えているため、中長期的な観点から現在の数値で問題ないと考える。
　その他の項目【料金回収率、給水原価】については、毎年同程度の推移にて経営が保たれており、類似団体平均値と比較しても経営が健全であると見て取れ、【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しかし、【有収率】については、類似団体や全国平均と比較しても改善の必要性があることから、漏水調査の結果に基づき管路の更新を進め、対応していく必要がある。
</t>
    <rPh sb="222" eb="224">
      <t>レイワ</t>
    </rPh>
    <rPh sb="225" eb="226">
      <t>ネン</t>
    </rPh>
    <rPh sb="226" eb="227">
      <t>ド</t>
    </rPh>
    <rPh sb="228" eb="230">
      <t>キギョウ</t>
    </rPh>
    <rPh sb="230" eb="231">
      <t>サイ</t>
    </rPh>
    <rPh sb="231" eb="233">
      <t>ショウカン</t>
    </rPh>
    <rPh sb="240" eb="242">
      <t>リュウドウ</t>
    </rPh>
    <rPh sb="242" eb="244">
      <t>フサイ</t>
    </rPh>
    <rPh sb="245" eb="247">
      <t>ゲンショウ</t>
    </rPh>
    <rPh sb="249" eb="251">
      <t>ミコ</t>
    </rPh>
    <rPh sb="294" eb="296">
      <t>ゼンコク</t>
    </rPh>
    <rPh sb="296" eb="299">
      <t>ヘイキンチ</t>
    </rPh>
    <rPh sb="304" eb="306">
      <t>ザンダカ</t>
    </rPh>
    <rPh sb="307" eb="309">
      <t>キボ</t>
    </rPh>
    <rPh sb="310" eb="311">
      <t>オオ</t>
    </rPh>
    <rPh sb="340" eb="342">
      <t>レイワ</t>
    </rPh>
    <rPh sb="348" eb="350">
      <t>レイワ</t>
    </rPh>
    <rPh sb="350" eb="351">
      <t>ゲン</t>
    </rPh>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</si>
  <si>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早急に財政面と投資面の均衡が図れる将来の水道事業を見据えた計画の必要性の認識をし、平成２８年１１月に策定して、平成３１年３月に見直した「高原町水道事業経営戦略」において、令和９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phoneticPr fontId="4"/>
  </si>
  <si>
    <t>　【有形固定資産減価償却率】については、平成３０年度から類似団体平均値を上回っており、老朽化の進む償却資産の更新に係る投資計画を実施していかなければならないと考える。
　管路については、【管路経年化率】のとおり、全国平均値及び類似団体平均値より低い数値を示しているものの、法定耐用年数を経過した割合が年々増加している傾向にあるため計画的にな更新を図る必要がある。
　また、【管路更新率】についても、全国及び類似団体平均値を大きく下回る数値となっている状況であることから、既設管路の更新に予算を傾斜配分して、計画的に工事を進める必要性がある。</t>
    <rPh sb="20" eb="22">
      <t>ヘイセイ</t>
    </rPh>
    <rPh sb="24" eb="25">
      <t>ネン</t>
    </rPh>
    <rPh sb="165" eb="168">
      <t>ケイカクテキ</t>
    </rPh>
    <rPh sb="170" eb="172">
      <t>コウシン</t>
    </rPh>
    <rPh sb="173" eb="174">
      <t>ハカ</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</si>
</sst>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0.26</c:v>
                </c:pt>
                <c:pt idx="2">
                  <c:v>0.17</c:v>
                </c:pt>
                <c:pt idx="3">
                  <c:v>0.31</c:v>
                </c:pt>
                <c:pt idx="4">
                  <c:v>0.38</c:v>
                </c:pt>
              </c:numCache>
            </c:numRef>
          </c:val>
          <c:extLst>
            <c:ext xmlns:c16="http://schemas.microsoft.com/office/drawing/2014/chart" uri="{C3380CC4-5D6E-409C-BE32-E72D297353CC}">
              <c16:uniqueId val="{00000000-6A2E-4BBC-9839-32E5650739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6A2E-4BBC-9839-32E5650739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67.989999999999995</c:v>
                </c:pt>
                <c:pt idx="1">
                  <c:v>67.48</c:v>
                </c:pt>
                <c:pt idx="2">
                  <c:v>68.209999999999994</c:v>
                </c:pt>
                <c:pt idx="3">
                  <c:v>66.819999999999993</c:v>
                </c:pt>
                <c:pt idx="4">
                  <c:v>64.66</c:v>
                </c:pt>
              </c:numCache>
            </c:numRef>
          </c:val>
          <c:extLst>
            <c:ext xmlns:c16="http://schemas.microsoft.com/office/drawing/2014/chart" uri="{C3380CC4-5D6E-409C-BE32-E72D297353CC}">
              <c16:uniqueId val="{00000000-4554-4C79-807F-F473388A4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4554-4C79-807F-F473388A4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76.45</c:v>
                </c:pt>
                <c:pt idx="1">
                  <c:v>77.09</c:v>
                </c:pt>
                <c:pt idx="2">
                  <c:v>76.7</c:v>
                </c:pt>
                <c:pt idx="3">
                  <c:v>76.61</c:v>
                </c:pt>
                <c:pt idx="4">
                  <c:v>76.63</c:v>
                </c:pt>
              </c:numCache>
            </c:numRef>
          </c:val>
          <c:extLst>
            <c:ext xmlns:c16="http://schemas.microsoft.com/office/drawing/2014/chart" uri="{C3380CC4-5D6E-409C-BE32-E72D297353CC}">
              <c16:uniqueId val="{00000000-B81F-48EB-A1C0-D0CC19C290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B81F-48EB-A1C0-D0CC19C290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103.34</c:v>
                </c:pt>
                <c:pt idx="1">
                  <c:v>107.25</c:v>
                </c:pt>
                <c:pt idx="2">
                  <c:v>106.36</c:v>
                </c:pt>
                <c:pt idx="3">
                  <c:v>108.38</c:v>
                </c:pt>
                <c:pt idx="4">
                  <c:v>107.43</c:v>
                </c:pt>
              </c:numCache>
            </c:numRef>
          </c:val>
          <c:extLst>
            <c:ext xmlns:c16="http://schemas.microsoft.com/office/drawing/2014/chart" uri="{C3380CC4-5D6E-409C-BE32-E72D297353CC}">
              <c16:uniqueId val="{00000000-69AA-4D69-B642-E851E45635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69AA-4D69-B642-E851E45635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40.94</c:v>
                </c:pt>
                <c:pt idx="1">
                  <c:v>42.67</c:v>
                </c:pt>
                <c:pt idx="2">
                  <c:v>44.56</c:v>
                </c:pt>
                <c:pt idx="3">
                  <c:v>46.12</c:v>
                </c:pt>
                <c:pt idx="4">
                  <c:v>47.91</c:v>
                </c:pt>
              </c:numCache>
            </c:numRef>
          </c:val>
          <c:extLst>
            <c:ext xmlns:c16="http://schemas.microsoft.com/office/drawing/2014/chart" uri="{C3380CC4-5D6E-409C-BE32-E72D297353CC}">
              <c16:uniqueId val="{00000000-745C-4A77-9863-3CECA2E698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745C-4A77-9863-3CECA2E698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11.86</c:v>
                </c:pt>
                <c:pt idx="1">
                  <c:v>11.82</c:v>
                </c:pt>
                <c:pt idx="2">
                  <c:v>12.82</c:v>
                </c:pt>
                <c:pt idx="3">
                  <c:v>13.56</c:v>
                </c:pt>
                <c:pt idx="4">
                  <c:v>15.07</c:v>
                </c:pt>
              </c:numCache>
            </c:numRef>
          </c:val>
          <c:extLst>
            <c:ext xmlns:c16="http://schemas.microsoft.com/office/drawing/2014/chart" uri="{C3380CC4-5D6E-409C-BE32-E72D297353CC}">
              <c16:uniqueId val="{00000000-BDA7-4D0D-A474-D2B48E6A4A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BDA7-4D0D-A474-D2B48E6A4A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A4-4D1C-856A-18545FC08C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E2A4-4D1C-856A-18545FC08C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257.5</c:v>
                </c:pt>
                <c:pt idx="1">
                  <c:v>319.56</c:v>
                </c:pt>
                <c:pt idx="2">
                  <c:v>333.39</c:v>
                </c:pt>
                <c:pt idx="3">
                  <c:v>366.01</c:v>
                </c:pt>
                <c:pt idx="4">
                  <c:v>345.96</c:v>
                </c:pt>
              </c:numCache>
            </c:numRef>
          </c:val>
          <c:extLst>
            <c:ext xmlns:c16="http://schemas.microsoft.com/office/drawing/2014/chart" uri="{C3380CC4-5D6E-409C-BE32-E72D297353CC}">
              <c16:uniqueId val="{00000000-1AFA-4BFA-8922-8C776DE1BF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AFA-4BFA-8922-8C776DE1BF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523.61</c:v>
                </c:pt>
                <c:pt idx="1">
                  <c:v>507.35</c:v>
                </c:pt>
                <c:pt idx="2">
                  <c:v>486.25</c:v>
                </c:pt>
                <c:pt idx="3">
                  <c:v>501.72</c:v>
                </c:pt>
                <c:pt idx="4">
                  <c:v>495.6</c:v>
                </c:pt>
              </c:numCache>
            </c:numRef>
          </c:val>
          <c:extLst>
            <c:ext xmlns:c16="http://schemas.microsoft.com/office/drawing/2014/chart" uri="{C3380CC4-5D6E-409C-BE32-E72D297353CC}">
              <c16:uniqueId val="{00000000-6CE6-46AB-99BA-7D8FE46550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6CE6-46AB-99BA-7D8FE46550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99.38</c:v>
                </c:pt>
                <c:pt idx="1">
                  <c:v>106.07</c:v>
                </c:pt>
                <c:pt idx="2">
                  <c:v>105.34</c:v>
                </c:pt>
                <c:pt idx="3">
                  <c:v>107.79</c:v>
                </c:pt>
                <c:pt idx="4">
                  <c:v>106.69</c:v>
                </c:pt>
              </c:numCache>
            </c:numRef>
          </c:val>
          <c:extLst>
            <c:ext xmlns:c16="http://schemas.microsoft.com/office/drawing/2014/chart" uri="{C3380CC4-5D6E-409C-BE32-E72D297353CC}">
              <c16:uniqueId val="{00000000-0789-4977-B66B-AC8D48DC42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0789-4977-B66B-AC8D48DC42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139.65</c:v>
                </c:pt>
                <c:pt idx="1">
                  <c:v>130.94999999999999</c:v>
                </c:pt>
                <c:pt idx="2">
                  <c:v>132.05000000000001</c:v>
                </c:pt>
                <c:pt idx="3">
                  <c:v>129.09</c:v>
                </c:pt>
                <c:pt idx="4">
                  <c:v>130.5</c:v>
                </c:pt>
              </c:numCache>
            </c:numRef>
          </c:val>
          <c:extLst>
            <c:ext xmlns:c16="http://schemas.microsoft.com/office/drawing/2014/chart" uri="{C3380CC4-5D6E-409C-BE32-E72D297353CC}">
              <c16:uniqueId val="{00000000-58AA-4DAE-9F9B-9EAD37EB9A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8AA-4DAE-9F9B-9EAD37EB9A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高原町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9277</v>
      </c>
      <c r="AM8" s="61"/>
      <c r="AN8" s="61"/>
      <c r="AO8" s="61"/>
      <c r="AP8" s="61"/>
      <c r="AQ8" s="61"/>
      <c r="AR8" s="61"/>
      <c r="AS8" s="61"/>
      <c r="AT8" s="52">
        <f>データ!$S$6</f>
        <v>85.39</v>
      </c>
      <c r="AU8" s="53"/>
      <c r="AV8" s="53"/>
      <c r="AW8" s="53"/>
      <c r="AX8" s="53"/>
      <c r="AY8" s="53"/>
      <c r="AZ8" s="53"/>
      <c r="BA8" s="53"/>
      <c r="BB8" s="54">
        <f>データ!$T$6</f>
        <v>108.64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59.75</v>
      </c>
      <c r="J10" s="53"/>
      <c r="K10" s="53"/>
      <c r="L10" s="53"/>
      <c r="M10" s="53"/>
      <c r="N10" s="53"/>
      <c r="O10" s="64"/>
      <c r="P10" s="54">
        <f>データ!$P$6</f>
        <v>99.33</v>
      </c>
      <c r="Q10" s="54"/>
      <c r="R10" s="54"/>
      <c r="S10" s="54"/>
      <c r="T10" s="54"/>
      <c r="U10" s="54"/>
      <c r="V10" s="54"/>
      <c r="W10" s="61">
        <f>データ!$Q$6</f>
        <v>2893</v>
      </c>
      <c r="X10" s="61"/>
      <c r="Y10" s="61"/>
      <c r="Z10" s="61"/>
      <c r="AA10" s="61"/>
      <c r="AB10" s="61"/>
      <c r="AC10" s="61"/>
      <c r="AD10" s="2"/>
      <c r="AE10" s="2"/>
      <c r="AF10" s="2"/>
      <c r="AG10" s="2"/>
      <c r="AH10" s="4"/>
      <c r="AI10" s="4"/>
      <c r="AJ10" s="4"/>
      <c r="AK10" s="4"/>
      <c r="AL10" s="61">
        <f>データ!$U$6</f>
        <v>9131</v>
      </c>
      <c r="AM10" s="61"/>
      <c r="AN10" s="61"/>
      <c r="AO10" s="61"/>
      <c r="AP10" s="61"/>
      <c r="AQ10" s="61"/>
      <c r="AR10" s="61"/>
      <c r="AS10" s="61"/>
      <c r="AT10" s="52">
        <f>データ!$V$6</f>
        <v>51.6</v>
      </c>
      <c r="AU10" s="53"/>
      <c r="AV10" s="53"/>
      <c r="AW10" s="53"/>
      <c r="AX10" s="53"/>
      <c r="AY10" s="53"/>
      <c r="AZ10" s="53"/>
      <c r="BA10" s="53"/>
      <c r="BB10" s="54">
        <f>データ!$W$6</f>
        <v>176.96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114</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tlBz6bxDAUZ9aoou7T0iwZo/LoZLvujMsC8/Co7tQ+xWG/KHUVXZrZNyC9oaWrdlIbz9AaEe3EJ3A6FaMlHQ==" saltValue="SM7Djn/6xyaWcrPr7faf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453617</v>
      </c>
      <c r="D6" s="34">
        <f t="shared" si="3"/>
        <v>46</v>
      </c>
      <c r="E6" s="34">
        <f t="shared" si="3"/>
        <v>1</v>
      </c>
      <c r="F6" s="34">
        <f t="shared" si="3"/>
        <v>0</v>
      </c>
      <c r="G6" s="34">
        <f t="shared" si="3"/>
        <v>1</v>
      </c>
      <c r="H6" s="34" t="str">
        <f t="shared" si="3"/>
        <v>宮崎県　高原町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59.75</v>
      </c>
      <c r="P6" s="35">
        <f t="shared" si="3"/>
        <v>99.33</v>
      </c>
      <c r="Q6" s="35">
        <f t="shared" si="3"/>
        <v>2893</v>
      </c>
      <c r="R6" s="35">
        <f t="shared" si="3"/>
        <v>9277</v>
      </c>
      <c r="S6" s="35">
        <f t="shared" si="3"/>
        <v>85.39</v>
      </c>
      <c r="T6" s="35">
        <f t="shared" si="3"/>
        <v>108.64</v>
      </c>
      <c r="U6" s="35">
        <f t="shared" si="3"/>
        <v>9131</v>
      </c>
      <c r="V6" s="35">
        <f t="shared" si="3"/>
        <v>51.6</v>
      </c>
      <c r="W6" s="35">
        <f t="shared" si="3"/>
        <v>176.96</v>
      </c>
      <c r="X6" s="36">
        <f>IF(X7="",NA(),X7)</f>
        <v>103.34</v>
      </c>
      <c r="Y6" s="36">
        <f t="shared" ref="Y6:AG6" si="4">IF(Y7="",NA(),Y7)</f>
        <v>107.25</v>
      </c>
      <c r="Z6" s="36">
        <f t="shared" si="4"/>
        <v>106.36</v>
      </c>
      <c r="AA6" s="36">
        <f t="shared" si="4"/>
        <v>108.38</v>
      </c>
      <c r="AB6" s="36">
        <f t="shared" si="4"/>
        <v>107.43</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257.5</v>
      </c>
      <c r="AU6" s="36">
        <f t="shared" ref="AU6:BC6" si="6">IF(AU7="",NA(),AU7)</f>
        <v>319.56</v>
      </c>
      <c r="AV6" s="36">
        <f t="shared" si="6"/>
        <v>333.39</v>
      </c>
      <c r="AW6" s="36">
        <f t="shared" si="6"/>
        <v>366.01</v>
      </c>
      <c r="AX6" s="36">
        <f t="shared" si="6"/>
        <v>345.96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523.61</v>
      </c>
      <c r="BF6" s="36">
        <f t="shared" ref="BF6:BN6" si="7">IF(BF7="",NA(),BF7)</f>
        <v>507.35</v>
      </c>
      <c r="BG6" s="36">
        <f t="shared" si="7"/>
        <v>486.25</v>
      </c>
      <c r="BH6" s="36">
        <f t="shared" si="7"/>
        <v>501.72</v>
      </c>
      <c r="BI6" s="36">
        <f t="shared" si="7"/>
        <v>495.6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99.38</v>
      </c>
      <c r="BQ6" s="36">
        <f t="shared" ref="BQ6:BY6" si="8">IF(BQ7="",NA(),BQ7)</f>
        <v>106.07</v>
      </c>
      <c r="BR6" s="36">
        <f t="shared" si="8"/>
        <v>105.34</v>
      </c>
      <c r="BS6" s="36">
        <f t="shared" si="8"/>
        <v>107.79</v>
      </c>
      <c r="BT6" s="36">
        <f t="shared" si="8"/>
        <v>106.69</v>
      </c>
      <c r="BU6" s="36">
        <f t="shared" si="8"/>
        <v>92.76</v>
      </c>
      <c r="BV6" s="36">
        <f t="shared" si="8"/>
        <v>93.28</v>
      </c>
      <c r="BW6" s="36">
        <f t="shared" si="8"/>
        <v>87.51</v>
      </c>
      <c r="BX6" s="36">
        <f t="shared" si="8"/>
        <v>84.77</v>
      </c>
      <c r="BY6" s="36">
        <f t="shared" si="8"/>
        <v>87.11</v>
      </c>
      <c r="BZ6" s="35" t="str">
        <f>IF(BZ7="","",IF(BZ7="-","【-】","【"&amp;SUBSTITUTE(TEXT(BZ7,"#,##0.00"),"-","△")&amp;"】"))</f>
        <v>【103.24】</v>
      </c>
      <c r="CA6" s="36">
        <f>IF(CA7="",NA(),CA7)</f>
        <v>139.65</v>
      </c>
      <c r="CB6" s="36">
        <f t="shared" ref="CB6:CJ6" si="9">IF(CB7="",NA(),CB7)</f>
        <v>130.94999999999999</v>
      </c>
      <c r="CC6" s="36">
        <f t="shared" si="9"/>
        <v>132.05000000000001</v>
      </c>
      <c r="CD6" s="36">
        <f t="shared" si="9"/>
        <v>129.09</v>
      </c>
      <c r="CE6" s="36">
        <f t="shared" si="9"/>
        <v>130.5</v>
      </c>
      <c r="CF6" s="36">
        <f t="shared" si="9"/>
        <v>208.67</v>
      </c>
      <c r="CG6" s="36">
        <f t="shared" si="9"/>
        <v>208.29</v>
      </c>
      <c r="CH6" s="36">
        <f t="shared" si="9"/>
        <v>218.42</v>
      </c>
      <c r="CI6" s="36">
        <f t="shared" si="9"/>
        <v>227.27</v>
      </c>
      <c r="CJ6" s="36">
        <f t="shared" si="9"/>
        <v>223.98</v>
      </c>
      <c r="CK6" s="35" t="str">
        <f>IF(CK7="","",IF(CK7="-","【-】","【"&amp;SUBSTITUTE(TEXT(CK7,"#,##0.00"),"-","△")&amp;"】"))</f>
        <v>【168.38】</v>
      </c>
      <c r="CL6" s="36">
        <f>IF(CL7="",NA(),CL7)</f>
        <v>67.989999999999995</v>
      </c>
      <c r="CM6" s="36">
        <f t="shared" ref="CM6:CU6" si="10">IF(CM7="",NA(),CM7)</f>
        <v>67.48</v>
      </c>
      <c r="CN6" s="36">
        <f t="shared" si="10"/>
        <v>68.209999999999994</v>
      </c>
      <c r="CO6" s="36">
        <f t="shared" si="10"/>
        <v>66.819999999999993</v>
      </c>
      <c r="CP6" s="36">
        <f t="shared" si="10"/>
        <v>64.66</v>
      </c>
      <c r="CQ6" s="36">
        <f t="shared" si="10"/>
        <v>49.08</v>
      </c>
      <c r="CR6" s="36">
        <f t="shared" si="10"/>
        <v>49.32</v>
      </c>
      <c r="CS6" s="36">
        <f t="shared" si="10"/>
        <v>50.24</v>
      </c>
      <c r="CT6" s="36">
        <f t="shared" si="10"/>
        <v>50.29</v>
      </c>
      <c r="CU6" s="36">
        <f t="shared" si="10"/>
        <v>49.64</v>
      </c>
      <c r="CV6" s="35" t="str">
        <f>IF(CV7="","",IF(CV7="-","【-】","【"&amp;SUBSTITUTE(TEXT(CV7,"#,##0.00"),"-","△")&amp;"】"))</f>
        <v>【60.00】</v>
      </c>
      <c r="CW6" s="36">
        <f>IF(CW7="",NA(),CW7)</f>
        <v>76.45</v>
      </c>
      <c r="CX6" s="36">
        <f t="shared" ref="CX6:DF6" si="11">IF(CX7="",NA(),CX7)</f>
        <v>77.09</v>
      </c>
      <c r="CY6" s="36">
        <f t="shared" si="11"/>
        <v>76.7</v>
      </c>
      <c r="CZ6" s="36">
        <f t="shared" si="11"/>
        <v>76.61</v>
      </c>
      <c r="DA6" s="36">
        <f t="shared" si="11"/>
        <v>76.63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40.94</v>
      </c>
      <c r="DI6" s="36">
        <f t="shared" ref="DI6:DQ6" si="12">IF(DI7="",NA(),DI7)</f>
        <v>42.67</v>
      </c>
      <c r="DJ6" s="36">
        <f t="shared" si="12"/>
        <v>44.56</v>
      </c>
      <c r="DK6" s="36">
        <f t="shared" si="12"/>
        <v>46.12</v>
      </c>
      <c r="DL6" s="36">
        <f t="shared" si="12"/>
        <v>47.91</v>
      </c>
      <c r="DM6" s="36">
        <f t="shared" si="12"/>
        <v>47.44</v>
      </c>
      <c r="DN6" s="36">
        <f t="shared" si="12"/>
        <v>48.3</v>
      </c>
      <c r="DO6" s="36">
        <f t="shared" si="12"/>
        <v>45.14</v>
      </c>
      <c r="DP6" s="36">
        <f t="shared" si="12"/>
        <v>45.85</v>
      </c>
      <c r="DQ6" s="36">
        <f t="shared" si="12"/>
        <v>47.31</v>
      </c>
      <c r="DR6" s="35" t="str">
        <f>IF(DR7="","",IF(DR7="-","【-】","【"&amp;SUBSTITUTE(TEXT(DR7,"#,##0.00"),"-","△")&amp;"】"))</f>
        <v>【49.59】</v>
      </c>
      <c r="DS6" s="36">
        <f>IF(DS7="",NA(),DS7)</f>
        <v>11.86</v>
      </c>
      <c r="DT6" s="36">
        <f t="shared" ref="DT6:EB6" si="13">IF(DT7="",NA(),DT7)</f>
        <v>11.82</v>
      </c>
      <c r="DU6" s="36">
        <f t="shared" si="13"/>
        <v>12.82</v>
      </c>
      <c r="DV6" s="36">
        <f t="shared" si="13"/>
        <v>13.56</v>
      </c>
      <c r="DW6" s="36">
        <f t="shared" si="13"/>
        <v>15.07</v>
      </c>
      <c r="DX6" s="36">
        <f t="shared" si="13"/>
        <v>11.16</v>
      </c>
      <c r="DY6" s="36">
        <f t="shared" si="13"/>
        <v>12.43</v>
      </c>
      <c r="DZ6" s="36">
        <f t="shared" si="13"/>
        <v>13.58</v>
      </c>
      <c r="EA6" s="36">
        <f t="shared" si="13"/>
        <v>14.13</v>
      </c>
      <c r="EB6" s="36">
        <f t="shared" si="13"/>
        <v>16.77</v>
      </c>
      <c r="EC6" s="35" t="str">
        <f>IF(EC7="","",IF(EC7="-","【-】","【"&amp;SUBSTITUTE(TEXT(EC7,"#,##0.00"),"-","△")&amp;"】"))</f>
        <v>【19.44】</v>
      </c>
      <c r="ED6" s="36">
        <f>IF(ED7="",NA(),ED7)</f>
        <v>0.24</v>
      </c>
      <c r="EE6" s="36">
        <f t="shared" ref="EE6:EM6" si="14">IF(EE7="",NA(),EE7)</f>
        <v>0.26</v>
      </c>
      <c r="EF6" s="36">
        <f t="shared" si="14"/>
        <v>0.17</v>
      </c>
      <c r="EG6" s="36">
        <f t="shared" si="14"/>
        <v>0.31</v>
      </c>
      <c r="EH6" s="36">
        <f t="shared" si="14"/>
        <v>0.38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453617</v>
      </c>
      <c r="D7" s="38">
        <v>46</v>
      </c>
      <c r="E7" s="38">
        <v>1</v>
      </c>
      <c r="F7" s="38">
        <v>0</v>
      </c>
      <c r="G7" s="38">
        <v>1</v>
      </c>
      <c r="H7" s="38" t="s">
        <v>93</v>
      </c>
      <c r="I7" s="38" t="s">
        <v>94</v>
      </c>
      <c r="J7" s="38" t="s">
        <v>95</v>
      </c>
      <c r="K7" s="38" t="s">
        <v>96</v>
      </c>
      <c r="L7" s="38" t="s">
        <v>97</v>
      </c>
      <c r="M7" s="38" t="s">
        <v>98</v>
      </c>
      <c r="N7" s="39" t="s">
        <v>99</v>
      </c>
      <c r="O7" s="39">
        <v>59.75</v>
      </c>
      <c r="P7" s="39">
        <v>99.33</v>
      </c>
      <c r="Q7" s="39">
        <v>2893</v>
      </c>
      <c r="R7" s="39">
        <v>9277</v>
      </c>
      <c r="S7" s="39">
        <v>85.39</v>
      </c>
      <c r="T7" s="39">
        <v>108.64</v>
      </c>
      <c r="U7" s="39">
        <v>9131</v>
      </c>
      <c r="V7" s="39">
        <v>51.6</v>
      </c>
      <c r="W7" s="39">
        <v>176.96</v>
      </c>
      <c r="X7" s="39">
        <v>103.34</v>
      </c>
      <c r="Y7" s="39">
        <v>107.25</v>
      </c>
      <c r="Z7" s="39">
        <v>106.36</v>
      </c>
      <c r="AA7" s="39">
        <v>108.38</v>
      </c>
      <c r="AB7" s="39">
        <v>107.43</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257.5</v>
      </c>
      <c r="AU7" s="39">
        <v>319.56</v>
      </c>
      <c r="AV7" s="39">
        <v>333.39</v>
      </c>
      <c r="AW7" s="39">
        <v>366.01</v>
      </c>
      <c r="AX7" s="39">
        <v>345.96</v>
      </c>
      <c r="AY7" s="39">
        <v>416.14</v>
      </c>
      <c r="AZ7" s="39">
        <v>371.89</v>
      </c>
      <c r="BA7" s="39">
        <v>293.23</v>
      </c>
      <c r="BB7" s="39">
        <v>300.14</v>
      </c>
      <c r="BC7" s="39">
        <v>301.04000000000002</v>
      </c>
      <c r="BD7" s="39">
        <v>264.97000000000003</v>
      </c>
      <c r="BE7" s="39">
        <v>523.61</v>
      </c>
      <c r="BF7" s="39">
        <v>507.35</v>
      </c>
      <c r="BG7" s="39">
        <v>486.25</v>
      </c>
      <c r="BH7" s="39">
        <v>501.72</v>
      </c>
      <c r="BI7" s="39">
        <v>495.6</v>
      </c>
      <c r="BJ7" s="39">
        <v>487.22</v>
      </c>
      <c r="BK7" s="39">
        <v>483.11</v>
      </c>
      <c r="BL7" s="39">
        <v>542.29999999999995</v>
      </c>
      <c r="BM7" s="39">
        <v>566.65</v>
      </c>
      <c r="BN7" s="39">
        <v>551.62</v>
      </c>
      <c r="BO7" s="39">
        <v>266.61</v>
      </c>
      <c r="BP7" s="39">
        <v>99.38</v>
      </c>
      <c r="BQ7" s="39">
        <v>106.07</v>
      </c>
      <c r="BR7" s="39">
        <v>105.34</v>
      </c>
      <c r="BS7" s="39">
        <v>107.79</v>
      </c>
      <c r="BT7" s="39">
        <v>106.69</v>
      </c>
      <c r="BU7" s="39">
        <v>92.76</v>
      </c>
      <c r="BV7" s="39">
        <v>93.28</v>
      </c>
      <c r="BW7" s="39">
        <v>87.51</v>
      </c>
      <c r="BX7" s="39">
        <v>84.77</v>
      </c>
      <c r="BY7" s="39">
        <v>87.11</v>
      </c>
      <c r="BZ7" s="39">
        <v>103.24</v>
      </c>
      <c r="CA7" s="39">
        <v>139.65</v>
      </c>
      <c r="CB7" s="39">
        <v>130.94999999999999</v>
      </c>
      <c r="CC7" s="39">
        <v>132.05000000000001</v>
      </c>
      <c r="CD7" s="39">
        <v>129.09</v>
      </c>
      <c r="CE7" s="39">
        <v>130.5</v>
      </c>
      <c r="CF7" s="39">
        <v>208.67</v>
      </c>
      <c r="CG7" s="39">
        <v>208.29</v>
      </c>
      <c r="CH7" s="39">
        <v>218.42</v>
      </c>
      <c r="CI7" s="39">
        <v>227.27</v>
      </c>
      <c r="CJ7" s="39">
        <v>223.98</v>
      </c>
      <c r="CK7" s="39">
        <v>168.38</v>
      </c>
      <c r="CL7" s="39">
        <v>67.989999999999995</v>
      </c>
      <c r="CM7" s="39">
        <v>67.48</v>
      </c>
      <c r="CN7" s="39">
        <v>68.209999999999994</v>
      </c>
      <c r="CO7" s="39">
        <v>66.819999999999993</v>
      </c>
      <c r="CP7" s="39">
        <v>64.66</v>
      </c>
      <c r="CQ7" s="39">
        <v>49.08</v>
      </c>
      <c r="CR7" s="39">
        <v>49.32</v>
      </c>
      <c r="CS7" s="39">
        <v>50.24</v>
      </c>
      <c r="CT7" s="39">
        <v>50.29</v>
      </c>
      <c r="CU7" s="39">
        <v>49.64</v>
      </c>
      <c r="CV7" s="39">
        <v>60</v>
      </c>
      <c r="CW7" s="39">
        <v>76.45</v>
      </c>
      <c r="CX7" s="39">
        <v>77.09</v>
      </c>
      <c r="CY7" s="39">
        <v>76.7</v>
      </c>
      <c r="CZ7" s="39">
        <v>76.61</v>
      </c>
      <c r="DA7" s="39">
        <v>76.63</v>
      </c>
      <c r="DB7" s="39">
        <v>79.3</v>
      </c>
      <c r="DC7" s="39">
        <v>79.34</v>
      </c>
      <c r="DD7" s="39">
        <v>78.650000000000006</v>
      </c>
      <c r="DE7" s="39">
        <v>77.73</v>
      </c>
      <c r="DF7" s="39">
        <v>78.09</v>
      </c>
      <c r="DG7" s="39">
        <v>89.8</v>
      </c>
      <c r="DH7" s="39">
        <v>40.94</v>
      </c>
      <c r="DI7" s="39">
        <v>42.67</v>
      </c>
      <c r="DJ7" s="39">
        <v>44.56</v>
      </c>
      <c r="DK7" s="39">
        <v>46.12</v>
      </c>
      <c r="DL7" s="39">
        <v>47.91</v>
      </c>
      <c r="DM7" s="39">
        <v>47.44</v>
      </c>
      <c r="DN7" s="39">
        <v>48.3</v>
      </c>
      <c r="DO7" s="39">
        <v>45.14</v>
      </c>
      <c r="DP7" s="39">
        <v>45.85</v>
      </c>
      <c r="DQ7" s="39">
        <v>47.31</v>
      </c>
      <c r="DR7" s="39">
        <v>49.59</v>
      </c>
      <c r="DS7" s="39">
        <v>11.86</v>
      </c>
      <c r="DT7" s="39">
        <v>11.82</v>
      </c>
      <c r="DU7" s="39">
        <v>12.82</v>
      </c>
      <c r="DV7" s="39">
        <v>13.56</v>
      </c>
      <c r="DW7" s="39">
        <v>15.07</v>
      </c>
      <c r="DX7" s="39">
        <v>11.16</v>
      </c>
      <c r="DY7" s="39">
        <v>12.43</v>
      </c>
      <c r="DZ7" s="39">
        <v>13.58</v>
      </c>
      <c r="EA7" s="39">
        <v>14.13</v>
      </c>
      <c r="EB7" s="39">
        <v>16.77</v>
      </c>
      <c r="EC7" s="39">
        <v>19.440000000000001</v>
      </c>
      <c r="ED7" s="39">
        <v>0.24</v>
      </c>
      <c r="EE7" s="39">
        <v>0.26</v>
      </c>
      <c r="EF7" s="39">
        <v>0.17</v>
      </c>
      <c r="EG7" s="39">
        <v>0.31</v>
      </c>
      <c r="EH7" s="39">
        <v>0.38</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2021-01-21T00:53:51Z</cp:lastPrinted>
  <dcterms:created xsi:type="dcterms:W3CDTF">2020-12-04T02:16:37Z</dcterms:created>
  <dcterms:modified xsi:type="dcterms:W3CDTF">2021-02-18T07:27:58Z</dcterms:modified>
  <cp:category/>
</cp:coreProperties>
</file>