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簡易水道（矢野）\08 西都市〇\"/>
    </mc:Choice>
  </mc:AlternateContent>
  <xr:revisionPtr revIDLastSave="0" documentId="13_ncr:1_{0384EE88-A48A-4542-A5DF-86D75741949E}" xr6:coauthVersionLast="46" xr6:coauthVersionMax="46" xr10:uidLastSave="{00000000-0000-0000-0000-000000000000}"/>
  <workbookProtection workbookAlgorithmName="SHA-512" workbookHashValue="6RX1yVLu0S8uJgaQqi0p62xSgUHqaMnlXdYW47QG7eyDa8PmTRNYV0QObbd1NVSatRyOlqWy5qw0NxZHsR1ZGw==" workbookSaltValue="tLbAexD17KnfBrlYfPHcC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AT10" i="4"/>
  <c r="AL10" i="4"/>
  <c r="W10" i="4"/>
  <c r="P10" i="4"/>
  <c r="I10" i="4"/>
  <c r="B10" i="4"/>
  <c r="AL8" i="4"/>
  <c r="AD8" i="4"/>
  <c r="I8" i="4"/>
  <c r="B8" i="4"/>
</calcChain>
</file>

<file path=xl/sharedStrings.xml><?xml version="1.0" encoding="utf-8"?>
<sst xmlns="http://schemas.openxmlformats.org/spreadsheetml/2006/main" count="316" uniqueCount="115">
  <si>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</si>
  <si>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</si>
  <si>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</si>
  <si>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</si>
  <si>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</si>
  <si>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</si>
  <si>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</si>
  <si>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</si>
  <si>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</si>
  <si>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</si>
  <si>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</si>
  <si>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</si>
  <si>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</si>
  <si>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</si>
  <si>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</si>
  <si>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</si>
  <si>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</si>
  <si>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</si>
  <si>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</si>
  <si>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</si>
  <si>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</si>
  <si>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</si>
  <si>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</si>
  <si>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</si>
  <si>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</si>
  <si>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</si>
  <si>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</si>
  <si>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</si>
  <si>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</si>
  <si>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</si>
  <si>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</si>
  <si>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</si>
  <si>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</si>
  <si>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</si>
  <si>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</si>
  <si>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</si>
  <si>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</si>
  <si>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</si>
  <si>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</si>
  <si>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</si>
  <si>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</si>
  <si>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</si>
  <si>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</si>
  <si>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</si>
  <si>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</si>
  <si>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</si>
  <si>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</si>
  <si>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</si>
  <si>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</si>
  <si>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</si>
  <si>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</si>
  <si>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</si>
  <si>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</si>
  <si>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</si>
  <si>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</si>
  <si>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</si>
  <si>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</si>
  <si>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</si>
  <si>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</si>
  <si>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</si>
  <si>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</si>
  <si>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</si>
  <si>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</si>
  <si>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</si>
  <si>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</si>
  <si>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</si>
  <si>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</si>
  <si>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</si>
  <si>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</si>
  <si>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</si>
  <si>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</si>
  <si>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</si>
  <si>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</si>
  <si>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</si>
  <si>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</si>
  <si>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</si>
  <si>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</si>
  <si>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</si>
  <si>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</si>
  <si>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</si>
  <si>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</si>
  <si>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</si>
  <si>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</si>
  <si>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</si>
  <si>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</si>
  <si>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</si>
  <si>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</si>
  <si>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</si>
  <si>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</si>
  <si>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</si>
  <si>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</si>
  <si>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</si>
  <si>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</si>
  <si>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</si>
  <si>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</si>
  <si>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</si>
  <si>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</si>
  <si>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</si>
  <si>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</si>
  <si>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</si>
  <si>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</si>
  <si>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</si>
  <si>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</si>
  <si>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</si>
  <si>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</si>
  <si>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</si>
  <si>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</si>
  <si>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</si>
  <si>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</si>
  <si>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</si>
  <si>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</si>
  <si>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</si>
  <si>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　法定耐用年数を超えた管路がないため、経年化の状況を示す</t>
    </r>
    <r>
      <rPr>
        <sz val="11"/>
        <color rgb="FFFF0000"/>
        <rFont val="ＭＳ ゴシック"/>
        <family val="3"/>
        <charset val="128"/>
      </rPr>
      <t>「管路経年化率」は０となっています。</t>
    </r>
    <r>
      <rPr>
        <sz val="11"/>
        <color theme="1"/>
        <rFont val="ＭＳ ゴシック"/>
        <family val="3"/>
        <charset val="128"/>
      </rPr>
      <t>漏水等による布設替も行わなかったため「管路更新率」</t>
    </r>
    <r>
      <rPr>
        <sz val="11"/>
        <color rgb="FFFF0000"/>
        <rFont val="ＭＳ ゴシック"/>
        <family val="3"/>
        <charset val="128"/>
      </rPr>
      <t>も</t>
    </r>
    <r>
      <rPr>
        <sz val="11"/>
        <color theme="1"/>
        <rFont val="ＭＳ ゴシック"/>
        <family val="3"/>
        <charset val="128"/>
      </rPr>
      <t>０となっています。</t>
    </r>
    <rPh sb="46" eb="48">
      <t>ロウスイ</t>
    </rPh>
    <rPh sb="48" eb="49">
      <t>トウ</t>
    </rPh>
    <rPh sb="52" eb="54">
      <t>カンフセツ</t>
    </rPh>
    <rPh sb="54" eb="55">
      <t>ガ</t>
    </rPh>
    <rPh sb="56" eb="57">
      <t>オコナ</t>
    </rPh>
    <rPh sb="65" eb="67">
      <t>カンロ</t>
    </rPh>
    <rPh sb="67" eb="69">
      <t>コウシン</t>
    </rPh>
    <rPh sb="69" eb="70">
      <t>リツ</t>
    </rPh>
    <phoneticPr fontId="4"/>
  </si>
  <si>
    <t>　経営状況については、収益で費用を賄えず一般会計からの繰入金に依存している状況にあり、企業債残高対給水収益比率の水準も高いことから、今後の施設更新等の財源を確保するために、上水道事業と合わせて料金改定を検討する必要があります。
　施設の老朽化については、管路において法定耐用年数を超えたものはありませんが、施設全体の更新には多大な費用を要することから、重要度・優先度を踏まえた更新投資の平準化をを図り、計画的・効率的な施設の更新を行うこととしております。
　経営戦略については、令和3年3月に策定を予定しております。</t>
    <rPh sb="1" eb="3">
      <t>ケイエイ</t>
    </rPh>
    <rPh sb="3" eb="5">
      <t>ジョウキョウ</t>
    </rPh>
    <rPh sb="11" eb="13">
      <t>シュウエキ</t>
    </rPh>
    <rPh sb="14" eb="16">
      <t>ヒヨウ</t>
    </rPh>
    <rPh sb="17" eb="18">
      <t>マカナ</t>
    </rPh>
    <rPh sb="20" eb="22">
      <t>イッパン</t>
    </rPh>
    <rPh sb="22" eb="24">
      <t>カイケイ</t>
    </rPh>
    <rPh sb="27" eb="29">
      <t>クリイレ</t>
    </rPh>
    <rPh sb="29" eb="30">
      <t>キン</t>
    </rPh>
    <rPh sb="31" eb="33">
      <t>イゾン</t>
    </rPh>
    <rPh sb="37" eb="39">
      <t>ジョウキョウ</t>
    </rPh>
    <rPh sb="43" eb="45">
      <t>キギョウ</t>
    </rPh>
    <rPh sb="45" eb="46">
      <t>サイ</t>
    </rPh>
    <rPh sb="46" eb="48">
      <t>ザンダカ</t>
    </rPh>
    <rPh sb="48" eb="49">
      <t>タイ</t>
    </rPh>
    <rPh sb="49" eb="51">
      <t>キュウスイ</t>
    </rPh>
    <rPh sb="51" eb="53">
      <t>シュウエキ</t>
    </rPh>
    <rPh sb="53" eb="55">
      <t>ヒリツ</t>
    </rPh>
    <rPh sb="56" eb="58">
      <t>スイジュン</t>
    </rPh>
    <rPh sb="59" eb="60">
      <t>タカ</t>
    </rPh>
    <rPh sb="66" eb="68">
      <t>コンゴ</t>
    </rPh>
    <rPh sb="69" eb="71">
      <t>シセツ</t>
    </rPh>
    <rPh sb="71" eb="73">
      <t>コウシン</t>
    </rPh>
    <rPh sb="73" eb="74">
      <t>トウ</t>
    </rPh>
    <rPh sb="75" eb="77">
      <t>ザイゲン</t>
    </rPh>
    <rPh sb="78" eb="80">
      <t>カクホ</t>
    </rPh>
    <rPh sb="86" eb="91">
      <t>ジョウスイドウジギョウ</t>
    </rPh>
    <rPh sb="92" eb="93">
      <t>ア</t>
    </rPh>
    <rPh sb="96" eb="98">
      <t>リョウキン</t>
    </rPh>
    <rPh sb="98" eb="100">
      <t>カイテイ</t>
    </rPh>
    <rPh sb="101" eb="103">
      <t>ケントウ</t>
    </rPh>
    <rPh sb="105" eb="107">
      <t>ヒツヨウ</t>
    </rPh>
    <rPh sb="115" eb="117">
      <t>シセツ</t>
    </rPh>
    <rPh sb="118" eb="121">
      <t>ロウキュウカ</t>
    </rPh>
    <rPh sb="176" eb="179">
      <t>ジュウヨウド</t>
    </rPh>
    <rPh sb="180" eb="183">
      <t>ユウセンド</t>
    </rPh>
    <rPh sb="184" eb="185">
      <t>フ</t>
    </rPh>
    <rPh sb="188" eb="190">
      <t>コウシン</t>
    </rPh>
    <rPh sb="190" eb="192">
      <t>トウシ</t>
    </rPh>
    <rPh sb="193" eb="196">
      <t>ヘイジュンカ</t>
    </rPh>
    <rPh sb="229" eb="231">
      <t>ケイエイ</t>
    </rPh>
    <rPh sb="231" eb="233">
      <t>センリャク</t>
    </rPh>
    <rPh sb="239" eb="241">
      <t>レイワ</t>
    </rPh>
    <rPh sb="242" eb="243">
      <t>ネン</t>
    </rPh>
    <rPh sb="244" eb="245">
      <t>ツキ</t>
    </rPh>
    <rPh sb="246" eb="248">
      <t>サクテイ</t>
    </rPh>
    <rPh sb="249" eb="251">
      <t>ヨテイ</t>
    </rPh>
    <phoneticPr fontId="4"/>
  </si>
  <si>
    <t xml:space="preserve">　令和元年度より公営企業会計（法適用）へ移行しました。
　「経常収支比率」は100％を上回っており、累積欠損金比率は0％であるが、流動比率が37.43％と低い水準にあります。 　　　　　　　　　　　　　　　　　　　　　　　　
　「料金回収率」を見ると類似団体及び全国平均を大きく下回っており、給水にかかる費用を料金収入で賄えず一般会計からの繰入金への依存度が高い状況にあります。
　また、一般的に簡易水道事業は事業規模が小さいことから、その著しく高い設備への投資により「給水原価」が高額となり料金収入のみでは経営が困難となっているのが現状です。
　「企業債残高対給水収益比率」は、料金収入の減少に加え、企業債の借入により平均を大きく上回っていますが、安全で安定的に水を供給するための耐塩素性病原生物に対する浄水設備や送水管の整備等、必要不可欠な施設の整備によるものです。
　「施設利用率」は類似団体平均を上回っており、直近の最大稼働率は約54.80％、負荷率は、64.7％であり施設規模は余裕があると考えられます。
　「有収率」については平均を下回っており、漏水調査や漏水多発地域の管路の布設替等により有収率の向上を図り効率性を高める必要があります。
</t>
    <rPh sb="15" eb="18">
      <t>ホウテキヨウ</t>
    </rPh>
    <rPh sb="30" eb="32">
      <t>ケイジョウ</t>
    </rPh>
    <rPh sb="32" eb="34">
      <t>シュウシ</t>
    </rPh>
    <rPh sb="34" eb="36">
      <t>ヒリツ</t>
    </rPh>
    <rPh sb="50" eb="52">
      <t>ルイセキ</t>
    </rPh>
    <rPh sb="52" eb="54">
      <t>ケッソン</t>
    </rPh>
    <rPh sb="54" eb="55">
      <t>キン</t>
    </rPh>
    <rPh sb="55" eb="57">
      <t>ヒリツ</t>
    </rPh>
    <rPh sb="65" eb="67">
      <t>リュウドウ</t>
    </rPh>
    <rPh sb="67" eb="69">
      <t>ヒリツ</t>
    </rPh>
    <rPh sb="77" eb="78">
      <t>ヒク</t>
    </rPh>
    <rPh sb="79" eb="81">
      <t>スイジュン</t>
    </rPh>
    <rPh sb="122" eb="123">
      <t>ミ</t>
    </rPh>
    <rPh sb="136" eb="137">
      <t>オオ</t>
    </rPh>
    <rPh sb="155" eb="157">
      <t>リョウキン</t>
    </rPh>
    <rPh sb="157" eb="159">
      <t>シュウニュウ</t>
    </rPh>
    <rPh sb="163" eb="167">
      <t>イッパンカイケイ</t>
    </rPh>
    <rPh sb="175" eb="178">
      <t>イゾンド</t>
    </rPh>
    <rPh sb="179" eb="180">
      <t>タカ</t>
    </rPh>
    <rPh sb="290" eb="292">
      <t>リョウキン</t>
    </rPh>
    <rPh sb="292" eb="294">
      <t>シュウニュウ</t>
    </rPh>
    <rPh sb="295" eb="297">
      <t>ゲンショウ</t>
    </rPh>
    <rPh sb="298" eb="299">
      <t>クワ</t>
    </rPh>
    <rPh sb="301" eb="304">
      <t>キギョウサイ</t>
    </rPh>
    <rPh sb="305" eb="306">
      <t>カ</t>
    </rPh>
    <rPh sb="306" eb="307">
      <t>イ</t>
    </rPh>
    <rPh sb="310" eb="312">
      <t>ヘイキン</t>
    </rPh>
    <rPh sb="313" eb="314">
      <t>オオ</t>
    </rPh>
    <rPh sb="316" eb="318">
      <t>ウワマワ</t>
    </rPh>
    <rPh sb="358" eb="361">
      <t>ソウスイカン</t>
    </rPh>
    <rPh sb="372" eb="374">
      <t>シセツ</t>
    </rPh>
    <rPh sb="375" eb="377">
      <t>セイビ</t>
    </rPh>
    <rPh sb="399" eb="401">
      <t>ヘイキン</t>
    </rPh>
    <rPh sb="444" eb="446">
      <t>ヨユウ</t>
    </rPh>
    <rPh sb="469" eb="471">
      <t>ヘイキン</t>
    </rPh>
    <rPh sb="472" eb="47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</si>
</sst>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B4-4581-BC32-BDEC160CB1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8B4-4581-BC32-BDEC160CB1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54.8</c:v>
                </c:pt>
              </c:numCache>
            </c:numRef>
          </c:val>
          <c:extLst>
            <c:ext xmlns:c16="http://schemas.microsoft.com/office/drawing/2014/chart" uri="{C3380CC4-5D6E-409C-BE32-E72D297353CC}">
              <c16:uniqueId val="{00000000-70AB-48B4-A25F-5FDA033998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49.65</c:v>
                </c:pt>
              </c:numCache>
            </c:numRef>
          </c:val>
          <c:smooth val="0"/>
          <c:extLst>
            <c:ext xmlns:c16="http://schemas.microsoft.com/office/drawing/2014/chart" uri="{C3380CC4-5D6E-409C-BE32-E72D297353CC}">
              <c16:uniqueId val="{00000001-70AB-48B4-A25F-5FDA033998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59.99</c:v>
                </c:pt>
              </c:numCache>
            </c:numRef>
          </c:val>
          <c:extLst>
            <c:ext xmlns:c16="http://schemas.microsoft.com/office/drawing/2014/chart" uri="{C3380CC4-5D6E-409C-BE32-E72D297353CC}">
              <c16:uniqueId val="{00000000-48C1-405A-BBF3-131BB85A00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64.03</c:v>
                </c:pt>
              </c:numCache>
            </c:numRef>
          </c:val>
          <c:smooth val="0"/>
          <c:extLst>
            <c:ext xmlns:c16="http://schemas.microsoft.com/office/drawing/2014/chart" uri="{C3380CC4-5D6E-409C-BE32-E72D297353CC}">
              <c16:uniqueId val="{00000001-48C1-405A-BBF3-131BB85A00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114.24</c:v>
                </c:pt>
              </c:numCache>
            </c:numRef>
          </c:val>
          <c:extLst>
            <c:ext xmlns:c16="http://schemas.microsoft.com/office/drawing/2014/chart" uri="{C3380CC4-5D6E-409C-BE32-E72D297353CC}">
              <c16:uniqueId val="{00000000-E508-45B8-BE17-142F5053BE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88.54</c:v>
                </c:pt>
              </c:numCache>
            </c:numRef>
          </c:val>
          <c:smooth val="0"/>
          <c:extLst>
            <c:ext xmlns:c16="http://schemas.microsoft.com/office/drawing/2014/chart" uri="{C3380CC4-5D6E-409C-BE32-E72D297353CC}">
              <c16:uniqueId val="{00000001-E508-45B8-BE17-142F5053BE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655B-4EAD-A87B-F970D94A74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29.03</c:v>
                </c:pt>
              </c:numCache>
            </c:numRef>
          </c:val>
          <c:smooth val="0"/>
          <c:extLst>
            <c:ext xmlns:c16="http://schemas.microsoft.com/office/drawing/2014/chart" uri="{C3380CC4-5D6E-409C-BE32-E72D297353CC}">
              <c16:uniqueId val="{00000001-655B-4EAD-A87B-F970D94A74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70-428F-BDB9-CE406739B8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11.18</c:v>
                </c:pt>
              </c:numCache>
            </c:numRef>
          </c:val>
          <c:smooth val="0"/>
          <c:extLst>
            <c:ext xmlns:c16="http://schemas.microsoft.com/office/drawing/2014/chart" uri="{C3380CC4-5D6E-409C-BE32-E72D297353CC}">
              <c16:uniqueId val="{00000001-0770-428F-BDB9-CE406739B8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8F-4BB7-B8A0-3A6DF5367C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163.30000000000001</c:v>
                </c:pt>
              </c:numCache>
            </c:numRef>
          </c:val>
          <c:smooth val="0"/>
          <c:extLst>
            <c:ext xmlns:c16="http://schemas.microsoft.com/office/drawing/2014/chart" uri="{C3380CC4-5D6E-409C-BE32-E72D297353CC}">
              <c16:uniqueId val="{00000001-738F-4BB7-B8A0-3A6DF5367C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37.43</c:v>
                </c:pt>
              </c:numCache>
            </c:numRef>
          </c:val>
          <c:extLst>
            <c:ext xmlns:c16="http://schemas.microsoft.com/office/drawing/2014/chart" uri="{C3380CC4-5D6E-409C-BE32-E72D297353CC}">
              <c16:uniqueId val="{00000000-4602-4178-9758-DD6F6874BB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86.33</c:v>
                </c:pt>
              </c:numCache>
            </c:numRef>
          </c:val>
          <c:smooth val="0"/>
          <c:extLst>
            <c:ext xmlns:c16="http://schemas.microsoft.com/office/drawing/2014/chart" uri="{C3380CC4-5D6E-409C-BE32-E72D297353CC}">
              <c16:uniqueId val="{00000001-4602-4178-9758-DD6F6874BB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9560.81</c:v>
                </c:pt>
              </c:numCache>
            </c:numRef>
          </c:val>
          <c:extLst>
            <c:ext xmlns:c16="http://schemas.microsoft.com/office/drawing/2014/chart" uri="{C3380CC4-5D6E-409C-BE32-E72D297353CC}">
              <c16:uniqueId val="{00000000-72FC-4D63-A299-8CE7F2D0E6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1077.8499999999999</c:v>
                </c:pt>
              </c:numCache>
            </c:numRef>
          </c:val>
          <c:smooth val="0"/>
          <c:extLst>
            <c:ext xmlns:c16="http://schemas.microsoft.com/office/drawing/2014/chart" uri="{C3380CC4-5D6E-409C-BE32-E72D297353CC}">
              <c16:uniqueId val="{00000001-72FC-4D63-A299-8CE7F2D0E6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9.85</c:v>
                </c:pt>
              </c:numCache>
            </c:numRef>
          </c:val>
          <c:extLst>
            <c:ext xmlns:c16="http://schemas.microsoft.com/office/drawing/2014/chart" uri="{C3380CC4-5D6E-409C-BE32-E72D297353CC}">
              <c16:uniqueId val="{00000000-E1EA-4019-A3FD-49D9BBCA01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46.51</c:v>
                </c:pt>
              </c:numCache>
            </c:numRef>
          </c:val>
          <c:smooth val="0"/>
          <c:extLst>
            <c:ext xmlns:c16="http://schemas.microsoft.com/office/drawing/2014/chart" uri="{C3380CC4-5D6E-409C-BE32-E72D297353CC}">
              <c16:uniqueId val="{00000001-E1EA-4019-A3FD-49D9BBCA01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1783.91</c:v>
                </c:pt>
              </c:numCache>
            </c:numRef>
          </c:val>
          <c:extLst>
            <c:ext xmlns:c16="http://schemas.microsoft.com/office/drawing/2014/chart" uri="{C3380CC4-5D6E-409C-BE32-E72D297353CC}">
              <c16:uniqueId val="{00000000-F823-4FCC-ABD3-F8A49ACC89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481.17</c:v>
                </c:pt>
              </c:numCache>
            </c:numRef>
          </c:val>
          <c:smooth val="0"/>
          <c:extLst>
            <c:ext xmlns:c16="http://schemas.microsoft.com/office/drawing/2014/chart" uri="{C3380CC4-5D6E-409C-BE32-E72D297353CC}">
              <c16:uniqueId val="{00000001-F823-4FCC-ABD3-F8A49ACC89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 zoomScaleNormal="100" workbookViewId="0">
      <selection activeCell="CD29" sqref="CD2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西都市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30035</v>
      </c>
      <c r="AM8" s="61"/>
      <c r="AN8" s="61"/>
      <c r="AO8" s="61"/>
      <c r="AP8" s="61"/>
      <c r="AQ8" s="61"/>
      <c r="AR8" s="61"/>
      <c r="AS8" s="61"/>
      <c r="AT8" s="52">
        <f>データ!$S$6</f>
        <v>438.79</v>
      </c>
      <c r="AU8" s="53"/>
      <c r="AV8" s="53"/>
      <c r="AW8" s="53"/>
      <c r="AX8" s="53"/>
      <c r="AY8" s="53"/>
      <c r="AZ8" s="53"/>
      <c r="BA8" s="53"/>
      <c r="BB8" s="54">
        <f>データ!$T$6</f>
        <v>68.45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34.6</v>
      </c>
      <c r="J10" s="53"/>
      <c r="K10" s="53"/>
      <c r="L10" s="53"/>
      <c r="M10" s="53"/>
      <c r="N10" s="53"/>
      <c r="O10" s="64"/>
      <c r="P10" s="54">
        <f>データ!$P$6</f>
        <v>0.44</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127</v>
      </c>
      <c r="AM10" s="61"/>
      <c r="AN10" s="61"/>
      <c r="AO10" s="61"/>
      <c r="AP10" s="61"/>
      <c r="AQ10" s="61"/>
      <c r="AR10" s="61"/>
      <c r="AS10" s="61"/>
      <c r="AT10" s="52">
        <f>データ!$V$6</f>
        <v>0.4</v>
      </c>
      <c r="AU10" s="53"/>
      <c r="AV10" s="53"/>
      <c r="AW10" s="53"/>
      <c r="AX10" s="53"/>
      <c r="AY10" s="53"/>
      <c r="AZ10" s="53"/>
      <c r="BA10" s="53"/>
      <c r="BB10" s="54">
        <f>データ!$W$6</f>
        <v>317.5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xt168TU79xc7XUIVrOok7ga6wk1VRms68BL8OZMUghnr9+FgfYPornmNzRFDv1ARir/+nSnJruCIptIQfltN9A==" saltValue="UvTWmDPSzoHRVcvWuo8v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452084</v>
      </c>
      <c r="D6" s="34">
        <f t="shared" si="3"/>
        <v>46</v>
      </c>
      <c r="E6" s="34">
        <f t="shared" si="3"/>
        <v>1</v>
      </c>
      <c r="F6" s="34">
        <f t="shared" si="3"/>
        <v>0</v>
      </c>
      <c r="G6" s="34">
        <f t="shared" si="3"/>
        <v>5</v>
      </c>
      <c r="H6" s="34" t="str">
        <f t="shared" si="3"/>
        <v>宮崎県　西都市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34.6</v>
      </c>
      <c r="P6" s="35">
        <f t="shared" si="3"/>
        <v>0.44</v>
      </c>
      <c r="Q6" s="35">
        <f t="shared" si="3"/>
        <v>3014</v>
      </c>
      <c r="R6" s="35">
        <f t="shared" si="3"/>
        <v>30035</v>
      </c>
      <c r="S6" s="35">
        <f t="shared" si="3"/>
        <v>438.79</v>
      </c>
      <c r="T6" s="35">
        <f t="shared" si="3"/>
        <v>68.45</v>
      </c>
      <c r="U6" s="35">
        <f t="shared" si="3"/>
        <v>127</v>
      </c>
      <c r="V6" s="35">
        <f t="shared" si="3"/>
        <v>0.4</v>
      </c>
      <c r="W6" s="35">
        <f t="shared" si="3"/>
        <v>317.5</v>
      </c>
      <c r="X6" s="36" t="str">
        <f>IF(X7="",NA(),X7)</f>
        <v>-</v>
      </c>
      <c r="Y6" s="36" t="str">
        <f t="shared" ref="Y6:AG6" si="4">IF(Y7="",NA(),Y7)</f>
        <v>-</v>
      </c>
      <c r="Z6" s="36" t="str">
        <f t="shared" si="4"/>
        <v>-</v>
      </c>
      <c r="AA6" s="36" t="str">
        <f t="shared" si="4"/>
        <v>-</v>
      </c>
      <c r="AB6" s="36">
        <f t="shared" si="4"/>
        <v>114.24</v>
      </c>
      <c r="AC6" s="36" t="str">
        <f t="shared" si="4"/>
        <v>-</v>
      </c>
      <c r="AD6" s="36" t="str">
        <f t="shared" si="4"/>
        <v>-</v>
      </c>
      <c r="AE6" s="36" t="str">
        <f t="shared" si="4"/>
        <v>-</v>
      </c>
      <c r="AF6" s="36" t="str">
        <f t="shared" si="4"/>
        <v>-</v>
      </c>
      <c r="AG6" s="36">
        <f t="shared" si="4"/>
        <v>88.54</v>
      </c>
      <c r="AH6" s="35" t="str">
        <f>IF(AH7="","",IF(AH7="-","【-】","【"&amp;SUBSTITUTE(TEXT(AH7,"#,##0.00"),"-","△")&amp;"】"))</f>
        <v>【102.72】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163.30000000000001</v>
      </c>
      <c r="AS6" s="35" t="str">
        <f>IF(AS7="","",IF(AS7="-","【-】","【"&amp;SUBSTITUTE(TEXT(AS7,"#,##0.00"),"-","△")&amp;"】"))</f>
        <v>【28.47】</v>
      </c>
      <c r="AT6" s="36" t="str">
        <f>IF(AT7="",NA(),AT7)</f>
        <v>-</v>
      </c>
      <c r="AU6" s="36" t="str">
        <f t="shared" ref="AU6:BC6" si="6">IF(AU7="",NA(),AU7)</f>
        <v>-</v>
      </c>
      <c r="AV6" s="36" t="str">
        <f t="shared" si="6"/>
        <v>-</v>
      </c>
      <c r="AW6" s="36" t="str">
        <f t="shared" si="6"/>
        <v>-</v>
      </c>
      <c r="AX6" s="36">
        <f t="shared" si="6"/>
        <v>37.43</v>
      </c>
      <c r="AY6" s="36" t="str">
        <f t="shared" si="6"/>
        <v>-</v>
      </c>
      <c r="AZ6" s="36" t="str">
        <f t="shared" si="6"/>
        <v>-</v>
      </c>
      <c r="BA6" s="36" t="str">
        <f t="shared" si="6"/>
        <v>-</v>
      </c>
      <c r="BB6" s="36" t="str">
        <f t="shared" si="6"/>
        <v>-</v>
      </c>
      <c r="BC6" s="36">
        <f t="shared" si="6"/>
        <v>86.33</v>
      </c>
      <c r="BD6" s="35" t="str">
        <f>IF(BD7="","",IF(BD7="-","【-】","【"&amp;SUBSTITUTE(TEXT(BD7,"#,##0.00"),"-","△")&amp;"】"))</f>
        <v>【244.67】</v>
      </c>
      <c r="BE6" s="36" t="str">
        <f>IF(BE7="",NA(),BE7)</f>
        <v>-</v>
      </c>
      <c r="BF6" s="36" t="str">
        <f t="shared" ref="BF6:BN6" si="7">IF(BF7="",NA(),BF7)</f>
        <v>-</v>
      </c>
      <c r="BG6" s="36" t="str">
        <f t="shared" si="7"/>
        <v>-</v>
      </c>
      <c r="BH6" s="36" t="str">
        <f t="shared" si="7"/>
        <v>-</v>
      </c>
      <c r="BI6" s="36">
        <f t="shared" si="7"/>
        <v>9560.81</v>
      </c>
      <c r="BJ6" s="36" t="str">
        <f t="shared" si="7"/>
        <v>-</v>
      </c>
      <c r="BK6" s="36" t="str">
        <f t="shared" si="7"/>
        <v>-</v>
      </c>
      <c r="BL6" s="36" t="str">
        <f t="shared" si="7"/>
        <v>-</v>
      </c>
      <c r="BM6" s="36" t="str">
        <f t="shared" si="7"/>
        <v>-</v>
      </c>
      <c r="BN6" s="36">
        <f t="shared" si="7"/>
        <v>1077.8499999999999</v>
      </c>
      <c r="BO6" s="35" t="str">
        <f>IF(BO7="","",IF(BO7="-","【-】","【"&amp;SUBSTITUTE(TEXT(BO7,"#,##0.00"),"-","△")&amp;"】"))</f>
        <v>【989.92】</v>
      </c>
      <c r="BP6" s="36" t="str">
        <f>IF(BP7="",NA(),BP7)</f>
        <v>-</v>
      </c>
      <c r="BQ6" s="36" t="str">
        <f t="shared" ref="BQ6:BY6" si="8">IF(BQ7="",NA(),BQ7)</f>
        <v>-</v>
      </c>
      <c r="BR6" s="36" t="str">
        <f t="shared" si="8"/>
        <v>-</v>
      </c>
      <c r="BS6" s="36" t="str">
        <f t="shared" si="8"/>
        <v>-</v>
      </c>
      <c r="BT6" s="36">
        <f t="shared" si="8"/>
        <v>9.85</v>
      </c>
      <c r="BU6" s="36" t="str">
        <f t="shared" si="8"/>
        <v>-</v>
      </c>
      <c r="BV6" s="36" t="str">
        <f t="shared" si="8"/>
        <v>-</v>
      </c>
      <c r="BW6" s="36" t="str">
        <f t="shared" si="8"/>
        <v>-</v>
      </c>
      <c r="BX6" s="36" t="str">
        <f t="shared" si="8"/>
        <v>-</v>
      </c>
      <c r="BY6" s="36">
        <f t="shared" si="8"/>
        <v>46.51</v>
      </c>
      <c r="BZ6" s="35" t="str">
        <f>IF(BZ7="","",IF(BZ7="-","【-】","【"&amp;SUBSTITUTE(TEXT(BZ7,"#,##0.00"),"-","△")&amp;"】"))</f>
        <v>【68.67】</v>
      </c>
      <c r="CA6" s="36" t="str">
        <f>IF(CA7="",NA(),CA7)</f>
        <v>-</v>
      </c>
      <c r="CB6" s="36" t="str">
        <f t="shared" ref="CB6:CJ6" si="9">IF(CB7="",NA(),CB7)</f>
        <v>-</v>
      </c>
      <c r="CC6" s="36" t="str">
        <f t="shared" si="9"/>
        <v>-</v>
      </c>
      <c r="CD6" s="36" t="str">
        <f t="shared" si="9"/>
        <v>-</v>
      </c>
      <c r="CE6" s="36">
        <f t="shared" si="9"/>
        <v>1783.91</v>
      </c>
      <c r="CF6" s="36" t="str">
        <f t="shared" si="9"/>
        <v>-</v>
      </c>
      <c r="CG6" s="36" t="str">
        <f t="shared" si="9"/>
        <v>-</v>
      </c>
      <c r="CH6" s="36" t="str">
        <f t="shared" si="9"/>
        <v>-</v>
      </c>
      <c r="CI6" s="36" t="str">
        <f t="shared" si="9"/>
        <v>-</v>
      </c>
      <c r="CJ6" s="36">
        <f t="shared" si="9"/>
        <v>481.17</v>
      </c>
      <c r="CK6" s="35" t="str">
        <f>IF(CK7="","",IF(CK7="-","【-】","【"&amp;SUBSTITUTE(TEXT(CK7,"#,##0.00"),"-","△")&amp;"】"))</f>
        <v>【264.82】</v>
      </c>
      <c r="CL6" s="36" t="str">
        <f>IF(CL7="",NA(),CL7)</f>
        <v>-</v>
      </c>
      <c r="CM6" s="36" t="str">
        <f t="shared" ref="CM6:CU6" si="10">IF(CM7="",NA(),CM7)</f>
        <v>-</v>
      </c>
      <c r="CN6" s="36" t="str">
        <f t="shared" si="10"/>
        <v>-</v>
      </c>
      <c r="CO6" s="36" t="str">
        <f t="shared" si="10"/>
        <v>-</v>
      </c>
      <c r="CP6" s="36">
        <f t="shared" si="10"/>
        <v>54.8</v>
      </c>
      <c r="CQ6" s="36" t="str">
        <f t="shared" si="10"/>
        <v>-</v>
      </c>
      <c r="CR6" s="36" t="str">
        <f t="shared" si="10"/>
        <v>-</v>
      </c>
      <c r="CS6" s="36" t="str">
        <f t="shared" si="10"/>
        <v>-</v>
      </c>
      <c r="CT6" s="36" t="str">
        <f t="shared" si="10"/>
        <v>-</v>
      </c>
      <c r="CU6" s="36">
        <f t="shared" si="10"/>
        <v>49.65</v>
      </c>
      <c r="CV6" s="35" t="str">
        <f>IF(CV7="","",IF(CV7="-","【-】","【"&amp;SUBSTITUTE(TEXT(CV7,"#,##0.00"),"-","△")&amp;"】"))</f>
        <v>【51.13】</v>
      </c>
      <c r="CW6" s="36" t="str">
        <f>IF(CW7="",NA(),CW7)</f>
        <v>-</v>
      </c>
      <c r="CX6" s="36" t="str">
        <f t="shared" ref="CX6:DF6" si="11">IF(CX7="",NA(),CX7)</f>
        <v>-</v>
      </c>
      <c r="CY6" s="36" t="str">
        <f t="shared" si="11"/>
        <v>-</v>
      </c>
      <c r="CZ6" s="36" t="str">
        <f t="shared" si="11"/>
        <v>-</v>
      </c>
      <c r="DA6" s="36">
        <f t="shared" si="11"/>
        <v>59.99</v>
      </c>
      <c r="DB6" s="36" t="str">
        <f t="shared" si="11"/>
        <v>-</v>
      </c>
      <c r="DC6" s="36" t="str">
        <f t="shared" si="11"/>
        <v>-</v>
      </c>
      <c r="DD6" s="36" t="str">
        <f t="shared" si="11"/>
        <v>-</v>
      </c>
      <c r="DE6" s="36" t="str">
        <f t="shared" si="11"/>
        <v>-</v>
      </c>
      <c r="DF6" s="36">
        <f t="shared" si="11"/>
        <v>64.03</v>
      </c>
      <c r="DG6" s="35" t="str">
        <f>IF(DG7="","",IF(DG7="-","【-】","【"&amp;SUBSTITUTE(TEXT(DG7,"#,##0.00"),"-","△")&amp;"】"))</f>
        <v>【76.64】</v>
      </c>
      <c r="DH6" s="36" t="str">
        <f>IF(DH7="",NA(),DH7)</f>
        <v>-</v>
      </c>
      <c r="DI6" s="36" t="str">
        <f t="shared" ref="DI6:DQ6" si="12">IF(DI7="",NA(),DI7)</f>
        <v>-</v>
      </c>
      <c r="DJ6" s="36" t="str">
        <f t="shared" si="12"/>
        <v>-</v>
      </c>
      <c r="DK6" s="36" t="str">
        <f t="shared" si="12"/>
        <v>-</v>
      </c>
      <c r="DL6" s="36">
        <f t="shared" si="12"/>
        <v>4.2300000000000004</v>
      </c>
      <c r="DM6" s="36" t="str">
        <f t="shared" si="12"/>
        <v>-</v>
      </c>
      <c r="DN6" s="36" t="str">
        <f t="shared" si="12"/>
        <v>-</v>
      </c>
      <c r="DO6" s="36" t="str">
        <f t="shared" si="12"/>
        <v>-</v>
      </c>
      <c r="DP6" s="36" t="str">
        <f t="shared" si="12"/>
        <v>-</v>
      </c>
      <c r="DQ6" s="36">
        <f t="shared" si="12"/>
        <v>29.03</v>
      </c>
      <c r="DR6" s="35" t="str">
        <f>IF(DR7="","",IF(DR7="-","【-】","【"&amp;SUBSTITUTE(TEXT(DR7,"#,##0.00"),"-","△")&amp;"】"))</f>
        <v>【40.79】</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11.18</v>
      </c>
      <c r="EC6" s="35" t="str">
        <f>IF(EC7="","",IF(EC7="-","【-】","【"&amp;SUBSTITUTE(TEXT(EC7,"#,##0.00"),"-","△")&amp;"】"))</f>
        <v>【15.98】</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0.25</v>
      </c>
      <c r="EN6" s="35" t="str">
        <f>IF(EN7="","",IF(EN7="-","【-】","【"&amp;SUBSTITUTE(TEXT(EN7,"#,##0.00"),"-","△")&amp;"】"))</f>
        <v>【0.44】</v>
      </c>
    </row>
    <row r="7" spans="1:144" s="37" customFormat="1" x14ac:dyDescent="0.2">
      <c r="A7" s="29"/>
      <c r="B7" s="38">
        <v>2019</v>
      </c>
      <c r="C7" s="38">
        <v>452084</v>
      </c>
      <c r="D7" s="38">
        <v>46</v>
      </c>
      <c r="E7" s="38">
        <v>1</v>
      </c>
      <c r="F7" s="38">
        <v>0</v>
      </c>
      <c r="G7" s="38">
        <v>5</v>
      </c>
      <c r="H7" s="38" t="s">
        <v>93</v>
      </c>
      <c r="I7" s="38" t="s">
        <v>94</v>
      </c>
      <c r="J7" s="38" t="s">
        <v>95</v>
      </c>
      <c r="K7" s="38" t="s">
        <v>96</v>
      </c>
      <c r="L7" s="38" t="s">
        <v>97</v>
      </c>
      <c r="M7" s="38" t="s">
        <v>98</v>
      </c>
      <c r="N7" s="39" t="s">
        <v>99</v>
      </c>
      <c r="O7" s="39">
        <v>34.6</v>
      </c>
      <c r="P7" s="39">
        <v>0.44</v>
      </c>
      <c r="Q7" s="39">
        <v>3014</v>
      </c>
      <c r="R7" s="39">
        <v>30035</v>
      </c>
      <c r="S7" s="39">
        <v>438.79</v>
      </c>
      <c r="T7" s="39">
        <v>68.45</v>
      </c>
      <c r="U7" s="39">
        <v>127</v>
      </c>
      <c r="V7" s="39">
        <v>0.4</v>
      </c>
      <c r="W7" s="39">
        <v>317.5</v>
      </c>
      <c r="X7" s="39" t="s">
        <v>99</v>
      </c>
      <c r="Y7" s="39" t="s">
        <v>99</v>
      </c>
      <c r="Z7" s="39" t="s">
        <v>99</v>
      </c>
      <c r="AA7" s="39" t="s">
        <v>99</v>
      </c>
      <c r="AB7" s="39">
        <v>114.24</v>
      </c>
      <c r="AC7" s="39" t="s">
        <v>99</v>
      </c>
      <c r="AD7" s="39" t="s">
        <v>99</v>
      </c>
      <c r="AE7" s="39" t="s">
        <v>99</v>
      </c>
      <c r="AF7" s="39" t="s">
        <v>99</v>
      </c>
      <c r="AG7" s="39">
        <v>88.54</v>
      </c>
      <c r="AH7" s="39">
        <v>102.72</v>
      </c>
      <c r="AI7" s="39" t="s">
        <v>99</v>
      </c>
      <c r="AJ7" s="39" t="s">
        <v>99</v>
      </c>
      <c r="AK7" s="39" t="s">
        <v>99</v>
      </c>
      <c r="AL7" s="39" t="s">
        <v>99</v>
      </c>
      <c r="AM7" s="39">
        <v>0</v>
      </c>
      <c r="AN7" s="39" t="s">
        <v>99</v>
      </c>
      <c r="AO7" s="39" t="s">
        <v>99</v>
      </c>
      <c r="AP7" s="39" t="s">
        <v>99</v>
      </c>
      <c r="AQ7" s="39" t="s">
        <v>99</v>
      </c>
      <c r="AR7" s="39">
        <v>163.30000000000001</v>
      </c>
      <c r="AS7" s="39">
        <v>28.47</v>
      </c>
      <c r="AT7" s="39" t="s">
        <v>99</v>
      </c>
      <c r="AU7" s="39" t="s">
        <v>99</v>
      </c>
      <c r="AV7" s="39" t="s">
        <v>99</v>
      </c>
      <c r="AW7" s="39" t="s">
        <v>99</v>
      </c>
      <c r="AX7" s="39">
        <v>37.43</v>
      </c>
      <c r="AY7" s="39" t="s">
        <v>99</v>
      </c>
      <c r="AZ7" s="39" t="s">
        <v>99</v>
      </c>
      <c r="BA7" s="39" t="s">
        <v>99</v>
      </c>
      <c r="BB7" s="39" t="s">
        <v>99</v>
      </c>
      <c r="BC7" s="39">
        <v>86.33</v>
      </c>
      <c r="BD7" s="39">
        <v>244.67</v>
      </c>
      <c r="BE7" s="39" t="s">
        <v>99</v>
      </c>
      <c r="BF7" s="39" t="s">
        <v>99</v>
      </c>
      <c r="BG7" s="39" t="s">
        <v>99</v>
      </c>
      <c r="BH7" s="39" t="s">
        <v>99</v>
      </c>
      <c r="BI7" s="39">
        <v>9560.81</v>
      </c>
      <c r="BJ7" s="39" t="s">
        <v>99</v>
      </c>
      <c r="BK7" s="39" t="s">
        <v>99</v>
      </c>
      <c r="BL7" s="39" t="s">
        <v>99</v>
      </c>
      <c r="BM7" s="39" t="s">
        <v>99</v>
      </c>
      <c r="BN7" s="39">
        <v>1077.8499999999999</v>
      </c>
      <c r="BO7" s="39">
        <v>989.92</v>
      </c>
      <c r="BP7" s="39" t="s">
        <v>99</v>
      </c>
      <c r="BQ7" s="39" t="s">
        <v>99</v>
      </c>
      <c r="BR7" s="39" t="s">
        <v>99</v>
      </c>
      <c r="BS7" s="39" t="s">
        <v>99</v>
      </c>
      <c r="BT7" s="39">
        <v>9.85</v>
      </c>
      <c r="BU7" s="39" t="s">
        <v>99</v>
      </c>
      <c r="BV7" s="39" t="s">
        <v>99</v>
      </c>
      <c r="BW7" s="39" t="s">
        <v>99</v>
      </c>
      <c r="BX7" s="39" t="s">
        <v>99</v>
      </c>
      <c r="BY7" s="39">
        <v>46.51</v>
      </c>
      <c r="BZ7" s="39">
        <v>68.67</v>
      </c>
      <c r="CA7" s="39" t="s">
        <v>99</v>
      </c>
      <c r="CB7" s="39" t="s">
        <v>99</v>
      </c>
      <c r="CC7" s="39" t="s">
        <v>99</v>
      </c>
      <c r="CD7" s="39" t="s">
        <v>99</v>
      </c>
      <c r="CE7" s="39">
        <v>1783.91</v>
      </c>
      <c r="CF7" s="39" t="s">
        <v>99</v>
      </c>
      <c r="CG7" s="39" t="s">
        <v>99</v>
      </c>
      <c r="CH7" s="39" t="s">
        <v>99</v>
      </c>
      <c r="CI7" s="39" t="s">
        <v>99</v>
      </c>
      <c r="CJ7" s="39">
        <v>481.17</v>
      </c>
      <c r="CK7" s="39">
        <v>264.82</v>
      </c>
      <c r="CL7" s="39" t="s">
        <v>99</v>
      </c>
      <c r="CM7" s="39" t="s">
        <v>99</v>
      </c>
      <c r="CN7" s="39" t="s">
        <v>99</v>
      </c>
      <c r="CO7" s="39" t="s">
        <v>99</v>
      </c>
      <c r="CP7" s="39">
        <v>54.8</v>
      </c>
      <c r="CQ7" s="39" t="s">
        <v>99</v>
      </c>
      <c r="CR7" s="39" t="s">
        <v>99</v>
      </c>
      <c r="CS7" s="39" t="s">
        <v>99</v>
      </c>
      <c r="CT7" s="39" t="s">
        <v>99</v>
      </c>
      <c r="CU7" s="39">
        <v>49.65</v>
      </c>
      <c r="CV7" s="39">
        <v>51.13</v>
      </c>
      <c r="CW7" s="39" t="s">
        <v>99</v>
      </c>
      <c r="CX7" s="39" t="s">
        <v>99</v>
      </c>
      <c r="CY7" s="39" t="s">
        <v>99</v>
      </c>
      <c r="CZ7" s="39" t="s">
        <v>99</v>
      </c>
      <c r="DA7" s="39">
        <v>59.99</v>
      </c>
      <c r="DB7" s="39" t="s">
        <v>99</v>
      </c>
      <c r="DC7" s="39" t="s">
        <v>99</v>
      </c>
      <c r="DD7" s="39" t="s">
        <v>99</v>
      </c>
      <c r="DE7" s="39" t="s">
        <v>99</v>
      </c>
      <c r="DF7" s="39">
        <v>64.03</v>
      </c>
      <c r="DG7" s="39">
        <v>76.64</v>
      </c>
      <c r="DH7" s="39" t="s">
        <v>99</v>
      </c>
      <c r="DI7" s="39" t="s">
        <v>99</v>
      </c>
      <c r="DJ7" s="39" t="s">
        <v>99</v>
      </c>
      <c r="DK7" s="39" t="s">
        <v>99</v>
      </c>
      <c r="DL7" s="39">
        <v>4.2300000000000004</v>
      </c>
      <c r="DM7" s="39" t="s">
        <v>99</v>
      </c>
      <c r="DN7" s="39" t="s">
        <v>99</v>
      </c>
      <c r="DO7" s="39" t="s">
        <v>99</v>
      </c>
      <c r="DP7" s="39" t="s">
        <v>99</v>
      </c>
      <c r="DQ7" s="39">
        <v>29.03</v>
      </c>
      <c r="DR7" s="39">
        <v>40.79</v>
      </c>
      <c r="DS7" s="39" t="s">
        <v>99</v>
      </c>
      <c r="DT7" s="39" t="s">
        <v>99</v>
      </c>
      <c r="DU7" s="39" t="s">
        <v>99</v>
      </c>
      <c r="DV7" s="39" t="s">
        <v>99</v>
      </c>
      <c r="DW7" s="39">
        <v>0</v>
      </c>
      <c r="DX7" s="39" t="s">
        <v>99</v>
      </c>
      <c r="DY7" s="39" t="s">
        <v>99</v>
      </c>
      <c r="DZ7" s="39" t="s">
        <v>99</v>
      </c>
      <c r="EA7" s="39" t="s">
        <v>99</v>
      </c>
      <c r="EB7" s="39">
        <v>11.18</v>
      </c>
      <c r="EC7" s="39">
        <v>15.98</v>
      </c>
      <c r="ED7" s="39" t="s">
        <v>99</v>
      </c>
      <c r="EE7" s="39" t="s">
        <v>99</v>
      </c>
      <c r="EF7" s="39" t="s">
        <v>99</v>
      </c>
      <c r="EG7" s="39" t="s">
        <v>99</v>
      </c>
      <c r="EH7" s="39">
        <v>0</v>
      </c>
      <c r="EI7" s="39" t="s">
        <v>99</v>
      </c>
      <c r="EJ7" s="39" t="s">
        <v>99</v>
      </c>
      <c r="EK7" s="39" t="s">
        <v>99</v>
      </c>
      <c r="EL7" s="39" t="s">
        <v>99</v>
      </c>
      <c r="EM7" s="39">
        <v>0.25</v>
      </c>
      <c r="EN7" s="39">
        <v>0.44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2021-02-16T07:32:10Z</cp:lastPrinted>
  <dcterms:created xsi:type="dcterms:W3CDTF">2020-12-04T02:16:34Z</dcterms:created>
  <dcterms:modified xsi:type="dcterms:W3CDTF">2021-02-18T08:13:18Z</dcterms:modified>
  <cp:category/>
</cp:coreProperties>
</file>