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54\Desktop\経営比較分析\"/>
    </mc:Choice>
  </mc:AlternateContent>
  <workbookProtection workbookAlgorithmName="SHA-512" workbookHashValue="q3sXV+gK9Apt8mKpa+dspyesAh6LGuLs7+N4YkLaz0kns+YqWMII7hrXO1D0S6qau8FisazE/2j06uXzXDMdWw==" workbookSaltValue="s5jf4PbCa1jZhYXCu+L5MQ==" workbookSpinCount="100000" lockStructure="1"/>
  <bookViews>
    <workbookView xWindow="0" yWindow="0" windowWidth="19200" windowHeight="110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CN12" i="4"/>
  <c r="B12" i="4"/>
  <c r="JW10" i="4"/>
  <c r="ID10" i="4"/>
  <c r="FZ10" i="4"/>
  <c r="EG10" i="4"/>
  <c r="CN10" i="4"/>
  <c r="AU10" i="4"/>
  <c r="B10" i="4"/>
  <c r="LP8" i="4"/>
  <c r="JW8" i="4"/>
  <c r="ID8" i="4"/>
  <c r="FZ8" i="4"/>
  <c r="CN8" i="4"/>
  <c r="AU8" i="4"/>
  <c r="MH78" i="4" l="1"/>
  <c r="IZ54" i="4"/>
  <c r="IZ32" i="4"/>
  <c r="FL54" i="4"/>
  <c r="BX54" i="4"/>
  <c r="MN32" i="4"/>
  <c r="HM78" i="4"/>
  <c r="FL32" i="4"/>
  <c r="CS78" i="4"/>
  <c r="BX32" i="4"/>
  <c r="MN54" i="4"/>
  <c r="AE32" i="4"/>
  <c r="AE54" i="4"/>
  <c r="AN78" i="4"/>
  <c r="D11" i="5"/>
  <c r="DS32" i="4"/>
  <c r="DS54" i="4"/>
  <c r="E11" i="5"/>
  <c r="B11" i="5"/>
  <c r="KF54" i="4" l="1"/>
  <c r="JJ78" i="4"/>
  <c r="GR54" i="4"/>
  <c r="GR32" i="4"/>
  <c r="DD32" i="4"/>
  <c r="U78" i="4"/>
  <c r="P32" i="4"/>
  <c r="EO78" i="4"/>
  <c r="DD54" i="4"/>
  <c r="P54" i="4"/>
  <c r="KF32" i="4"/>
  <c r="EH32" i="4"/>
  <c r="BG78" i="4"/>
  <c r="AT54" i="4"/>
  <c r="AT32" i="4"/>
  <c r="LJ32" i="4"/>
  <c r="HV54" i="4"/>
  <c r="HV32" i="4"/>
  <c r="GA78" i="4"/>
  <c r="EH54" i="4"/>
  <c r="LJ54" i="4"/>
  <c r="KV78" i="4"/>
  <c r="LY54" i="4"/>
  <c r="LY32" i="4"/>
  <c r="EW54" i="4"/>
  <c r="EW32" i="4"/>
  <c r="BZ78" i="4"/>
  <c r="LO78" i="4"/>
  <c r="IK54" i="4"/>
  <c r="IK32" i="4"/>
  <c r="GT78" i="4"/>
  <c r="BI54" i="4"/>
  <c r="BI32" i="4"/>
</calcChain>
</file>

<file path=xl/sharedStrings.xml><?xml version="1.0" encoding="utf-8"?>
<sst xmlns="http://schemas.openxmlformats.org/spreadsheetml/2006/main" count="320" uniqueCount="177">
  <si>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</si>
  <si>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</si>
  <si>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</si>
  <si>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</si>
  <si>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</si>
  <si>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</si>
  <si>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</si>
  <si>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</si>
  <si>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</si>
  <si>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</si>
  <si>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</si>
  <si>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</si>
  <si>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</si>
  <si>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</si>
  <si>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</si>
  <si>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</si>
  <si>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</si>
  <si>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</si>
  <si>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</si>
  <si>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</si>
  <si>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</si>
  <si>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</si>
  <si>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</si>
  <si>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</si>
  <si>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</si>
  <si>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</si>
  <si>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</si>
  <si>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</si>
  <si>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</si>
  <si>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</si>
  <si>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</si>
  <si>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</si>
  <si>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</si>
  <si>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</si>
  <si>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</si>
  <si>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</si>
  <si>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</si>
  <si>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</si>
  <si>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</si>
  <si>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</si>
  <si>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</si>
  <si>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</si>
  <si>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</si>
  <si>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</si>
  <si>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</si>
  <si>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</si>
  <si>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</si>
  <si>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</si>
  <si>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</si>
  <si>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</si>
  <si>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</si>
  <si>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</si>
  <si>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</si>
  <si>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</si>
  <si>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</si>
  <si>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</si>
  <si>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</si>
  <si>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</si>
  <si>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</si>
  <si>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</si>
  <si>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</si>
  <si>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</si>
  <si>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</si>
  <si>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</si>
  <si>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</si>
  <si>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</si>
  <si>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</si>
  <si>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</si>
  <si>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</si>
  <si>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</si>
  <si>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</si>
  <si>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</si>
  <si>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</si>
  <si>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</si>
  <si>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</si>
  <si>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</si>
  <si>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</si>
  <si>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</si>
  <si>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</si>
  <si>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</si>
  <si>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</si>
  <si>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</si>
  <si>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</si>
  <si>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</si>
  <si>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</si>
  <si>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</si>
  <si>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</si>
  <si>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</si>
  <si>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</si>
  <si>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</si>
  <si>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</si>
  <si>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</si>
  <si>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</si>
  <si>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</si>
  <si>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</si>
  <si>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</si>
  <si>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</si>
  <si>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</si>
  <si>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</si>
  <si>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</si>
  <si>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</si>
  <si>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</si>
  <si>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</si>
  <si>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</si>
  <si>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</si>
  <si>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</si>
  <si>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</si>
  <si>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</si>
  <si>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</si>
  <si>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</si>
  <si>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</si>
  <si>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</si>
  <si>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</si>
  <si>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</si>
  <si>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</si>
  <si>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</si>
  <si>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</si>
  <si>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</si>
  <si>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</si>
  <si>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</si>
  <si>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</si>
  <si>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</si>
  <si>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</si>
  <si>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</si>
  <si>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</si>
  <si>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</si>
  <si>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</si>
  <si>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</si>
  <si>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</si>
  <si>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</si>
  <si>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</si>
  <si>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</si>
  <si>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</si>
  <si>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</si>
  <si>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</si>
  <si>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</si>
  <si>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</si>
  <si>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</si>
  <si>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</si>
  <si>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</si>
  <si>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</si>
  <si>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</si>
  <si>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</si>
  <si>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</si>
  <si>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</si>
  <si>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</si>
  <si>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</si>
  <si>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</si>
  <si>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</si>
  <si>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</si>
  <si>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</si>
  <si>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</si>
  <si>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</si>
  <si>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</si>
  <si>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</si>
  <si>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</si>
  <si>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</si>
  <si>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</si>
  <si>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</si>
  <si>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</si>
  <si>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</si>
  <si>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</si>
  <si>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</si>
  <si>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</si>
  <si>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</si>
  <si>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</si>
  <si>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</si>
  <si>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</si>
  <si>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</si>
  <si>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</si>
  <si>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</si>
  <si>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</si>
  <si>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</si>
  <si>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当院は中山間地域のへき地にある五ヶ瀬町において唯一の病院であり、救急指定医療機関でもある。
　町の中心部に位置し、片道30分以上かけて通院している町民もおり、町民のかかりつけ病院として地域医療の根幹を担っている。
　一般病床36床、介護療養病床18床を有し、常勤医師2名で診療を行い、一般医療の提供はもとより、訪問診療・訪問リハビリ、人間ドックや事業所健診、各種予防接種等も行っており、町民が健康で安心して暮らせるよう、保健・福祉とも連携し継続して地域医療サービスを提供することに努めている。</t>
    <rPh sb="33" eb="35">
      <t>キュウキュウ</t>
    </rPh>
    <rPh sb="35" eb="37">
      <t>シテイ</t>
    </rPh>
    <rPh sb="37" eb="39">
      <t>イリョウ</t>
    </rPh>
    <rPh sb="39" eb="41">
      <t>キカン</t>
    </rPh>
    <rPh sb="48" eb="49">
      <t>マチ</t>
    </rPh>
    <rPh sb="50" eb="53">
      <t>チュウシンブ</t>
    </rPh>
    <rPh sb="54" eb="56">
      <t>イチ</t>
    </rPh>
    <rPh sb="58" eb="60">
      <t>カタミチ</t>
    </rPh>
    <rPh sb="62" eb="65">
      <t>フンイジョウ</t>
    </rPh>
    <rPh sb="68" eb="70">
      <t>ツウイン</t>
    </rPh>
    <rPh sb="74" eb="76">
      <t>チョウミン</t>
    </rPh>
    <rPh sb="200" eb="202">
      <t>アンシン</t>
    </rPh>
    <rPh sb="204" eb="205">
      <t>ク</t>
    </rPh>
    <rPh sb="211" eb="213">
      <t>ホケン</t>
    </rPh>
    <rPh sb="214" eb="216">
      <t>フクシ</t>
    </rPh>
    <rPh sb="218" eb="220">
      <t>レンケイ</t>
    </rPh>
    <rPh sb="221" eb="223">
      <t>ケイゾク</t>
    </rPh>
    <rPh sb="225" eb="227">
      <t>チイキ</t>
    </rPh>
    <rPh sb="227" eb="229">
      <t>イリョウ</t>
    </rPh>
    <rPh sb="234" eb="236">
      <t>テイキョウ</t>
    </rPh>
    <rPh sb="241" eb="242">
      <t>ツト</t>
    </rPh>
    <phoneticPr fontId="5"/>
  </si>
  <si>
    <t>　経常収支比率・医業収支比率ともに前年度を下回り、累積欠損金が発生している。今年度は新型コロナウイルス感染症の影響もあるが、以前から医業収支比率が100％を下回り、医業費用を賄える医業収益を上げられておらず、一般会計からの繰入金に依存する状況が続いている。
　病床利用率および入院・外来患者1人1日当たり収益は類似病院平均値(以下、平均値)を下回っており、費用を賄うだけの収益を上げられていない状況であり、今後さらに経営改善のための努力が必要である。
　職員給与費対医業収益比率は平均値を下回っているが、若干増加している。これは職員採用により人員が増えたことによるものである。材料費対医業収益比率はほぼ横ばいで平均値を大きく下回った。今後も適正な薬品・診療材料購入に努めていく。</t>
    <rPh sb="1" eb="3">
      <t>ケイジョウ</t>
    </rPh>
    <rPh sb="3" eb="5">
      <t>シュウシ</t>
    </rPh>
    <rPh sb="5" eb="7">
      <t>ヒリツ</t>
    </rPh>
    <rPh sb="8" eb="10">
      <t>イギョウ</t>
    </rPh>
    <rPh sb="10" eb="12">
      <t>シュウシ</t>
    </rPh>
    <rPh sb="12" eb="14">
      <t>ヒリツ</t>
    </rPh>
    <rPh sb="17" eb="20">
      <t>ゼンネンド</t>
    </rPh>
    <rPh sb="21" eb="23">
      <t>シタマワ</t>
    </rPh>
    <rPh sb="25" eb="27">
      <t>ルイセキ</t>
    </rPh>
    <rPh sb="27" eb="29">
      <t>ケッソン</t>
    </rPh>
    <rPh sb="29" eb="30">
      <t>キン</t>
    </rPh>
    <rPh sb="31" eb="33">
      <t>ハッセイ</t>
    </rPh>
    <rPh sb="38" eb="41">
      <t>コンネンド</t>
    </rPh>
    <rPh sb="42" eb="44">
      <t>シンガタ</t>
    </rPh>
    <rPh sb="51" eb="54">
      <t>カンセンショウ</t>
    </rPh>
    <rPh sb="55" eb="57">
      <t>エイキョウ</t>
    </rPh>
    <rPh sb="62" eb="64">
      <t>イゼン</t>
    </rPh>
    <rPh sb="66" eb="68">
      <t>イギョウ</t>
    </rPh>
    <rPh sb="68" eb="70">
      <t>シュウシ</t>
    </rPh>
    <rPh sb="70" eb="72">
      <t>ヒリツ</t>
    </rPh>
    <rPh sb="78" eb="80">
      <t>シタマワ</t>
    </rPh>
    <rPh sb="82" eb="84">
      <t>イギョウ</t>
    </rPh>
    <rPh sb="84" eb="86">
      <t>ヒヨウ</t>
    </rPh>
    <rPh sb="87" eb="88">
      <t>マカナ</t>
    </rPh>
    <rPh sb="90" eb="92">
      <t>イギョウ</t>
    </rPh>
    <rPh sb="92" eb="94">
      <t>シュウエキ</t>
    </rPh>
    <rPh sb="95" eb="96">
      <t>ア</t>
    </rPh>
    <rPh sb="104" eb="108">
      <t>イッパンカイケイ</t>
    </rPh>
    <rPh sb="111" eb="113">
      <t>クリイレ</t>
    </rPh>
    <rPh sb="113" eb="114">
      <t>キン</t>
    </rPh>
    <rPh sb="115" eb="117">
      <t>イゾン</t>
    </rPh>
    <rPh sb="119" eb="121">
      <t>ジョウキョウ</t>
    </rPh>
    <rPh sb="122" eb="123">
      <t>ツヅ</t>
    </rPh>
    <rPh sb="130" eb="132">
      <t>ビョウショウ</t>
    </rPh>
    <rPh sb="132" eb="135">
      <t>リヨウリツ</t>
    </rPh>
    <rPh sb="138" eb="140">
      <t>ニュウイン</t>
    </rPh>
    <rPh sb="141" eb="143">
      <t>ガイライ</t>
    </rPh>
    <rPh sb="143" eb="145">
      <t>カンジャ</t>
    </rPh>
    <rPh sb="146" eb="147">
      <t>ニン</t>
    </rPh>
    <rPh sb="148" eb="149">
      <t>ニチ</t>
    </rPh>
    <rPh sb="149" eb="150">
      <t>ア</t>
    </rPh>
    <rPh sb="152" eb="154">
      <t>シュウエキ</t>
    </rPh>
    <rPh sb="155" eb="157">
      <t>ルイジ</t>
    </rPh>
    <rPh sb="159" eb="162">
      <t>ヘイキンチ</t>
    </rPh>
    <rPh sb="163" eb="165">
      <t>イカ</t>
    </rPh>
    <rPh sb="166" eb="169">
      <t>ヘイキンチ</t>
    </rPh>
    <rPh sb="171" eb="173">
      <t>シタマワ</t>
    </rPh>
    <rPh sb="178" eb="180">
      <t>ヒヨウ</t>
    </rPh>
    <rPh sb="181" eb="182">
      <t>マカナ</t>
    </rPh>
    <rPh sb="186" eb="188">
      <t>シュウエキ</t>
    </rPh>
    <rPh sb="189" eb="190">
      <t>ア</t>
    </rPh>
    <rPh sb="197" eb="199">
      <t>ジョウキョウ</t>
    </rPh>
    <rPh sb="203" eb="205">
      <t>コンゴ</t>
    </rPh>
    <rPh sb="208" eb="210">
      <t>ケイエイ</t>
    </rPh>
    <rPh sb="210" eb="212">
      <t>カイゼン</t>
    </rPh>
    <rPh sb="216" eb="218">
      <t>ドリョク</t>
    </rPh>
    <rPh sb="219" eb="221">
      <t>ヒツヨウ</t>
    </rPh>
    <rPh sb="227" eb="229">
      <t>ショクイン</t>
    </rPh>
    <rPh sb="229" eb="231">
      <t>キュウヨ</t>
    </rPh>
    <rPh sb="231" eb="232">
      <t>ヒ</t>
    </rPh>
    <rPh sb="232" eb="233">
      <t>タイ</t>
    </rPh>
    <rPh sb="233" eb="235">
      <t>イギョウ</t>
    </rPh>
    <rPh sb="235" eb="237">
      <t>シュウエキ</t>
    </rPh>
    <rPh sb="237" eb="239">
      <t>ヒリツ</t>
    </rPh>
    <rPh sb="240" eb="243">
      <t>ヘイキンチ</t>
    </rPh>
    <rPh sb="244" eb="246">
      <t>シタマワ</t>
    </rPh>
    <rPh sb="252" eb="254">
      <t>ジャッカン</t>
    </rPh>
    <rPh sb="254" eb="256">
      <t>ゾウカ</t>
    </rPh>
    <rPh sb="264" eb="266">
      <t>ショクイン</t>
    </rPh>
    <rPh sb="266" eb="268">
      <t>サイヨウ</t>
    </rPh>
    <rPh sb="271" eb="273">
      <t>ジンイン</t>
    </rPh>
    <rPh sb="274" eb="275">
      <t>フ</t>
    </rPh>
    <rPh sb="288" eb="290">
      <t>ザイリョウ</t>
    </rPh>
    <rPh sb="290" eb="291">
      <t>ヒ</t>
    </rPh>
    <rPh sb="291" eb="292">
      <t>タイ</t>
    </rPh>
    <rPh sb="292" eb="294">
      <t>イギョウ</t>
    </rPh>
    <rPh sb="294" eb="296">
      <t>シュウエキ</t>
    </rPh>
    <rPh sb="296" eb="298">
      <t>ヒリツ</t>
    </rPh>
    <rPh sb="301" eb="302">
      <t>ヨコ</t>
    </rPh>
    <rPh sb="305" eb="308">
      <t>ヘイキンチ</t>
    </rPh>
    <rPh sb="309" eb="310">
      <t>オオ</t>
    </rPh>
    <rPh sb="312" eb="314">
      <t>シタマワ</t>
    </rPh>
    <rPh sb="317" eb="319">
      <t>コンゴ</t>
    </rPh>
    <rPh sb="320" eb="322">
      <t>テキセイ</t>
    </rPh>
    <rPh sb="323" eb="325">
      <t>ヤクヒン</t>
    </rPh>
    <rPh sb="326" eb="328">
      <t>シンリョウ</t>
    </rPh>
    <rPh sb="328" eb="330">
      <t>ザイリョウ</t>
    </rPh>
    <rPh sb="330" eb="332">
      <t>コウニュウ</t>
    </rPh>
    <rPh sb="333" eb="334">
      <t>ツト</t>
    </rPh>
    <phoneticPr fontId="5"/>
  </si>
  <si>
    <t>　有形固定資産減価償却率、器械備品減価償却率ともに5年連続して平均値を上回っている。当院は新築移転してから約20年が経過し、建物・設備・医療器械の老朽化が進んでおり、建物・設備の修繕や更新費用がかさんでいる。医療器械についても移転当時に新規購入したものが多かったが、徐々に更新ができている状況である。
　1床当たり有形固定資産については平均値を大きく下回っている。これは有形固定資産・器械備品への投資が少ないことによるが、耐用年数以上に使用しているためであると考えられる。しかしながら、医療器械は精密器械で患者の健康と生命に直結するため、今後も計画的な更新が必要である。</t>
    <rPh sb="26" eb="27">
      <t>ネン</t>
    </rPh>
    <rPh sb="27" eb="29">
      <t>レンゾク</t>
    </rPh>
    <rPh sb="31" eb="34">
      <t>ヘイキンチ</t>
    </rPh>
    <rPh sb="62" eb="64">
      <t>タテモノ</t>
    </rPh>
    <rPh sb="65" eb="67">
      <t>セツビ</t>
    </rPh>
    <rPh sb="68" eb="70">
      <t>イリョウ</t>
    </rPh>
    <rPh sb="70" eb="72">
      <t>キカイ</t>
    </rPh>
    <rPh sb="83" eb="85">
      <t>タテモノ</t>
    </rPh>
    <rPh sb="86" eb="88">
      <t>セツビ</t>
    </rPh>
    <rPh sb="89" eb="91">
      <t>シュウゼン</t>
    </rPh>
    <rPh sb="92" eb="94">
      <t>コウシン</t>
    </rPh>
    <rPh sb="94" eb="96">
      <t>ヒヨウ</t>
    </rPh>
    <rPh sb="104" eb="106">
      <t>イリョウ</t>
    </rPh>
    <rPh sb="106" eb="108">
      <t>キカイ</t>
    </rPh>
    <rPh sb="113" eb="115">
      <t>イテン</t>
    </rPh>
    <rPh sb="133" eb="135">
      <t>ジョジョ</t>
    </rPh>
    <rPh sb="136" eb="138">
      <t>コウシン</t>
    </rPh>
    <rPh sb="144" eb="146">
      <t>ジョウキョウ</t>
    </rPh>
    <rPh sb="170" eb="171">
      <t>チ</t>
    </rPh>
    <rPh sb="185" eb="187">
      <t>ユウケイ</t>
    </rPh>
    <rPh sb="187" eb="189">
      <t>コテイ</t>
    </rPh>
    <rPh sb="189" eb="191">
      <t>シサン</t>
    </rPh>
    <rPh sb="192" eb="194">
      <t>キカイ</t>
    </rPh>
    <rPh sb="194" eb="196">
      <t>ビヒン</t>
    </rPh>
    <phoneticPr fontId="5"/>
  </si>
  <si>
    <t>　一般会計からの繰入金により健全な状況を保てているが、入院・外来収益が低いことがうかがえた。今後の人口減少を考えると入院患者の増加は厳しいため、外来やリハビリテーション部門で収益を上げていく対策を早急に検討しなければならない。
　施設・器械備品ともに老朽化・経年劣化が進み、修繕や更新に多くの費用を要している。計画的に更新することが重要で、そのために現状を把握しておくことが必要である。
　当院は地域になくてはならない医療機関で、引き続き必要とされる機能を備え、町民の健康維持増進に寄与したい。地域医療構想の中で近隣病院との連携や一般病床削減、介護医療院への転換等を検討中であり、地域にとって必要な病院として存続していかなければならない。</t>
    <rPh sb="46" eb="48">
      <t>コンゴ</t>
    </rPh>
    <rPh sb="101" eb="103">
      <t>ケントウ</t>
    </rPh>
    <rPh sb="129" eb="131">
      <t>ケイネン</t>
    </rPh>
    <rPh sb="131" eb="133">
      <t>レッカ</t>
    </rPh>
    <rPh sb="137" eb="139">
      <t>シュウゼン</t>
    </rPh>
    <rPh sb="140" eb="142">
      <t>コウシン</t>
    </rPh>
    <rPh sb="143" eb="144">
      <t>オオ</t>
    </rPh>
    <rPh sb="146" eb="148">
      <t>ヒヨウ</t>
    </rPh>
    <rPh sb="149" eb="150">
      <t>ヨウ</t>
    </rPh>
    <rPh sb="155" eb="158">
      <t>ケイカクテキ</t>
    </rPh>
    <rPh sb="166" eb="168">
      <t>ジュウヨウ</t>
    </rPh>
    <rPh sb="195" eb="197">
      <t>トウイン</t>
    </rPh>
    <rPh sb="198" eb="200">
      <t>チイキ</t>
    </rPh>
    <rPh sb="209" eb="211">
      <t>イリョウ</t>
    </rPh>
    <rPh sb="211" eb="213">
      <t>キカン</t>
    </rPh>
    <rPh sb="215" eb="216">
      <t>ヒ</t>
    </rPh>
    <rPh sb="217" eb="218">
      <t>ツヅ</t>
    </rPh>
    <rPh sb="219" eb="221">
      <t>ヒツヨウ</t>
    </rPh>
    <rPh sb="225" eb="227">
      <t>キノウ</t>
    </rPh>
    <rPh sb="228" eb="229">
      <t>ソナ</t>
    </rPh>
    <rPh sb="231" eb="233">
      <t>チョウミン</t>
    </rPh>
    <rPh sb="234" eb="236">
      <t>ケンコウ</t>
    </rPh>
    <rPh sb="236" eb="238">
      <t>イジ</t>
    </rPh>
    <rPh sb="238" eb="240">
      <t>ゾウシン</t>
    </rPh>
    <rPh sb="241" eb="243">
      <t>キヨ</t>
    </rPh>
    <rPh sb="265" eb="267">
      <t>イッパン</t>
    </rPh>
    <rPh sb="267" eb="269">
      <t>ビョウショウ</t>
    </rPh>
    <rPh sb="269" eb="271">
      <t>サクゲン</t>
    </rPh>
    <rPh sb="272" eb="274">
      <t>カイゴ</t>
    </rPh>
    <rPh sb="274" eb="276">
      <t>イリョウ</t>
    </rPh>
    <rPh sb="276" eb="277">
      <t>イン</t>
    </rPh>
    <rPh sb="279" eb="281">
      <t>テンカン</t>
    </rPh>
    <rPh sb="281" eb="282">
      <t>トウ</t>
    </rPh>
    <rPh sb="290" eb="292">
      <t>チイキ</t>
    </rPh>
    <rPh sb="296" eb="298">
      <t>ヒツヨウ</t>
    </rPh>
    <rPh sb="299" eb="301">
      <t>ビョウイン</t>
    </rPh>
    <rPh sb="304" eb="306">
      <t>ソンゾク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</si>
</sst>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76.400000000000006</c:v>
                </c:pt>
                <c:pt idx="2">
                  <c:v>64.3</c:v>
                </c:pt>
                <c:pt idx="3">
                  <c:v>61.4</c:v>
                </c:pt>
                <c:pt idx="4">
                  <c:v>61.3</c:v>
                </c:pt>
              </c:numCache>
            </c:numRef>
          </c:val>
          <c:extLst xmlns:c16r2="http://schemas.microsoft.com/office/drawing/2015/06/chart">
            <c:ext xmlns:c16="http://schemas.microsoft.com/office/drawing/2014/chart" uri="{C3380CC4-5D6E-409C-BE32-E72D297353CC}">
              <c16:uniqueId val="{00000000-317A-4BE6-923A-9F4BB20D1E93}"/>
            </c:ext>
          </c:extLst>
        </c:ser>
        <c:dLbls>
          <c:showLegendKey val="0"/>
          <c:showVal val="0"/>
          <c:showCatName val="0"/>
          <c:showSerName val="0"/>
          <c:showPercent val="0"/>
          <c:showBubbleSize val="0"/>
        </c:dLbls>
        <c:gapWidth val="150"/>
        <c:axId val="300308280"/>
        <c:axId val="3003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317A-4BE6-923A-9F4BB20D1E93}"/>
            </c:ext>
          </c:extLst>
        </c:ser>
        <c:dLbls>
          <c:showLegendKey val="0"/>
          <c:showVal val="0"/>
          <c:showCatName val="0"/>
          <c:showSerName val="0"/>
          <c:showPercent val="0"/>
          <c:showBubbleSize val="0"/>
        </c:dLbls>
        <c:marker val="1"/>
        <c:smooth val="0"/>
        <c:axId val="300308280"/>
        <c:axId val="300308672"/>
      </c:lineChart>
      <c:catAx>
        <c:axId val="300308280"/>
        <c:scaling>
          <c:orientation val="minMax"/>
        </c:scaling>
        <c:delete val="1"/>
        <c:axPos val="b"/>
        <c:numFmt formatCode="General" sourceLinked="1"/>
        <c:majorTickMark val="none"/>
        <c:minorTickMark val="none"/>
        <c:tickLblPos val="none"/>
        <c:crossAx val="300308672"/>
        <c:crosses val="autoZero"/>
        <c:auto val="1"/>
        <c:lblAlgn val="ctr"/>
        <c:lblOffset val="100"/>
        <c:noMultiLvlLbl val="1"/>
      </c:catAx>
      <c:valAx>
        <c:axId val="30030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0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5886</c:v>
                </c:pt>
                <c:pt idx="1">
                  <c:v>5635</c:v>
                </c:pt>
                <c:pt idx="2">
                  <c:v>5840</c:v>
                </c:pt>
                <c:pt idx="3">
                  <c:v>5666</c:v>
                </c:pt>
                <c:pt idx="4">
                  <c:v>5650</c:v>
                </c:pt>
              </c:numCache>
            </c:numRef>
          </c:val>
          <c:extLst xmlns:c16r2="http://schemas.microsoft.com/office/drawing/2015/06/chart">
            <c:ext xmlns:c16="http://schemas.microsoft.com/office/drawing/2014/chart" uri="{C3380CC4-5D6E-409C-BE32-E72D297353CC}">
              <c16:uniqueId val="{00000000-12F7-4FDB-8F6B-00D567B02E07}"/>
            </c:ext>
          </c:extLst>
        </c:ser>
        <c:dLbls>
          <c:showLegendKey val="0"/>
          <c:showVal val="0"/>
          <c:showCatName val="0"/>
          <c:showSerName val="0"/>
          <c:showPercent val="0"/>
          <c:showBubbleSize val="0"/>
        </c:dLbls>
        <c:gapWidth val="150"/>
        <c:axId val="302359376"/>
        <c:axId val="30235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12F7-4FDB-8F6B-00D567B02E07}"/>
            </c:ext>
          </c:extLst>
        </c:ser>
        <c:dLbls>
          <c:showLegendKey val="0"/>
          <c:showVal val="0"/>
          <c:showCatName val="0"/>
          <c:showSerName val="0"/>
          <c:showPercent val="0"/>
          <c:showBubbleSize val="0"/>
        </c:dLbls>
        <c:marker val="1"/>
        <c:smooth val="0"/>
        <c:axId val="302359376"/>
        <c:axId val="302355848"/>
      </c:lineChart>
      <c:catAx>
        <c:axId val="302359376"/>
        <c:scaling>
          <c:orientation val="minMax"/>
        </c:scaling>
        <c:delete val="1"/>
        <c:axPos val="b"/>
        <c:numFmt formatCode="General" sourceLinked="1"/>
        <c:majorTickMark val="none"/>
        <c:minorTickMark val="none"/>
        <c:tickLblPos val="none"/>
        <c:crossAx val="302355848"/>
        <c:crosses val="autoZero"/>
        <c:auto val="1"/>
        <c:lblAlgn val="ctr"/>
        <c:lblOffset val="100"/>
        <c:noMultiLvlLbl val="1"/>
      </c:catAx>
      <c:valAx>
        <c:axId val="302355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235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18781</c:v>
                </c:pt>
                <c:pt idx="1">
                  <c:v>18341</c:v>
                </c:pt>
                <c:pt idx="2">
                  <c:v>18583</c:v>
                </c:pt>
                <c:pt idx="3">
                  <c:v>18954</c:v>
                </c:pt>
                <c:pt idx="4">
                  <c:v>19100</c:v>
                </c:pt>
              </c:numCache>
            </c:numRef>
          </c:val>
          <c:extLst xmlns:c16r2="http://schemas.microsoft.com/office/drawing/2015/06/chart">
            <c:ext xmlns:c16="http://schemas.microsoft.com/office/drawing/2014/chart" uri="{C3380CC4-5D6E-409C-BE32-E72D297353CC}">
              <c16:uniqueId val="{00000000-32D0-4EF9-A07A-6A7648C8BD51}"/>
            </c:ext>
          </c:extLst>
        </c:ser>
        <c:dLbls>
          <c:showLegendKey val="0"/>
          <c:showVal val="0"/>
          <c:showCatName val="0"/>
          <c:showSerName val="0"/>
          <c:showPercent val="0"/>
          <c:showBubbleSize val="0"/>
        </c:dLbls>
        <c:gapWidth val="150"/>
        <c:axId val="302360944"/>
        <c:axId val="3023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2D0-4EF9-A07A-6A7648C8BD51}"/>
            </c:ext>
          </c:extLst>
        </c:ser>
        <c:dLbls>
          <c:showLegendKey val="0"/>
          <c:showVal val="0"/>
          <c:showCatName val="0"/>
          <c:showSerName val="0"/>
          <c:showPercent val="0"/>
          <c:showBubbleSize val="0"/>
        </c:dLbls>
        <c:marker val="1"/>
        <c:smooth val="0"/>
        <c:axId val="302360944"/>
        <c:axId val="302355456"/>
      </c:lineChart>
      <c:catAx>
        <c:axId val="302360944"/>
        <c:scaling>
          <c:orientation val="minMax"/>
        </c:scaling>
        <c:delete val="1"/>
        <c:axPos val="b"/>
        <c:numFmt formatCode="General" sourceLinked="1"/>
        <c:majorTickMark val="none"/>
        <c:minorTickMark val="none"/>
        <c:tickLblPos val="none"/>
        <c:crossAx val="302355456"/>
        <c:crosses val="autoZero"/>
        <c:auto val="1"/>
        <c:lblAlgn val="ctr"/>
        <c:lblOffset val="100"/>
        <c:noMultiLvlLbl val="1"/>
      </c:catAx>
      <c:valAx>
        <c:axId val="30235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236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0.5</c:v>
                </c:pt>
              </c:numCache>
            </c:numRef>
          </c:val>
          <c:extLst xmlns:c16r2="http://schemas.microsoft.com/office/drawing/2015/06/chart">
            <c:ext xmlns:c16="http://schemas.microsoft.com/office/drawing/2014/chart" uri="{C3380CC4-5D6E-409C-BE32-E72D297353CC}">
              <c16:uniqueId val="{00000000-75D8-4771-A6EF-E0E0CA17BE62}"/>
            </c:ext>
          </c:extLst>
        </c:ser>
        <c:dLbls>
          <c:showLegendKey val="0"/>
          <c:showVal val="0"/>
          <c:showCatName val="0"/>
          <c:showSerName val="0"/>
          <c:showPercent val="0"/>
          <c:showBubbleSize val="0"/>
        </c:dLbls>
        <c:gapWidth val="150"/>
        <c:axId val="300309456"/>
        <c:axId val="3003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75D8-4771-A6EF-E0E0CA17BE62}"/>
            </c:ext>
          </c:extLst>
        </c:ser>
        <c:dLbls>
          <c:showLegendKey val="0"/>
          <c:showVal val="0"/>
          <c:showCatName val="0"/>
          <c:showSerName val="0"/>
          <c:showPercent val="0"/>
          <c:showBubbleSize val="0"/>
        </c:dLbls>
        <c:marker val="1"/>
        <c:smooth val="0"/>
        <c:axId val="300309456"/>
        <c:axId val="300309848"/>
      </c:lineChart>
      <c:catAx>
        <c:axId val="300309456"/>
        <c:scaling>
          <c:orientation val="minMax"/>
        </c:scaling>
        <c:delete val="1"/>
        <c:axPos val="b"/>
        <c:numFmt formatCode="General" sourceLinked="1"/>
        <c:majorTickMark val="none"/>
        <c:minorTickMark val="none"/>
        <c:tickLblPos val="none"/>
        <c:crossAx val="300309848"/>
        <c:crosses val="autoZero"/>
        <c:auto val="1"/>
        <c:lblAlgn val="ctr"/>
        <c:lblOffset val="100"/>
        <c:noMultiLvlLbl val="1"/>
      </c:catAx>
      <c:valAx>
        <c:axId val="30030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0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84.5</c:v>
                </c:pt>
                <c:pt idx="2">
                  <c:v>79.7</c:v>
                </c:pt>
                <c:pt idx="3">
                  <c:v>80.7</c:v>
                </c:pt>
                <c:pt idx="4">
                  <c:v>76</c:v>
                </c:pt>
              </c:numCache>
            </c:numRef>
          </c:val>
          <c:extLst xmlns:c16r2="http://schemas.microsoft.com/office/drawing/2015/06/chart">
            <c:ext xmlns:c16="http://schemas.microsoft.com/office/drawing/2014/chart" uri="{C3380CC4-5D6E-409C-BE32-E72D297353CC}">
              <c16:uniqueId val="{00000000-1673-40D6-BE43-182035AE7CAA}"/>
            </c:ext>
          </c:extLst>
        </c:ser>
        <c:dLbls>
          <c:showLegendKey val="0"/>
          <c:showVal val="0"/>
          <c:showCatName val="0"/>
          <c:showSerName val="0"/>
          <c:showPercent val="0"/>
          <c:showBubbleSize val="0"/>
        </c:dLbls>
        <c:gapWidth val="150"/>
        <c:axId val="300306320"/>
        <c:axId val="3018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1673-40D6-BE43-182035AE7CAA}"/>
            </c:ext>
          </c:extLst>
        </c:ser>
        <c:dLbls>
          <c:showLegendKey val="0"/>
          <c:showVal val="0"/>
          <c:showCatName val="0"/>
          <c:showSerName val="0"/>
          <c:showPercent val="0"/>
          <c:showBubbleSize val="0"/>
        </c:dLbls>
        <c:marker val="1"/>
        <c:smooth val="0"/>
        <c:axId val="300306320"/>
        <c:axId val="301893024"/>
      </c:lineChart>
      <c:catAx>
        <c:axId val="300306320"/>
        <c:scaling>
          <c:orientation val="minMax"/>
        </c:scaling>
        <c:delete val="1"/>
        <c:axPos val="b"/>
        <c:numFmt formatCode="General" sourceLinked="1"/>
        <c:majorTickMark val="none"/>
        <c:minorTickMark val="none"/>
        <c:tickLblPos val="none"/>
        <c:crossAx val="301893024"/>
        <c:crosses val="autoZero"/>
        <c:auto val="1"/>
        <c:lblAlgn val="ctr"/>
        <c:lblOffset val="100"/>
        <c:noMultiLvlLbl val="1"/>
      </c:catAx>
      <c:valAx>
        <c:axId val="30189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0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102.5</c:v>
                </c:pt>
                <c:pt idx="2">
                  <c:v>97.8</c:v>
                </c:pt>
                <c:pt idx="3">
                  <c:v>102.4</c:v>
                </c:pt>
                <c:pt idx="4">
                  <c:v>96.5</c:v>
                </c:pt>
              </c:numCache>
            </c:numRef>
          </c:val>
          <c:extLst xmlns:c16r2="http://schemas.microsoft.com/office/drawing/2015/06/chart">
            <c:ext xmlns:c16="http://schemas.microsoft.com/office/drawing/2014/chart" uri="{C3380CC4-5D6E-409C-BE32-E72D297353CC}">
              <c16:uniqueId val="{00000000-2C0C-4860-AE4A-E69D66D9A744}"/>
            </c:ext>
          </c:extLst>
        </c:ser>
        <c:dLbls>
          <c:showLegendKey val="0"/>
          <c:showVal val="0"/>
          <c:showCatName val="0"/>
          <c:showSerName val="0"/>
          <c:showPercent val="0"/>
          <c:showBubbleSize val="0"/>
        </c:dLbls>
        <c:gapWidth val="150"/>
        <c:axId val="301893808"/>
        <c:axId val="30189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2C0C-4860-AE4A-E69D66D9A744}"/>
            </c:ext>
          </c:extLst>
        </c:ser>
        <c:dLbls>
          <c:showLegendKey val="0"/>
          <c:showVal val="0"/>
          <c:showCatName val="0"/>
          <c:showSerName val="0"/>
          <c:showPercent val="0"/>
          <c:showBubbleSize val="0"/>
        </c:dLbls>
        <c:marker val="1"/>
        <c:smooth val="0"/>
        <c:axId val="301893808"/>
        <c:axId val="301891064"/>
      </c:lineChart>
      <c:catAx>
        <c:axId val="301893808"/>
        <c:scaling>
          <c:orientation val="minMax"/>
        </c:scaling>
        <c:delete val="1"/>
        <c:axPos val="b"/>
        <c:numFmt formatCode="General" sourceLinked="1"/>
        <c:majorTickMark val="none"/>
        <c:minorTickMark val="none"/>
        <c:tickLblPos val="none"/>
        <c:crossAx val="301891064"/>
        <c:crosses val="autoZero"/>
        <c:auto val="1"/>
        <c:lblAlgn val="ctr"/>
        <c:lblOffset val="100"/>
        <c:noMultiLvlLbl val="1"/>
      </c:catAx>
      <c:valAx>
        <c:axId val="30189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0189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58.5</c:v>
                </c:pt>
                <c:pt idx="1">
                  <c:v>59.8</c:v>
                </c:pt>
                <c:pt idx="2">
                  <c:v>61.1</c:v>
                </c:pt>
                <c:pt idx="3">
                  <c:v>61.3</c:v>
                </c:pt>
                <c:pt idx="4">
                  <c:v>62</c:v>
                </c:pt>
              </c:numCache>
            </c:numRef>
          </c:val>
          <c:extLst xmlns:c16r2="http://schemas.microsoft.com/office/drawing/2015/06/chart">
            <c:ext xmlns:c16="http://schemas.microsoft.com/office/drawing/2014/chart" uri="{C3380CC4-5D6E-409C-BE32-E72D297353CC}">
              <c16:uniqueId val="{00000000-19B9-4D4F-90A2-A52D54AE94A7}"/>
            </c:ext>
          </c:extLst>
        </c:ser>
        <c:dLbls>
          <c:showLegendKey val="0"/>
          <c:showVal val="0"/>
          <c:showCatName val="0"/>
          <c:showSerName val="0"/>
          <c:showPercent val="0"/>
          <c:showBubbleSize val="0"/>
        </c:dLbls>
        <c:gapWidth val="150"/>
        <c:axId val="301892240"/>
        <c:axId val="3018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19B9-4D4F-90A2-A52D54AE94A7}"/>
            </c:ext>
          </c:extLst>
        </c:ser>
        <c:dLbls>
          <c:showLegendKey val="0"/>
          <c:showVal val="0"/>
          <c:showCatName val="0"/>
          <c:showSerName val="0"/>
          <c:showPercent val="0"/>
          <c:showBubbleSize val="0"/>
        </c:dLbls>
        <c:marker val="1"/>
        <c:smooth val="0"/>
        <c:axId val="301892240"/>
        <c:axId val="301894984"/>
      </c:lineChart>
      <c:catAx>
        <c:axId val="301892240"/>
        <c:scaling>
          <c:orientation val="minMax"/>
        </c:scaling>
        <c:delete val="1"/>
        <c:axPos val="b"/>
        <c:numFmt formatCode="General" sourceLinked="1"/>
        <c:majorTickMark val="none"/>
        <c:minorTickMark val="none"/>
        <c:tickLblPos val="none"/>
        <c:crossAx val="301894984"/>
        <c:crosses val="autoZero"/>
        <c:auto val="1"/>
        <c:lblAlgn val="ctr"/>
        <c:lblOffset val="100"/>
        <c:noMultiLvlLbl val="1"/>
      </c:catAx>
      <c:valAx>
        <c:axId val="30189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c:v>
                </c:pt>
                <c:pt idx="1">
                  <c:v>82.2</c:v>
                </c:pt>
                <c:pt idx="2">
                  <c:v>84.2</c:v>
                </c:pt>
                <c:pt idx="3">
                  <c:v>79.5</c:v>
                </c:pt>
                <c:pt idx="4">
                  <c:v>78.3</c:v>
                </c:pt>
              </c:numCache>
            </c:numRef>
          </c:val>
          <c:extLst xmlns:c16r2="http://schemas.microsoft.com/office/drawing/2015/06/chart">
            <c:ext xmlns:c16="http://schemas.microsoft.com/office/drawing/2014/chart" uri="{C3380CC4-5D6E-409C-BE32-E72D297353CC}">
              <c16:uniqueId val="{00000000-4A37-4FE4-B8FD-C75ECEC301D5}"/>
            </c:ext>
          </c:extLst>
        </c:ser>
        <c:dLbls>
          <c:showLegendKey val="0"/>
          <c:showVal val="0"/>
          <c:showCatName val="0"/>
          <c:showSerName val="0"/>
          <c:showPercent val="0"/>
          <c:showBubbleSize val="0"/>
        </c:dLbls>
        <c:gapWidth val="150"/>
        <c:axId val="301894200"/>
        <c:axId val="3018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4A37-4FE4-B8FD-C75ECEC301D5}"/>
            </c:ext>
          </c:extLst>
        </c:ser>
        <c:dLbls>
          <c:showLegendKey val="0"/>
          <c:showVal val="0"/>
          <c:showCatName val="0"/>
          <c:showSerName val="0"/>
          <c:showPercent val="0"/>
          <c:showBubbleSize val="0"/>
        </c:dLbls>
        <c:marker val="1"/>
        <c:smooth val="0"/>
        <c:axId val="301894200"/>
        <c:axId val="301894592"/>
      </c:lineChart>
      <c:catAx>
        <c:axId val="301894200"/>
        <c:scaling>
          <c:orientation val="minMax"/>
        </c:scaling>
        <c:delete val="1"/>
        <c:axPos val="b"/>
        <c:numFmt formatCode="General" sourceLinked="1"/>
        <c:majorTickMark val="none"/>
        <c:minorTickMark val="none"/>
        <c:tickLblPos val="none"/>
        <c:crossAx val="301894592"/>
        <c:crosses val="autoZero"/>
        <c:auto val="1"/>
        <c:lblAlgn val="ctr"/>
        <c:lblOffset val="100"/>
        <c:noMultiLvlLbl val="1"/>
      </c:catAx>
      <c:valAx>
        <c:axId val="30189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32378019</c:v>
                </c:pt>
                <c:pt idx="1">
                  <c:v>32390407</c:v>
                </c:pt>
                <c:pt idx="2">
                  <c:v>32410370</c:v>
                </c:pt>
                <c:pt idx="3">
                  <c:v>32430722</c:v>
                </c:pt>
                <c:pt idx="4">
                  <c:v>32311481</c:v>
                </c:pt>
              </c:numCache>
            </c:numRef>
          </c:val>
          <c:extLst xmlns:c16r2="http://schemas.microsoft.com/office/drawing/2015/06/chart">
            <c:ext xmlns:c16="http://schemas.microsoft.com/office/drawing/2014/chart" uri="{C3380CC4-5D6E-409C-BE32-E72D297353CC}">
              <c16:uniqueId val="{00000000-FFB8-4855-A72A-5BEE40DA1EE2}"/>
            </c:ext>
          </c:extLst>
        </c:ser>
        <c:dLbls>
          <c:showLegendKey val="0"/>
          <c:showVal val="0"/>
          <c:showCatName val="0"/>
          <c:showSerName val="0"/>
          <c:showPercent val="0"/>
          <c:showBubbleSize val="0"/>
        </c:dLbls>
        <c:gapWidth val="150"/>
        <c:axId val="301895768"/>
        <c:axId val="3018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FFB8-4855-A72A-5BEE40DA1EE2}"/>
            </c:ext>
          </c:extLst>
        </c:ser>
        <c:dLbls>
          <c:showLegendKey val="0"/>
          <c:showVal val="0"/>
          <c:showCatName val="0"/>
          <c:showSerName val="0"/>
          <c:showPercent val="0"/>
          <c:showBubbleSize val="0"/>
        </c:dLbls>
        <c:marker val="1"/>
        <c:smooth val="0"/>
        <c:axId val="301895768"/>
        <c:axId val="301893416"/>
      </c:lineChart>
      <c:catAx>
        <c:axId val="301895768"/>
        <c:scaling>
          <c:orientation val="minMax"/>
        </c:scaling>
        <c:delete val="1"/>
        <c:axPos val="b"/>
        <c:numFmt formatCode="General" sourceLinked="1"/>
        <c:majorTickMark val="none"/>
        <c:minorTickMark val="none"/>
        <c:tickLblPos val="none"/>
        <c:crossAx val="301893416"/>
        <c:crosses val="autoZero"/>
        <c:auto val="1"/>
        <c:lblAlgn val="ctr"/>
        <c:lblOffset val="100"/>
        <c:noMultiLvlLbl val="1"/>
      </c:catAx>
      <c:valAx>
        <c:axId val="301893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89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9.5</c:v>
                </c:pt>
                <c:pt idx="1">
                  <c:v>8.8000000000000007</c:v>
                </c:pt>
                <c:pt idx="2">
                  <c:v>8.8000000000000007</c:v>
                </c:pt>
                <c:pt idx="3">
                  <c:v>9.1999999999999993</c:v>
                </c:pt>
                <c:pt idx="4">
                  <c:v>8.6999999999999993</c:v>
                </c:pt>
              </c:numCache>
            </c:numRef>
          </c:val>
          <c:extLst xmlns:c16r2="http://schemas.microsoft.com/office/drawing/2015/06/chart">
            <c:ext xmlns:c16="http://schemas.microsoft.com/office/drawing/2014/chart" uri="{C3380CC4-5D6E-409C-BE32-E72D297353CC}">
              <c16:uniqueId val="{00000000-80CB-46BE-AA61-D50DE66AB2D5}"/>
            </c:ext>
          </c:extLst>
        </c:ser>
        <c:dLbls>
          <c:showLegendKey val="0"/>
          <c:showVal val="0"/>
          <c:showCatName val="0"/>
          <c:showSerName val="0"/>
          <c:showPercent val="0"/>
          <c:showBubbleSize val="0"/>
        </c:dLbls>
        <c:gapWidth val="150"/>
        <c:axId val="301896160"/>
        <c:axId val="30189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80CB-46BE-AA61-D50DE66AB2D5}"/>
            </c:ext>
          </c:extLst>
        </c:ser>
        <c:dLbls>
          <c:showLegendKey val="0"/>
          <c:showVal val="0"/>
          <c:showCatName val="0"/>
          <c:showSerName val="0"/>
          <c:showPercent val="0"/>
          <c:showBubbleSize val="0"/>
        </c:dLbls>
        <c:marker val="1"/>
        <c:smooth val="0"/>
        <c:axId val="301896160"/>
        <c:axId val="301896944"/>
      </c:lineChart>
      <c:catAx>
        <c:axId val="301896160"/>
        <c:scaling>
          <c:orientation val="minMax"/>
        </c:scaling>
        <c:delete val="1"/>
        <c:axPos val="b"/>
        <c:numFmt formatCode="General" sourceLinked="1"/>
        <c:majorTickMark val="none"/>
        <c:minorTickMark val="none"/>
        <c:tickLblPos val="none"/>
        <c:crossAx val="301896944"/>
        <c:crosses val="autoZero"/>
        <c:auto val="1"/>
        <c:lblAlgn val="ctr"/>
        <c:lblOffset val="100"/>
        <c:noMultiLvlLbl val="1"/>
      </c:catAx>
      <c:valAx>
        <c:axId val="30189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57.1</c:v>
                </c:pt>
                <c:pt idx="1">
                  <c:v>57.6</c:v>
                </c:pt>
                <c:pt idx="2">
                  <c:v>61.2</c:v>
                </c:pt>
                <c:pt idx="3">
                  <c:v>59.6</c:v>
                </c:pt>
                <c:pt idx="4">
                  <c:v>67.3</c:v>
                </c:pt>
              </c:numCache>
            </c:numRef>
          </c:val>
          <c:extLst xmlns:c16r2="http://schemas.microsoft.com/office/drawing/2015/06/chart">
            <c:ext xmlns:c16="http://schemas.microsoft.com/office/drawing/2014/chart" uri="{C3380CC4-5D6E-409C-BE32-E72D297353CC}">
              <c16:uniqueId val="{00000000-61F3-43C1-8303-44A996C1D9EA}"/>
            </c:ext>
          </c:extLst>
        </c:ser>
        <c:dLbls>
          <c:showLegendKey val="0"/>
          <c:showVal val="0"/>
          <c:showCatName val="0"/>
          <c:showSerName val="0"/>
          <c:showPercent val="0"/>
          <c:showBubbleSize val="0"/>
        </c:dLbls>
        <c:gapWidth val="150"/>
        <c:axId val="301890280"/>
        <c:axId val="3018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61F3-43C1-8303-44A996C1D9EA}"/>
            </c:ext>
          </c:extLst>
        </c:ser>
        <c:dLbls>
          <c:showLegendKey val="0"/>
          <c:showVal val="0"/>
          <c:showCatName val="0"/>
          <c:showSerName val="0"/>
          <c:showPercent val="0"/>
          <c:showBubbleSize val="0"/>
        </c:dLbls>
        <c:marker val="1"/>
        <c:smooth val="0"/>
        <c:axId val="301890280"/>
        <c:axId val="301890672"/>
      </c:lineChart>
      <c:catAx>
        <c:axId val="301890280"/>
        <c:scaling>
          <c:orientation val="minMax"/>
        </c:scaling>
        <c:delete val="1"/>
        <c:axPos val="b"/>
        <c:numFmt formatCode="General" sourceLinked="1"/>
        <c:majorTickMark val="none"/>
        <c:minorTickMark val="none"/>
        <c:tickLblPos val="none"/>
        <c:crossAx val="301890672"/>
        <c:crosses val="autoZero"/>
        <c:auto val="1"/>
        <c:lblAlgn val="ctr"/>
        <c:lblOffset val="100"/>
        <c:noMultiLvlLbl val="1"/>
      </c:catAx>
      <c:valAx>
        <c:axId val="30189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Q1" zoomScale="80" zoomScaleNormal="80" zoomScaleSheetLayoutView="70" workbookViewId="0">
      <selection activeCell="NI70" sqref="NI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宮崎県五ケ瀬町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18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3812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3771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18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173</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c r="A33" s="2"/>
      <c r="B33" s="25"/>
      <c r="D33" s="5"/>
      <c r="E33" s="5"/>
      <c r="F33" s="5"/>
      <c r="G33" s="96" t="s">
        <v>56</v>
      </c>
      <c r="H33" s="96"/>
      <c r="I33" s="96"/>
      <c r="J33" s="96"/>
      <c r="K33" s="96"/>
      <c r="L33" s="96"/>
      <c r="M33" s="96"/>
      <c r="N33" s="96"/>
      <c r="O33" s="96"/>
      <c r="P33" s="85">
        <f>データ!AH7</f>
        <v>100.7</v>
      </c>
      <c r="Q33" s="86"/>
      <c r="R33" s="86"/>
      <c r="S33" s="86"/>
      <c r="T33" s="86"/>
      <c r="U33" s="86"/>
      <c r="V33" s="86"/>
      <c r="W33" s="86"/>
      <c r="X33" s="86"/>
      <c r="Y33" s="86"/>
      <c r="Z33" s="86"/>
      <c r="AA33" s="86"/>
      <c r="AB33" s="86"/>
      <c r="AC33" s="86"/>
      <c r="AD33" s="87"/>
      <c r="AE33" s="85">
        <f>データ!AI7</f>
        <v>102.5</v>
      </c>
      <c r="AF33" s="86"/>
      <c r="AG33" s="86"/>
      <c r="AH33" s="86"/>
      <c r="AI33" s="86"/>
      <c r="AJ33" s="86"/>
      <c r="AK33" s="86"/>
      <c r="AL33" s="86"/>
      <c r="AM33" s="86"/>
      <c r="AN33" s="86"/>
      <c r="AO33" s="86"/>
      <c r="AP33" s="86"/>
      <c r="AQ33" s="86"/>
      <c r="AR33" s="86"/>
      <c r="AS33" s="87"/>
      <c r="AT33" s="85">
        <f>データ!AJ7</f>
        <v>97.8</v>
      </c>
      <c r="AU33" s="86"/>
      <c r="AV33" s="86"/>
      <c r="AW33" s="86"/>
      <c r="AX33" s="86"/>
      <c r="AY33" s="86"/>
      <c r="AZ33" s="86"/>
      <c r="BA33" s="86"/>
      <c r="BB33" s="86"/>
      <c r="BC33" s="86"/>
      <c r="BD33" s="86"/>
      <c r="BE33" s="86"/>
      <c r="BF33" s="86"/>
      <c r="BG33" s="86"/>
      <c r="BH33" s="87"/>
      <c r="BI33" s="85">
        <f>データ!AK7</f>
        <v>102.4</v>
      </c>
      <c r="BJ33" s="86"/>
      <c r="BK33" s="86"/>
      <c r="BL33" s="86"/>
      <c r="BM33" s="86"/>
      <c r="BN33" s="86"/>
      <c r="BO33" s="86"/>
      <c r="BP33" s="86"/>
      <c r="BQ33" s="86"/>
      <c r="BR33" s="86"/>
      <c r="BS33" s="86"/>
      <c r="BT33" s="86"/>
      <c r="BU33" s="86"/>
      <c r="BV33" s="86"/>
      <c r="BW33" s="87"/>
      <c r="BX33" s="85">
        <f>データ!AL7</f>
        <v>96.5</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83.1</v>
      </c>
      <c r="DE33" s="86"/>
      <c r="DF33" s="86"/>
      <c r="DG33" s="86"/>
      <c r="DH33" s="86"/>
      <c r="DI33" s="86"/>
      <c r="DJ33" s="86"/>
      <c r="DK33" s="86"/>
      <c r="DL33" s="86"/>
      <c r="DM33" s="86"/>
      <c r="DN33" s="86"/>
      <c r="DO33" s="86"/>
      <c r="DP33" s="86"/>
      <c r="DQ33" s="86"/>
      <c r="DR33" s="87"/>
      <c r="DS33" s="85">
        <f>データ!AT7</f>
        <v>84.5</v>
      </c>
      <c r="DT33" s="86"/>
      <c r="DU33" s="86"/>
      <c r="DV33" s="86"/>
      <c r="DW33" s="86"/>
      <c r="DX33" s="86"/>
      <c r="DY33" s="86"/>
      <c r="DZ33" s="86"/>
      <c r="EA33" s="86"/>
      <c r="EB33" s="86"/>
      <c r="EC33" s="86"/>
      <c r="ED33" s="86"/>
      <c r="EE33" s="86"/>
      <c r="EF33" s="86"/>
      <c r="EG33" s="87"/>
      <c r="EH33" s="85">
        <f>データ!AU7</f>
        <v>79.7</v>
      </c>
      <c r="EI33" s="86"/>
      <c r="EJ33" s="86"/>
      <c r="EK33" s="86"/>
      <c r="EL33" s="86"/>
      <c r="EM33" s="86"/>
      <c r="EN33" s="86"/>
      <c r="EO33" s="86"/>
      <c r="EP33" s="86"/>
      <c r="EQ33" s="86"/>
      <c r="ER33" s="86"/>
      <c r="ES33" s="86"/>
      <c r="ET33" s="86"/>
      <c r="EU33" s="86"/>
      <c r="EV33" s="87"/>
      <c r="EW33" s="85">
        <f>データ!AV7</f>
        <v>80.7</v>
      </c>
      <c r="EX33" s="86"/>
      <c r="EY33" s="86"/>
      <c r="EZ33" s="86"/>
      <c r="FA33" s="86"/>
      <c r="FB33" s="86"/>
      <c r="FC33" s="86"/>
      <c r="FD33" s="86"/>
      <c r="FE33" s="86"/>
      <c r="FF33" s="86"/>
      <c r="FG33" s="86"/>
      <c r="FH33" s="86"/>
      <c r="FI33" s="86"/>
      <c r="FJ33" s="86"/>
      <c r="FK33" s="87"/>
      <c r="FL33" s="85">
        <f>データ!AW7</f>
        <v>76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0.5</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74</v>
      </c>
      <c r="KG33" s="86"/>
      <c r="KH33" s="86"/>
      <c r="KI33" s="86"/>
      <c r="KJ33" s="86"/>
      <c r="KK33" s="86"/>
      <c r="KL33" s="86"/>
      <c r="KM33" s="86"/>
      <c r="KN33" s="86"/>
      <c r="KO33" s="86"/>
      <c r="KP33" s="86"/>
      <c r="KQ33" s="86"/>
      <c r="KR33" s="86"/>
      <c r="KS33" s="86"/>
      <c r="KT33" s="87"/>
      <c r="KU33" s="85">
        <f>データ!BP7</f>
        <v>76.400000000000006</v>
      </c>
      <c r="KV33" s="86"/>
      <c r="KW33" s="86"/>
      <c r="KX33" s="86"/>
      <c r="KY33" s="86"/>
      <c r="KZ33" s="86"/>
      <c r="LA33" s="86"/>
      <c r="LB33" s="86"/>
      <c r="LC33" s="86"/>
      <c r="LD33" s="86"/>
      <c r="LE33" s="86"/>
      <c r="LF33" s="86"/>
      <c r="LG33" s="86"/>
      <c r="LH33" s="86"/>
      <c r="LI33" s="87"/>
      <c r="LJ33" s="85">
        <f>データ!BQ7</f>
        <v>64.3</v>
      </c>
      <c r="LK33" s="86"/>
      <c r="LL33" s="86"/>
      <c r="LM33" s="86"/>
      <c r="LN33" s="86"/>
      <c r="LO33" s="86"/>
      <c r="LP33" s="86"/>
      <c r="LQ33" s="86"/>
      <c r="LR33" s="86"/>
      <c r="LS33" s="86"/>
      <c r="LT33" s="86"/>
      <c r="LU33" s="86"/>
      <c r="LV33" s="86"/>
      <c r="LW33" s="86"/>
      <c r="LX33" s="87"/>
      <c r="LY33" s="85">
        <f>データ!BR7</f>
        <v>61.4</v>
      </c>
      <c r="LZ33" s="86"/>
      <c r="MA33" s="86"/>
      <c r="MB33" s="86"/>
      <c r="MC33" s="86"/>
      <c r="MD33" s="86"/>
      <c r="ME33" s="86"/>
      <c r="MF33" s="86"/>
      <c r="MG33" s="86"/>
      <c r="MH33" s="86"/>
      <c r="MI33" s="86"/>
      <c r="MJ33" s="86"/>
      <c r="MK33" s="86"/>
      <c r="ML33" s="86"/>
      <c r="MM33" s="87"/>
      <c r="MN33" s="85">
        <f>データ!BS7</f>
        <v>61.3</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174</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175</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56</v>
      </c>
      <c r="H55" s="96"/>
      <c r="I55" s="96"/>
      <c r="J55" s="96"/>
      <c r="K55" s="96"/>
      <c r="L55" s="96"/>
      <c r="M55" s="96"/>
      <c r="N55" s="96"/>
      <c r="O55" s="96"/>
      <c r="P55" s="97">
        <f>データ!BZ7</f>
        <v>18781</v>
      </c>
      <c r="Q55" s="98"/>
      <c r="R55" s="98"/>
      <c r="S55" s="98"/>
      <c r="T55" s="98"/>
      <c r="U55" s="98"/>
      <c r="V55" s="98"/>
      <c r="W55" s="98"/>
      <c r="X55" s="98"/>
      <c r="Y55" s="98"/>
      <c r="Z55" s="98"/>
      <c r="AA55" s="98"/>
      <c r="AB55" s="98"/>
      <c r="AC55" s="98"/>
      <c r="AD55" s="99"/>
      <c r="AE55" s="97">
        <f>データ!CA7</f>
        <v>18341</v>
      </c>
      <c r="AF55" s="98"/>
      <c r="AG55" s="98"/>
      <c r="AH55" s="98"/>
      <c r="AI55" s="98"/>
      <c r="AJ55" s="98"/>
      <c r="AK55" s="98"/>
      <c r="AL55" s="98"/>
      <c r="AM55" s="98"/>
      <c r="AN55" s="98"/>
      <c r="AO55" s="98"/>
      <c r="AP55" s="98"/>
      <c r="AQ55" s="98"/>
      <c r="AR55" s="98"/>
      <c r="AS55" s="99"/>
      <c r="AT55" s="97">
        <f>データ!CB7</f>
        <v>18583</v>
      </c>
      <c r="AU55" s="98"/>
      <c r="AV55" s="98"/>
      <c r="AW55" s="98"/>
      <c r="AX55" s="98"/>
      <c r="AY55" s="98"/>
      <c r="AZ55" s="98"/>
      <c r="BA55" s="98"/>
      <c r="BB55" s="98"/>
      <c r="BC55" s="98"/>
      <c r="BD55" s="98"/>
      <c r="BE55" s="98"/>
      <c r="BF55" s="98"/>
      <c r="BG55" s="98"/>
      <c r="BH55" s="99"/>
      <c r="BI55" s="97">
        <f>データ!CC7</f>
        <v>18954</v>
      </c>
      <c r="BJ55" s="98"/>
      <c r="BK55" s="98"/>
      <c r="BL55" s="98"/>
      <c r="BM55" s="98"/>
      <c r="BN55" s="98"/>
      <c r="BO55" s="98"/>
      <c r="BP55" s="98"/>
      <c r="BQ55" s="98"/>
      <c r="BR55" s="98"/>
      <c r="BS55" s="98"/>
      <c r="BT55" s="98"/>
      <c r="BU55" s="98"/>
      <c r="BV55" s="98"/>
      <c r="BW55" s="99"/>
      <c r="BX55" s="97">
        <f>データ!CD7</f>
        <v>19100</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5886</v>
      </c>
      <c r="DE55" s="98"/>
      <c r="DF55" s="98"/>
      <c r="DG55" s="98"/>
      <c r="DH55" s="98"/>
      <c r="DI55" s="98"/>
      <c r="DJ55" s="98"/>
      <c r="DK55" s="98"/>
      <c r="DL55" s="98"/>
      <c r="DM55" s="98"/>
      <c r="DN55" s="98"/>
      <c r="DO55" s="98"/>
      <c r="DP55" s="98"/>
      <c r="DQ55" s="98"/>
      <c r="DR55" s="99"/>
      <c r="DS55" s="97">
        <f>データ!CL7</f>
        <v>5635</v>
      </c>
      <c r="DT55" s="98"/>
      <c r="DU55" s="98"/>
      <c r="DV55" s="98"/>
      <c r="DW55" s="98"/>
      <c r="DX55" s="98"/>
      <c r="DY55" s="98"/>
      <c r="DZ55" s="98"/>
      <c r="EA55" s="98"/>
      <c r="EB55" s="98"/>
      <c r="EC55" s="98"/>
      <c r="ED55" s="98"/>
      <c r="EE55" s="98"/>
      <c r="EF55" s="98"/>
      <c r="EG55" s="99"/>
      <c r="EH55" s="97">
        <f>データ!CM7</f>
        <v>5840</v>
      </c>
      <c r="EI55" s="98"/>
      <c r="EJ55" s="98"/>
      <c r="EK55" s="98"/>
      <c r="EL55" s="98"/>
      <c r="EM55" s="98"/>
      <c r="EN55" s="98"/>
      <c r="EO55" s="98"/>
      <c r="EP55" s="98"/>
      <c r="EQ55" s="98"/>
      <c r="ER55" s="98"/>
      <c r="ES55" s="98"/>
      <c r="ET55" s="98"/>
      <c r="EU55" s="98"/>
      <c r="EV55" s="99"/>
      <c r="EW55" s="97">
        <f>データ!CN7</f>
        <v>5666</v>
      </c>
      <c r="EX55" s="98"/>
      <c r="EY55" s="98"/>
      <c r="EZ55" s="98"/>
      <c r="FA55" s="98"/>
      <c r="FB55" s="98"/>
      <c r="FC55" s="98"/>
      <c r="FD55" s="98"/>
      <c r="FE55" s="98"/>
      <c r="FF55" s="98"/>
      <c r="FG55" s="98"/>
      <c r="FH55" s="98"/>
      <c r="FI55" s="98"/>
      <c r="FJ55" s="98"/>
      <c r="FK55" s="99"/>
      <c r="FL55" s="97">
        <f>データ!CO7</f>
        <v>5650</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57.1</v>
      </c>
      <c r="GS55" s="86"/>
      <c r="GT55" s="86"/>
      <c r="GU55" s="86"/>
      <c r="GV55" s="86"/>
      <c r="GW55" s="86"/>
      <c r="GX55" s="86"/>
      <c r="GY55" s="86"/>
      <c r="GZ55" s="86"/>
      <c r="HA55" s="86"/>
      <c r="HB55" s="86"/>
      <c r="HC55" s="86"/>
      <c r="HD55" s="86"/>
      <c r="HE55" s="86"/>
      <c r="HF55" s="87"/>
      <c r="HG55" s="85">
        <f>データ!CW7</f>
        <v>57.6</v>
      </c>
      <c r="HH55" s="86"/>
      <c r="HI55" s="86"/>
      <c r="HJ55" s="86"/>
      <c r="HK55" s="86"/>
      <c r="HL55" s="86"/>
      <c r="HM55" s="86"/>
      <c r="HN55" s="86"/>
      <c r="HO55" s="86"/>
      <c r="HP55" s="86"/>
      <c r="HQ55" s="86"/>
      <c r="HR55" s="86"/>
      <c r="HS55" s="86"/>
      <c r="HT55" s="86"/>
      <c r="HU55" s="87"/>
      <c r="HV55" s="85">
        <f>データ!CX7</f>
        <v>61.2</v>
      </c>
      <c r="HW55" s="86"/>
      <c r="HX55" s="86"/>
      <c r="HY55" s="86"/>
      <c r="HZ55" s="86"/>
      <c r="IA55" s="86"/>
      <c r="IB55" s="86"/>
      <c r="IC55" s="86"/>
      <c r="ID55" s="86"/>
      <c r="IE55" s="86"/>
      <c r="IF55" s="86"/>
      <c r="IG55" s="86"/>
      <c r="IH55" s="86"/>
      <c r="II55" s="86"/>
      <c r="IJ55" s="87"/>
      <c r="IK55" s="85">
        <f>データ!CY7</f>
        <v>59.6</v>
      </c>
      <c r="IL55" s="86"/>
      <c r="IM55" s="86"/>
      <c r="IN55" s="86"/>
      <c r="IO55" s="86"/>
      <c r="IP55" s="86"/>
      <c r="IQ55" s="86"/>
      <c r="IR55" s="86"/>
      <c r="IS55" s="86"/>
      <c r="IT55" s="86"/>
      <c r="IU55" s="86"/>
      <c r="IV55" s="86"/>
      <c r="IW55" s="86"/>
      <c r="IX55" s="86"/>
      <c r="IY55" s="87"/>
      <c r="IZ55" s="85">
        <f>データ!CZ7</f>
        <v>67.3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9.5</v>
      </c>
      <c r="KG55" s="86"/>
      <c r="KH55" s="86"/>
      <c r="KI55" s="86"/>
      <c r="KJ55" s="86"/>
      <c r="KK55" s="86"/>
      <c r="KL55" s="86"/>
      <c r="KM55" s="86"/>
      <c r="KN55" s="86"/>
      <c r="KO55" s="86"/>
      <c r="KP55" s="86"/>
      <c r="KQ55" s="86"/>
      <c r="KR55" s="86"/>
      <c r="KS55" s="86"/>
      <c r="KT55" s="87"/>
      <c r="KU55" s="85">
        <f>データ!DH7</f>
        <v>8.8000000000000007</v>
      </c>
      <c r="KV55" s="86"/>
      <c r="KW55" s="86"/>
      <c r="KX55" s="86"/>
      <c r="KY55" s="86"/>
      <c r="KZ55" s="86"/>
      <c r="LA55" s="86"/>
      <c r="LB55" s="86"/>
      <c r="LC55" s="86"/>
      <c r="LD55" s="86"/>
      <c r="LE55" s="86"/>
      <c r="LF55" s="86"/>
      <c r="LG55" s="86"/>
      <c r="LH55" s="86"/>
      <c r="LI55" s="87"/>
      <c r="LJ55" s="85">
        <f>データ!DI7</f>
        <v>8.8000000000000007</v>
      </c>
      <c r="LK55" s="86"/>
      <c r="LL55" s="86"/>
      <c r="LM55" s="86"/>
      <c r="LN55" s="86"/>
      <c r="LO55" s="86"/>
      <c r="LP55" s="86"/>
      <c r="LQ55" s="86"/>
      <c r="LR55" s="86"/>
      <c r="LS55" s="86"/>
      <c r="LT55" s="86"/>
      <c r="LU55" s="86"/>
      <c r="LV55" s="86"/>
      <c r="LW55" s="86"/>
      <c r="LX55" s="87"/>
      <c r="LY55" s="85">
        <f>データ!DJ7</f>
        <v>9.1999999999999993</v>
      </c>
      <c r="LZ55" s="86"/>
      <c r="MA55" s="86"/>
      <c r="MB55" s="86"/>
      <c r="MC55" s="86"/>
      <c r="MD55" s="86"/>
      <c r="ME55" s="86"/>
      <c r="MF55" s="86"/>
      <c r="MG55" s="86"/>
      <c r="MH55" s="86"/>
      <c r="MI55" s="86"/>
      <c r="MJ55" s="86"/>
      <c r="MK55" s="86"/>
      <c r="ML55" s="86"/>
      <c r="MM55" s="87"/>
      <c r="MN55" s="85">
        <f>データ!DK7</f>
        <v>8.6999999999999993</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58</v>
      </c>
      <c r="H56" s="96"/>
      <c r="I56" s="96"/>
      <c r="J56" s="96"/>
      <c r="K56" s="96"/>
      <c r="L56" s="96"/>
      <c r="M56" s="96"/>
      <c r="N56" s="96"/>
      <c r="O56" s="96"/>
      <c r="P56" s="97">
        <f>データ!CE7</f>
        <v>24371</v>
      </c>
      <c r="Q56" s="98"/>
      <c r="R56" s="98"/>
      <c r="S56" s="98"/>
      <c r="T56" s="98"/>
      <c r="U56" s="98"/>
      <c r="V56" s="98"/>
      <c r="W56" s="98"/>
      <c r="X56" s="98"/>
      <c r="Y56" s="98"/>
      <c r="Z56" s="98"/>
      <c r="AA56" s="98"/>
      <c r="AB56" s="98"/>
      <c r="AC56" s="98"/>
      <c r="AD56" s="99"/>
      <c r="AE56" s="97">
        <f>データ!CF7</f>
        <v>24882</v>
      </c>
      <c r="AF56" s="98"/>
      <c r="AG56" s="98"/>
      <c r="AH56" s="98"/>
      <c r="AI56" s="98"/>
      <c r="AJ56" s="98"/>
      <c r="AK56" s="98"/>
      <c r="AL56" s="98"/>
      <c r="AM56" s="98"/>
      <c r="AN56" s="98"/>
      <c r="AO56" s="98"/>
      <c r="AP56" s="98"/>
      <c r="AQ56" s="98"/>
      <c r="AR56" s="98"/>
      <c r="AS56" s="99"/>
      <c r="AT56" s="97">
        <f>データ!CG7</f>
        <v>25249</v>
      </c>
      <c r="AU56" s="98"/>
      <c r="AV56" s="98"/>
      <c r="AW56" s="98"/>
      <c r="AX56" s="98"/>
      <c r="AY56" s="98"/>
      <c r="AZ56" s="98"/>
      <c r="BA56" s="98"/>
      <c r="BB56" s="98"/>
      <c r="BC56" s="98"/>
      <c r="BD56" s="98"/>
      <c r="BE56" s="98"/>
      <c r="BF56" s="98"/>
      <c r="BG56" s="98"/>
      <c r="BH56" s="99"/>
      <c r="BI56" s="97">
        <f>データ!CH7</f>
        <v>25711</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8736</v>
      </c>
      <c r="DE56" s="98"/>
      <c r="DF56" s="98"/>
      <c r="DG56" s="98"/>
      <c r="DH56" s="98"/>
      <c r="DI56" s="98"/>
      <c r="DJ56" s="98"/>
      <c r="DK56" s="98"/>
      <c r="DL56" s="98"/>
      <c r="DM56" s="98"/>
      <c r="DN56" s="98"/>
      <c r="DO56" s="98"/>
      <c r="DP56" s="98"/>
      <c r="DQ56" s="98"/>
      <c r="DR56" s="99"/>
      <c r="DS56" s="97">
        <f>データ!CQ7</f>
        <v>8797</v>
      </c>
      <c r="DT56" s="98"/>
      <c r="DU56" s="98"/>
      <c r="DV56" s="98"/>
      <c r="DW56" s="98"/>
      <c r="DX56" s="98"/>
      <c r="DY56" s="98"/>
      <c r="DZ56" s="98"/>
      <c r="EA56" s="98"/>
      <c r="EB56" s="98"/>
      <c r="EC56" s="98"/>
      <c r="ED56" s="98"/>
      <c r="EE56" s="98"/>
      <c r="EF56" s="98"/>
      <c r="EG56" s="99"/>
      <c r="EH56" s="97">
        <f>データ!CR7</f>
        <v>8852</v>
      </c>
      <c r="EI56" s="98"/>
      <c r="EJ56" s="98"/>
      <c r="EK56" s="98"/>
      <c r="EL56" s="98"/>
      <c r="EM56" s="98"/>
      <c r="EN56" s="98"/>
      <c r="EO56" s="98"/>
      <c r="EP56" s="98"/>
      <c r="EQ56" s="98"/>
      <c r="ER56" s="98"/>
      <c r="ES56" s="98"/>
      <c r="ET56" s="98"/>
      <c r="EU56" s="98"/>
      <c r="EV56" s="99"/>
      <c r="EW56" s="97">
        <f>データ!CS7</f>
        <v>9060</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176</v>
      </c>
      <c r="NK70" s="168"/>
      <c r="NL70" s="168"/>
      <c r="NM70" s="168"/>
      <c r="NN70" s="168"/>
      <c r="NO70" s="168"/>
      <c r="NP70" s="168"/>
      <c r="NQ70" s="168"/>
      <c r="NR70" s="168"/>
      <c r="NS70" s="168"/>
      <c r="NT70" s="168"/>
      <c r="NU70" s="168"/>
      <c r="NV70" s="168"/>
      <c r="NW70" s="168"/>
      <c r="NX70" s="16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58.5</v>
      </c>
      <c r="V79" s="80"/>
      <c r="W79" s="80"/>
      <c r="X79" s="80"/>
      <c r="Y79" s="80"/>
      <c r="Z79" s="80"/>
      <c r="AA79" s="80"/>
      <c r="AB79" s="80"/>
      <c r="AC79" s="80"/>
      <c r="AD79" s="80"/>
      <c r="AE79" s="80"/>
      <c r="AF79" s="80"/>
      <c r="AG79" s="80"/>
      <c r="AH79" s="80"/>
      <c r="AI79" s="80"/>
      <c r="AJ79" s="80"/>
      <c r="AK79" s="80"/>
      <c r="AL79" s="80"/>
      <c r="AM79" s="80"/>
      <c r="AN79" s="80">
        <f>データ!DS7</f>
        <v>59.8</v>
      </c>
      <c r="AO79" s="80"/>
      <c r="AP79" s="80"/>
      <c r="AQ79" s="80"/>
      <c r="AR79" s="80"/>
      <c r="AS79" s="80"/>
      <c r="AT79" s="80"/>
      <c r="AU79" s="80"/>
      <c r="AV79" s="80"/>
      <c r="AW79" s="80"/>
      <c r="AX79" s="80"/>
      <c r="AY79" s="80"/>
      <c r="AZ79" s="80"/>
      <c r="BA79" s="80"/>
      <c r="BB79" s="80"/>
      <c r="BC79" s="80"/>
      <c r="BD79" s="80"/>
      <c r="BE79" s="80"/>
      <c r="BF79" s="80"/>
      <c r="BG79" s="80">
        <f>データ!DT7</f>
        <v>61.1</v>
      </c>
      <c r="BH79" s="80"/>
      <c r="BI79" s="80"/>
      <c r="BJ79" s="80"/>
      <c r="BK79" s="80"/>
      <c r="BL79" s="80"/>
      <c r="BM79" s="80"/>
      <c r="BN79" s="80"/>
      <c r="BO79" s="80"/>
      <c r="BP79" s="80"/>
      <c r="BQ79" s="80"/>
      <c r="BR79" s="80"/>
      <c r="BS79" s="80"/>
      <c r="BT79" s="80"/>
      <c r="BU79" s="80"/>
      <c r="BV79" s="80"/>
      <c r="BW79" s="80"/>
      <c r="BX79" s="80"/>
      <c r="BY79" s="80"/>
      <c r="BZ79" s="80">
        <f>データ!DU7</f>
        <v>61.3</v>
      </c>
      <c r="CA79" s="80"/>
      <c r="CB79" s="80"/>
      <c r="CC79" s="80"/>
      <c r="CD79" s="80"/>
      <c r="CE79" s="80"/>
      <c r="CF79" s="80"/>
      <c r="CG79" s="80"/>
      <c r="CH79" s="80"/>
      <c r="CI79" s="80"/>
      <c r="CJ79" s="80"/>
      <c r="CK79" s="80"/>
      <c r="CL79" s="80"/>
      <c r="CM79" s="80"/>
      <c r="CN79" s="80"/>
      <c r="CO79" s="80"/>
      <c r="CP79" s="80"/>
      <c r="CQ79" s="80"/>
      <c r="CR79" s="80"/>
      <c r="CS79" s="80">
        <f>データ!DV7</f>
        <v>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81</v>
      </c>
      <c r="EP79" s="80"/>
      <c r="EQ79" s="80"/>
      <c r="ER79" s="80"/>
      <c r="ES79" s="80"/>
      <c r="ET79" s="80"/>
      <c r="EU79" s="80"/>
      <c r="EV79" s="80"/>
      <c r="EW79" s="80"/>
      <c r="EX79" s="80"/>
      <c r="EY79" s="80"/>
      <c r="EZ79" s="80"/>
      <c r="FA79" s="80"/>
      <c r="FB79" s="80"/>
      <c r="FC79" s="80"/>
      <c r="FD79" s="80"/>
      <c r="FE79" s="80"/>
      <c r="FF79" s="80"/>
      <c r="FG79" s="80"/>
      <c r="FH79" s="80">
        <f>データ!ED7</f>
        <v>82.2</v>
      </c>
      <c r="FI79" s="80"/>
      <c r="FJ79" s="80"/>
      <c r="FK79" s="80"/>
      <c r="FL79" s="80"/>
      <c r="FM79" s="80"/>
      <c r="FN79" s="80"/>
      <c r="FO79" s="80"/>
      <c r="FP79" s="80"/>
      <c r="FQ79" s="80"/>
      <c r="FR79" s="80"/>
      <c r="FS79" s="80"/>
      <c r="FT79" s="80"/>
      <c r="FU79" s="80"/>
      <c r="FV79" s="80"/>
      <c r="FW79" s="80"/>
      <c r="FX79" s="80"/>
      <c r="FY79" s="80"/>
      <c r="FZ79" s="80"/>
      <c r="GA79" s="80">
        <f>データ!EE7</f>
        <v>84.2</v>
      </c>
      <c r="GB79" s="80"/>
      <c r="GC79" s="80"/>
      <c r="GD79" s="80"/>
      <c r="GE79" s="80"/>
      <c r="GF79" s="80"/>
      <c r="GG79" s="80"/>
      <c r="GH79" s="80"/>
      <c r="GI79" s="80"/>
      <c r="GJ79" s="80"/>
      <c r="GK79" s="80"/>
      <c r="GL79" s="80"/>
      <c r="GM79" s="80"/>
      <c r="GN79" s="80"/>
      <c r="GO79" s="80"/>
      <c r="GP79" s="80"/>
      <c r="GQ79" s="80"/>
      <c r="GR79" s="80"/>
      <c r="GS79" s="80"/>
      <c r="GT79" s="80">
        <f>データ!EF7</f>
        <v>79.5</v>
      </c>
      <c r="GU79" s="80"/>
      <c r="GV79" s="80"/>
      <c r="GW79" s="80"/>
      <c r="GX79" s="80"/>
      <c r="GY79" s="80"/>
      <c r="GZ79" s="80"/>
      <c r="HA79" s="80"/>
      <c r="HB79" s="80"/>
      <c r="HC79" s="80"/>
      <c r="HD79" s="80"/>
      <c r="HE79" s="80"/>
      <c r="HF79" s="80"/>
      <c r="HG79" s="80"/>
      <c r="HH79" s="80"/>
      <c r="HI79" s="80"/>
      <c r="HJ79" s="80"/>
      <c r="HK79" s="80"/>
      <c r="HL79" s="80"/>
      <c r="HM79" s="80">
        <f>データ!EG7</f>
        <v>78.3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32378019</v>
      </c>
      <c r="JK79" s="79"/>
      <c r="JL79" s="79"/>
      <c r="JM79" s="79"/>
      <c r="JN79" s="79"/>
      <c r="JO79" s="79"/>
      <c r="JP79" s="79"/>
      <c r="JQ79" s="79"/>
      <c r="JR79" s="79"/>
      <c r="JS79" s="79"/>
      <c r="JT79" s="79"/>
      <c r="JU79" s="79"/>
      <c r="JV79" s="79"/>
      <c r="JW79" s="79"/>
      <c r="JX79" s="79"/>
      <c r="JY79" s="79"/>
      <c r="JZ79" s="79"/>
      <c r="KA79" s="79"/>
      <c r="KB79" s="79"/>
      <c r="KC79" s="79">
        <f>データ!EO7</f>
        <v>32390407</v>
      </c>
      <c r="KD79" s="79"/>
      <c r="KE79" s="79"/>
      <c r="KF79" s="79"/>
      <c r="KG79" s="79"/>
      <c r="KH79" s="79"/>
      <c r="KI79" s="79"/>
      <c r="KJ79" s="79"/>
      <c r="KK79" s="79"/>
      <c r="KL79" s="79"/>
      <c r="KM79" s="79"/>
      <c r="KN79" s="79"/>
      <c r="KO79" s="79"/>
      <c r="KP79" s="79"/>
      <c r="KQ79" s="79"/>
      <c r="KR79" s="79"/>
      <c r="KS79" s="79"/>
      <c r="KT79" s="79"/>
      <c r="KU79" s="79"/>
      <c r="KV79" s="79">
        <f>データ!EP7</f>
        <v>32410370</v>
      </c>
      <c r="KW79" s="79"/>
      <c r="KX79" s="79"/>
      <c r="KY79" s="79"/>
      <c r="KZ79" s="79"/>
      <c r="LA79" s="79"/>
      <c r="LB79" s="79"/>
      <c r="LC79" s="79"/>
      <c r="LD79" s="79"/>
      <c r="LE79" s="79"/>
      <c r="LF79" s="79"/>
      <c r="LG79" s="79"/>
      <c r="LH79" s="79"/>
      <c r="LI79" s="79"/>
      <c r="LJ79" s="79"/>
      <c r="LK79" s="79"/>
      <c r="LL79" s="79"/>
      <c r="LM79" s="79"/>
      <c r="LN79" s="79"/>
      <c r="LO79" s="79">
        <f>データ!EQ7</f>
        <v>32430722</v>
      </c>
      <c r="LP79" s="79"/>
      <c r="LQ79" s="79"/>
      <c r="LR79" s="79"/>
      <c r="LS79" s="79"/>
      <c r="LT79" s="79"/>
      <c r="LU79" s="79"/>
      <c r="LV79" s="79"/>
      <c r="LW79" s="79"/>
      <c r="LX79" s="79"/>
      <c r="LY79" s="79"/>
      <c r="LZ79" s="79"/>
      <c r="MA79" s="79"/>
      <c r="MB79" s="79"/>
      <c r="MC79" s="79"/>
      <c r="MD79" s="79"/>
      <c r="ME79" s="79"/>
      <c r="MF79" s="79"/>
      <c r="MG79" s="79"/>
      <c r="MH79" s="79">
        <f>データ!ER7</f>
        <v>32311481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GDmfINI4MoA6XKWf3JjirYTiLXguYAJaPNsXg7sUdUdKgjgz/p8I+tFoK6bVcc7KKiCRLEmSxaulhFNsYcw==" saltValue="RzCmoazABrrziBvYfIgeQ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150</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151</v>
      </c>
      <c r="CW5" s="62" t="s">
        <v>140</v>
      </c>
      <c r="CX5" s="62" t="s">
        <v>150</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152</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153</v>
      </c>
      <c r="B6" s="63">
        <f>B8</f>
        <v>2019</v>
      </c>
      <c r="C6" s="63">
        <f t="shared" ref="C6:M6" si="2">C8</f>
        <v>454435</v>
      </c>
      <c r="D6" s="63">
        <f t="shared" si="2"/>
        <v>46</v>
      </c>
      <c r="E6" s="63">
        <f t="shared" si="2"/>
        <v>6</v>
      </c>
      <c r="F6" s="63">
        <f t="shared" si="2"/>
        <v>0</v>
      </c>
      <c r="G6" s="63">
        <f t="shared" si="2"/>
        <v>1</v>
      </c>
      <c r="H6" s="158" t="str">
        <f>IF(H8&lt;&gt;I8,H8,"")&amp;IF(I8&lt;&gt;J8,I8,"")&amp;"　"&amp;J8</f>
        <v>宮崎県五ケ瀬町　国保病院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7</v>
      </c>
      <c r="R6" s="63" t="str">
        <f t="shared" si="3"/>
        <v>-</v>
      </c>
      <c r="S6" s="63" t="str">
        <f t="shared" si="3"/>
        <v>ド 訓</v>
      </c>
      <c r="T6" s="63" t="str">
        <f t="shared" si="3"/>
        <v>救</v>
      </c>
      <c r="U6" s="64">
        <f>U8</f>
        <v>3812</v>
      </c>
      <c r="V6" s="64">
        <f>V8</f>
        <v>3771</v>
      </c>
      <c r="W6" s="63" t="str">
        <f>W8</f>
        <v>第２種該当</v>
      </c>
      <c r="X6" s="63" t="str">
        <f t="shared" si="3"/>
        <v>１０：１</v>
      </c>
      <c r="Y6" s="64">
        <f t="shared" si="3"/>
        <v>36</v>
      </c>
      <c r="Z6" s="64">
        <f t="shared" si="3"/>
        <v>18</v>
      </c>
      <c r="AA6" s="64" t="str">
        <f t="shared" si="3"/>
        <v>-</v>
      </c>
      <c r="AB6" s="64" t="str">
        <f t="shared" si="3"/>
        <v>-</v>
      </c>
      <c r="AC6" s="64" t="str">
        <f t="shared" si="3"/>
        <v>-</v>
      </c>
      <c r="AD6" s="64">
        <f t="shared" si="3"/>
        <v>54</v>
      </c>
      <c r="AE6" s="64">
        <f t="shared" si="3"/>
        <v>36</v>
      </c>
      <c r="AF6" s="64">
        <f t="shared" si="3"/>
        <v>18</v>
      </c>
      <c r="AG6" s="64">
        <f t="shared" si="3"/>
        <v>54</v>
      </c>
      <c r="AH6" s="65">
        <f>IF(AH8="-",NA(),AH8)</f>
        <v>100.7</v>
      </c>
      <c r="AI6" s="65">
        <f t="shared" ref="AI6:AQ6" si="4">IF(AI8="-",NA(),AI8)</f>
        <v>102.5</v>
      </c>
      <c r="AJ6" s="65">
        <f t="shared" si="4"/>
        <v>97.8</v>
      </c>
      <c r="AK6" s="65">
        <f t="shared" si="4"/>
        <v>102.4</v>
      </c>
      <c r="AL6" s="65">
        <f t="shared" si="4"/>
        <v>96.5</v>
      </c>
      <c r="AM6" s="65">
        <f t="shared" si="4"/>
        <v>98</v>
      </c>
      <c r="AN6" s="65">
        <f t="shared" si="4"/>
        <v>98.4</v>
      </c>
      <c r="AO6" s="65">
        <f t="shared" si="4"/>
        <v>98.2</v>
      </c>
      <c r="AP6" s="65">
        <f t="shared" si="4"/>
        <v>97.5</v>
      </c>
      <c r="AQ6" s="65">
        <f t="shared" si="4"/>
        <v>97.7</v>
      </c>
      <c r="AR6" s="65" t="str">
        <f>IF(AR8="-","【-】","【"&amp;SUBSTITUTE(TEXT(AR8,"#,##0.0"),"-","△")&amp;"】")</f>
        <v>【98.2】</v>
      </c>
      <c r="AS6" s="65">
        <f>IF(AS8="-",NA(),AS8)</f>
        <v>83.1</v>
      </c>
      <c r="AT6" s="65">
        <f t="shared" ref="AT6:BB6" si="5">IF(AT8="-",NA(),AT8)</f>
        <v>84.5</v>
      </c>
      <c r="AU6" s="65">
        <f t="shared" si="5"/>
        <v>79.7</v>
      </c>
      <c r="AV6" s="65">
        <f t="shared" si="5"/>
        <v>80.7</v>
      </c>
      <c r="AW6" s="65">
        <f t="shared" si="5"/>
        <v>76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0.5</v>
      </c>
      <c r="BI6" s="65">
        <f t="shared" si="6"/>
        <v>101.2</v>
      </c>
      <c r="BJ6" s="65">
        <f t="shared" si="6"/>
        <v>107.2</v>
      </c>
      <c r="BK6" s="65">
        <f t="shared" si="6"/>
        <v>114.4</v>
      </c>
      <c r="BL6" s="65">
        <f t="shared" si="6"/>
        <v>117</v>
      </c>
      <c r="BM6" s="65">
        <f t="shared" si="6"/>
        <v>118.8</v>
      </c>
      <c r="BN6" s="65" t="str">
        <f>IF(BN8="-","【-】","【"&amp;SUBSTITUTE(TEXT(BN8,"#,##0.0"),"-","△")&amp;"】")</f>
        <v>【59.6】</v>
      </c>
      <c r="BO6" s="65">
        <f>IF(BO8="-",NA(),BO8)</f>
        <v>74</v>
      </c>
      <c r="BP6" s="65">
        <f t="shared" ref="BP6:BX6" si="7">IF(BP8="-",NA(),BP8)</f>
        <v>76.400000000000006</v>
      </c>
      <c r="BQ6" s="65">
        <f t="shared" si="7"/>
        <v>64.3</v>
      </c>
      <c r="BR6" s="65">
        <f t="shared" si="7"/>
        <v>61.4</v>
      </c>
      <c r="BS6" s="65">
        <f t="shared" si="7"/>
        <v>61.3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18781</v>
      </c>
      <c r="CA6" s="66">
        <f t="shared" ref="CA6:CI6" si="8">IF(CA8="-",NA(),CA8)</f>
        <v>18341</v>
      </c>
      <c r="CB6" s="66">
        <f t="shared" si="8"/>
        <v>18583</v>
      </c>
      <c r="CC6" s="66">
        <f t="shared" si="8"/>
        <v>18954</v>
      </c>
      <c r="CD6" s="66">
        <f t="shared" si="8"/>
        <v>19100</v>
      </c>
      <c r="CE6" s="66">
        <f t="shared" si="8"/>
        <v>24371</v>
      </c>
      <c r="CF6" s="66">
        <f t="shared" si="8"/>
        <v>24882</v>
      </c>
      <c r="CG6" s="66">
        <f t="shared" si="8"/>
        <v>25249</v>
      </c>
      <c r="CH6" s="66">
        <f t="shared" si="8"/>
        <v>25711</v>
      </c>
      <c r="CI6" s="66">
        <f t="shared" si="8"/>
        <v>26415</v>
      </c>
      <c r="CJ6" s="65" t="str">
        <f>IF(CJ8="-","【-】","【"&amp;SUBSTITUTE(TEXT(CJ8,"#,##0"),"-","△")&amp;"】")</f>
        <v>【53,621】</v>
      </c>
      <c r="CK6" s="66">
        <f>IF(CK8="-",NA(),CK8)</f>
        <v>5886</v>
      </c>
      <c r="CL6" s="66">
        <f t="shared" ref="CL6:CT6" si="9">IF(CL8="-",NA(),CL8)</f>
        <v>5635</v>
      </c>
      <c r="CM6" s="66">
        <f t="shared" si="9"/>
        <v>5840</v>
      </c>
      <c r="CN6" s="66">
        <f t="shared" si="9"/>
        <v>5666</v>
      </c>
      <c r="CO6" s="66">
        <f t="shared" si="9"/>
        <v>5650</v>
      </c>
      <c r="CP6" s="66">
        <f t="shared" si="9"/>
        <v>8736</v>
      </c>
      <c r="CQ6" s="66">
        <f t="shared" si="9"/>
        <v>8797</v>
      </c>
      <c r="CR6" s="66">
        <f t="shared" si="9"/>
        <v>8852</v>
      </c>
      <c r="CS6" s="66">
        <f t="shared" si="9"/>
        <v>9060</v>
      </c>
      <c r="CT6" s="66">
        <f t="shared" si="9"/>
        <v>9135</v>
      </c>
      <c r="CU6" s="65" t="str">
        <f>IF(CU8="-","【-】","【"&amp;SUBSTITUTE(TEXT(CU8,"#,##0"),"-","△")&amp;"】")</f>
        <v>【15,586】</v>
      </c>
      <c r="CV6" s="65">
        <f>IF(CV8="-",NA(),CV8)</f>
        <v>57.1</v>
      </c>
      <c r="CW6" s="65">
        <f t="shared" ref="CW6:DE6" si="10">IF(CW8="-",NA(),CW8)</f>
        <v>57.6</v>
      </c>
      <c r="CX6" s="65">
        <f t="shared" si="10"/>
        <v>61.2</v>
      </c>
      <c r="CY6" s="65">
        <f t="shared" si="10"/>
        <v>59.6</v>
      </c>
      <c r="CZ6" s="65">
        <f t="shared" si="10"/>
        <v>67.3</v>
      </c>
      <c r="DA6" s="65">
        <f t="shared" si="10"/>
        <v>67.5</v>
      </c>
      <c r="DB6" s="65">
        <f t="shared" si="10"/>
        <v>69.5</v>
      </c>
      <c r="DC6" s="65">
        <f t="shared" si="10"/>
        <v>70.3</v>
      </c>
      <c r="DD6" s="65">
        <f t="shared" si="10"/>
        <v>71.099999999999994</v>
      </c>
      <c r="DE6" s="65">
        <f t="shared" si="10"/>
        <v>72</v>
      </c>
      <c r="DF6" s="65" t="str">
        <f>IF(DF8="-","【-】","【"&amp;SUBSTITUTE(TEXT(DF8,"#,##0.0"),"-","△")&amp;"】")</f>
        <v>【54.6】</v>
      </c>
      <c r="DG6" s="65">
        <f>IF(DG8="-",NA(),DG8)</f>
        <v>9.5</v>
      </c>
      <c r="DH6" s="65">
        <f t="shared" ref="DH6:DP6" si="11">IF(DH8="-",NA(),DH8)</f>
        <v>8.8000000000000007</v>
      </c>
      <c r="DI6" s="65">
        <f t="shared" si="11"/>
        <v>8.8000000000000007</v>
      </c>
      <c r="DJ6" s="65">
        <f t="shared" si="11"/>
        <v>9.1999999999999993</v>
      </c>
      <c r="DK6" s="65">
        <f t="shared" si="11"/>
        <v>8.6999999999999993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58.5</v>
      </c>
      <c r="DS6" s="65">
        <f t="shared" ref="DS6:EA6" si="12">IF(DS8="-",NA(),DS8)</f>
        <v>59.8</v>
      </c>
      <c r="DT6" s="65">
        <f t="shared" si="12"/>
        <v>61.1</v>
      </c>
      <c r="DU6" s="65">
        <f t="shared" si="12"/>
        <v>61.3</v>
      </c>
      <c r="DV6" s="65">
        <f t="shared" si="12"/>
        <v>62</v>
      </c>
      <c r="DW6" s="65">
        <f t="shared" si="12"/>
        <v>52.6</v>
      </c>
      <c r="DX6" s="65">
        <f t="shared" si="12"/>
        <v>54.2</v>
      </c>
      <c r="DY6" s="65">
        <f t="shared" si="12"/>
        <v>53.8</v>
      </c>
      <c r="DZ6" s="65">
        <f t="shared" si="12"/>
        <v>56.1</v>
      </c>
      <c r="EA6" s="65">
        <f t="shared" si="12"/>
        <v>56.4</v>
      </c>
      <c r="EB6" s="65" t="str">
        <f>IF(EB8="-","【-】","【"&amp;SUBSTITUTE(TEXT(EB8,"#,##0.0"),"-","△")&amp;"】")</f>
        <v>【53.5】</v>
      </c>
      <c r="EC6" s="65">
        <f>IF(EC8="-",NA(),EC8)</f>
        <v>81</v>
      </c>
      <c r="ED6" s="65">
        <f t="shared" ref="ED6:EL6" si="13">IF(ED8="-",NA(),ED8)</f>
        <v>82.2</v>
      </c>
      <c r="EE6" s="65">
        <f t="shared" si="13"/>
        <v>84.2</v>
      </c>
      <c r="EF6" s="65">
        <f t="shared" si="13"/>
        <v>79.5</v>
      </c>
      <c r="EG6" s="65">
        <f t="shared" si="13"/>
        <v>78.3</v>
      </c>
      <c r="EH6" s="65">
        <f t="shared" si="13"/>
        <v>68</v>
      </c>
      <c r="EI6" s="65">
        <f t="shared" si="13"/>
        <v>70</v>
      </c>
      <c r="EJ6" s="65">
        <f t="shared" si="13"/>
        <v>71</v>
      </c>
      <c r="EK6" s="65">
        <f t="shared" si="13"/>
        <v>73.2</v>
      </c>
      <c r="EL6" s="65">
        <f t="shared" si="13"/>
        <v>73.400000000000006</v>
      </c>
      <c r="EM6" s="65" t="str">
        <f>IF(EM8="-","【-】","【"&amp;SUBSTITUTE(TEXT(EM8,"#,##0.0"),"-","△")&amp;"】")</f>
        <v>【70.0】</v>
      </c>
      <c r="EN6" s="66">
        <f>IF(EN8="-",NA(),EN8)</f>
        <v>32378019</v>
      </c>
      <c r="EO6" s="66">
        <f t="shared" ref="EO6:EW6" si="14">IF(EO8="-",NA(),EO8)</f>
        <v>32390407</v>
      </c>
      <c r="EP6" s="66">
        <f t="shared" si="14"/>
        <v>32410370</v>
      </c>
      <c r="EQ6" s="66">
        <f t="shared" si="14"/>
        <v>32430722</v>
      </c>
      <c r="ER6" s="66">
        <f t="shared" si="14"/>
        <v>32311481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454435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7</v>
      </c>
      <c r="R7" s="63" t="str">
        <f t="shared" si="15"/>
        <v>-</v>
      </c>
      <c r="S7" s="63" t="str">
        <f t="shared" si="15"/>
        <v>ド 訓</v>
      </c>
      <c r="T7" s="63" t="str">
        <f t="shared" si="15"/>
        <v>救</v>
      </c>
      <c r="U7" s="64">
        <f>U8</f>
        <v>3812</v>
      </c>
      <c r="V7" s="64">
        <f>V8</f>
        <v>3771</v>
      </c>
      <c r="W7" s="63" t="str">
        <f>W8</f>
        <v>第２種該当</v>
      </c>
      <c r="X7" s="63" t="str">
        <f t="shared" si="15"/>
        <v>１０：１</v>
      </c>
      <c r="Y7" s="64">
        <f t="shared" si="15"/>
        <v>36</v>
      </c>
      <c r="Z7" s="64">
        <f t="shared" si="15"/>
        <v>18</v>
      </c>
      <c r="AA7" s="64" t="str">
        <f t="shared" si="15"/>
        <v>-</v>
      </c>
      <c r="AB7" s="64" t="str">
        <f t="shared" si="15"/>
        <v>-</v>
      </c>
      <c r="AC7" s="64" t="str">
        <f t="shared" si="15"/>
        <v>-</v>
      </c>
      <c r="AD7" s="64">
        <f t="shared" si="15"/>
        <v>54</v>
      </c>
      <c r="AE7" s="64">
        <f t="shared" si="15"/>
        <v>36</v>
      </c>
      <c r="AF7" s="64">
        <f t="shared" si="15"/>
        <v>18</v>
      </c>
      <c r="AG7" s="64">
        <f t="shared" si="15"/>
        <v>54</v>
      </c>
      <c r="AH7" s="65">
        <f>AH8</f>
        <v>100.7</v>
      </c>
      <c r="AI7" s="65">
        <f t="shared" ref="AI7:AQ7" si="16">AI8</f>
        <v>102.5</v>
      </c>
      <c r="AJ7" s="65">
        <f t="shared" si="16"/>
        <v>97.8</v>
      </c>
      <c r="AK7" s="65">
        <f t="shared" si="16"/>
        <v>102.4</v>
      </c>
      <c r="AL7" s="65">
        <f t="shared" si="16"/>
        <v>96.5</v>
      </c>
      <c r="AM7" s="65">
        <f t="shared" si="16"/>
        <v>98</v>
      </c>
      <c r="AN7" s="65">
        <f t="shared" si="16"/>
        <v>98.4</v>
      </c>
      <c r="AO7" s="65">
        <f t="shared" si="16"/>
        <v>98.2</v>
      </c>
      <c r="AP7" s="65">
        <f t="shared" si="16"/>
        <v>97.5</v>
      </c>
      <c r="AQ7" s="65">
        <f t="shared" si="16"/>
        <v>97.7</v>
      </c>
      <c r="AR7" s="65"/>
      <c r="AS7" s="65">
        <f>AS8</f>
        <v>83.1</v>
      </c>
      <c r="AT7" s="65">
        <f t="shared" ref="AT7:BB7" si="17">AT8</f>
        <v>84.5</v>
      </c>
      <c r="AU7" s="65">
        <f t="shared" si="17"/>
        <v>79.7</v>
      </c>
      <c r="AV7" s="65">
        <f t="shared" si="17"/>
        <v>80.7</v>
      </c>
      <c r="AW7" s="65">
        <f t="shared" si="17"/>
        <v>76</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0.5</v>
      </c>
      <c r="BI7" s="65">
        <f t="shared" si="18"/>
        <v>101.2</v>
      </c>
      <c r="BJ7" s="65">
        <f t="shared" si="18"/>
        <v>107.2</v>
      </c>
      <c r="BK7" s="65">
        <f t="shared" si="18"/>
        <v>114.4</v>
      </c>
      <c r="BL7" s="65">
        <f t="shared" si="18"/>
        <v>117</v>
      </c>
      <c r="BM7" s="65">
        <f t="shared" si="18"/>
        <v>118.8</v>
      </c>
      <c r="BN7" s="65"/>
      <c r="BO7" s="65">
        <f>BO8</f>
        <v>74</v>
      </c>
      <c r="BP7" s="65">
        <f t="shared" ref="BP7:BX7" si="19">BP8</f>
        <v>76.400000000000006</v>
      </c>
      <c r="BQ7" s="65">
        <f t="shared" si="19"/>
        <v>64.3</v>
      </c>
      <c r="BR7" s="65">
        <f t="shared" si="19"/>
        <v>61.4</v>
      </c>
      <c r="BS7" s="65">
        <f t="shared" si="19"/>
        <v>61.3</v>
      </c>
      <c r="BT7" s="65">
        <f t="shared" si="19"/>
        <v>66.599999999999994</v>
      </c>
      <c r="BU7" s="65">
        <f t="shared" si="19"/>
        <v>66.8</v>
      </c>
      <c r="BV7" s="65">
        <f t="shared" si="19"/>
        <v>67.900000000000006</v>
      </c>
      <c r="BW7" s="65">
        <f t="shared" si="19"/>
        <v>66.900000000000006</v>
      </c>
      <c r="BX7" s="65">
        <f t="shared" si="19"/>
        <v>66.099999999999994</v>
      </c>
      <c r="BY7" s="65"/>
      <c r="BZ7" s="66">
        <f>BZ8</f>
        <v>18781</v>
      </c>
      <c r="CA7" s="66">
        <f t="shared" ref="CA7:CI7" si="20">CA8</f>
        <v>18341</v>
      </c>
      <c r="CB7" s="66">
        <f t="shared" si="20"/>
        <v>18583</v>
      </c>
      <c r="CC7" s="66">
        <f t="shared" si="20"/>
        <v>18954</v>
      </c>
      <c r="CD7" s="66">
        <f t="shared" si="20"/>
        <v>19100</v>
      </c>
      <c r="CE7" s="66">
        <f t="shared" si="20"/>
        <v>24371</v>
      </c>
      <c r="CF7" s="66">
        <f t="shared" si="20"/>
        <v>24882</v>
      </c>
      <c r="CG7" s="66">
        <f t="shared" si="20"/>
        <v>25249</v>
      </c>
      <c r="CH7" s="66">
        <f t="shared" si="20"/>
        <v>25711</v>
      </c>
      <c r="CI7" s="66">
        <f t="shared" si="20"/>
        <v>26415</v>
      </c>
      <c r="CJ7" s="65"/>
      <c r="CK7" s="66">
        <f>CK8</f>
        <v>5886</v>
      </c>
      <c r="CL7" s="66">
        <f t="shared" ref="CL7:CT7" si="21">CL8</f>
        <v>5635</v>
      </c>
      <c r="CM7" s="66">
        <f t="shared" si="21"/>
        <v>5840</v>
      </c>
      <c r="CN7" s="66">
        <f t="shared" si="21"/>
        <v>5666</v>
      </c>
      <c r="CO7" s="66">
        <f t="shared" si="21"/>
        <v>5650</v>
      </c>
      <c r="CP7" s="66">
        <f t="shared" si="21"/>
        <v>8736</v>
      </c>
      <c r="CQ7" s="66">
        <f t="shared" si="21"/>
        <v>8797</v>
      </c>
      <c r="CR7" s="66">
        <f t="shared" si="21"/>
        <v>8852</v>
      </c>
      <c r="CS7" s="66">
        <f t="shared" si="21"/>
        <v>9060</v>
      </c>
      <c r="CT7" s="66">
        <f t="shared" si="21"/>
        <v>9135</v>
      </c>
      <c r="CU7" s="65"/>
      <c r="CV7" s="65">
        <f>CV8</f>
        <v>57.1</v>
      </c>
      <c r="CW7" s="65">
        <f t="shared" ref="CW7:DE7" si="22">CW8</f>
        <v>57.6</v>
      </c>
      <c r="CX7" s="65">
        <f t="shared" si="22"/>
        <v>61.2</v>
      </c>
      <c r="CY7" s="65">
        <f t="shared" si="22"/>
        <v>59.6</v>
      </c>
      <c r="CZ7" s="65">
        <f t="shared" si="22"/>
        <v>67.3</v>
      </c>
      <c r="DA7" s="65">
        <f t="shared" si="22"/>
        <v>67.5</v>
      </c>
      <c r="DB7" s="65">
        <f t="shared" si="22"/>
        <v>69.5</v>
      </c>
      <c r="DC7" s="65">
        <f t="shared" si="22"/>
        <v>70.3</v>
      </c>
      <c r="DD7" s="65">
        <f t="shared" si="22"/>
        <v>71.099999999999994</v>
      </c>
      <c r="DE7" s="65">
        <f t="shared" si="22"/>
        <v>72</v>
      </c>
      <c r="DF7" s="65"/>
      <c r="DG7" s="65">
        <f>DG8</f>
        <v>9.5</v>
      </c>
      <c r="DH7" s="65">
        <f t="shared" ref="DH7:DP7" si="23">DH8</f>
        <v>8.8000000000000007</v>
      </c>
      <c r="DI7" s="65">
        <f t="shared" si="23"/>
        <v>8.8000000000000007</v>
      </c>
      <c r="DJ7" s="65">
        <f t="shared" si="23"/>
        <v>9.1999999999999993</v>
      </c>
      <c r="DK7" s="65">
        <f t="shared" si="23"/>
        <v>8.6999999999999993</v>
      </c>
      <c r="DL7" s="65">
        <f t="shared" si="23"/>
        <v>17.899999999999999</v>
      </c>
      <c r="DM7" s="65">
        <f t="shared" si="23"/>
        <v>17.399999999999999</v>
      </c>
      <c r="DN7" s="65">
        <f t="shared" si="23"/>
        <v>17</v>
      </c>
      <c r="DO7" s="65">
        <f t="shared" si="23"/>
        <v>16.5</v>
      </c>
      <c r="DP7" s="65">
        <f t="shared" si="23"/>
        <v>16</v>
      </c>
      <c r="DQ7" s="65"/>
      <c r="DR7" s="65">
        <f>DR8</f>
        <v>58.5</v>
      </c>
      <c r="DS7" s="65">
        <f t="shared" ref="DS7:EA7" si="24">DS8</f>
        <v>59.8</v>
      </c>
      <c r="DT7" s="65">
        <f t="shared" si="24"/>
        <v>61.1</v>
      </c>
      <c r="DU7" s="65">
        <f t="shared" si="24"/>
        <v>61.3</v>
      </c>
      <c r="DV7" s="65">
        <f t="shared" si="24"/>
        <v>62</v>
      </c>
      <c r="DW7" s="65">
        <f t="shared" si="24"/>
        <v>52.6</v>
      </c>
      <c r="DX7" s="65">
        <f t="shared" si="24"/>
        <v>54.2</v>
      </c>
      <c r="DY7" s="65">
        <f t="shared" si="24"/>
        <v>53.8</v>
      </c>
      <c r="DZ7" s="65">
        <f t="shared" si="24"/>
        <v>56.1</v>
      </c>
      <c r="EA7" s="65">
        <f t="shared" si="24"/>
        <v>56.4</v>
      </c>
      <c r="EB7" s="65"/>
      <c r="EC7" s="65">
        <f>EC8</f>
        <v>81</v>
      </c>
      <c r="ED7" s="65">
        <f t="shared" ref="ED7:EL7" si="25">ED8</f>
        <v>82.2</v>
      </c>
      <c r="EE7" s="65">
        <f t="shared" si="25"/>
        <v>84.2</v>
      </c>
      <c r="EF7" s="65">
        <f t="shared" si="25"/>
        <v>79.5</v>
      </c>
      <c r="EG7" s="65">
        <f t="shared" si="25"/>
        <v>78.3</v>
      </c>
      <c r="EH7" s="65">
        <f t="shared" si="25"/>
        <v>68</v>
      </c>
      <c r="EI7" s="65">
        <f t="shared" si="25"/>
        <v>70</v>
      </c>
      <c r="EJ7" s="65">
        <f t="shared" si="25"/>
        <v>71</v>
      </c>
      <c r="EK7" s="65">
        <f t="shared" si="25"/>
        <v>73.2</v>
      </c>
      <c r="EL7" s="65">
        <f t="shared" si="25"/>
        <v>73.400000000000006</v>
      </c>
      <c r="EM7" s="65"/>
      <c r="EN7" s="66">
        <f>EN8</f>
        <v>32378019</v>
      </c>
      <c r="EO7" s="66">
        <f t="shared" ref="EO7:EW7" si="26">EO8</f>
        <v>32390407</v>
      </c>
      <c r="EP7" s="66">
        <f t="shared" si="26"/>
        <v>32410370</v>
      </c>
      <c r="EQ7" s="66">
        <f t="shared" si="26"/>
        <v>32430722</v>
      </c>
      <c r="ER7" s="66">
        <f t="shared" si="26"/>
        <v>32311481</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454435</v>
      </c>
      <c r="D8" s="68">
        <v>46</v>
      </c>
      <c r="E8" s="68">
        <v>6</v>
      </c>
      <c r="F8" s="68">
        <v>0</v>
      </c>
      <c r="G8" s="68">
        <v>1</v>
      </c>
      <c r="H8" s="68" t="s">
        <v>155</v>
      </c>
      <c r="I8" s="68" t="s">
        <v>156</v>
      </c>
      <c r="J8" s="68" t="s">
        <v>157</v>
      </c>
      <c r="K8" s="68" t="s">
        <v>158</v>
      </c>
      <c r="L8" s="68" t="s">
        <v>159</v>
      </c>
      <c r="M8" s="68" t="s">
        <v>160</v>
      </c>
      <c r="N8" s="68" t="s">
        <v>161</v>
      </c>
      <c r="O8" s="68" t="s">
        <v>162</v>
      </c>
      <c r="P8" s="68" t="s">
        <v>163</v>
      </c>
      <c r="Q8" s="69">
        <v>7</v>
      </c>
      <c r="R8" s="68" t="s">
        <v>38</v>
      </c>
      <c r="S8" s="68" t="s">
        <v>164</v>
      </c>
      <c r="T8" s="68" t="s">
        <v>165</v>
      </c>
      <c r="U8" s="69">
        <v>3812</v>
      </c>
      <c r="V8" s="69">
        <v>3771</v>
      </c>
      <c r="W8" s="68" t="s">
        <v>166</v>
      </c>
      <c r="X8" s="70" t="s">
        <v>167</v>
      </c>
      <c r="Y8" s="69">
        <v>36</v>
      </c>
      <c r="Z8" s="69">
        <v>18</v>
      </c>
      <c r="AA8" s="69" t="s">
        <v>38</v>
      </c>
      <c r="AB8" s="69" t="s">
        <v>38</v>
      </c>
      <c r="AC8" s="69" t="s">
        <v>38</v>
      </c>
      <c r="AD8" s="69">
        <v>54</v>
      </c>
      <c r="AE8" s="69">
        <v>36</v>
      </c>
      <c r="AF8" s="69">
        <v>18</v>
      </c>
      <c r="AG8" s="69">
        <v>54</v>
      </c>
      <c r="AH8" s="71">
        <v>100.7</v>
      </c>
      <c r="AI8" s="71">
        <v>102.5</v>
      </c>
      <c r="AJ8" s="71">
        <v>97.8</v>
      </c>
      <c r="AK8" s="71">
        <v>102.4</v>
      </c>
      <c r="AL8" s="71">
        <v>96.5</v>
      </c>
      <c r="AM8" s="71">
        <v>98</v>
      </c>
      <c r="AN8" s="71">
        <v>98.4</v>
      </c>
      <c r="AO8" s="71">
        <v>98.2</v>
      </c>
      <c r="AP8" s="71">
        <v>97.5</v>
      </c>
      <c r="AQ8" s="71">
        <v>97.7</v>
      </c>
      <c r="AR8" s="71">
        <v>98.2</v>
      </c>
      <c r="AS8" s="71">
        <v>83.1</v>
      </c>
      <c r="AT8" s="71">
        <v>84.5</v>
      </c>
      <c r="AU8" s="71">
        <v>79.7</v>
      </c>
      <c r="AV8" s="71">
        <v>80.7</v>
      </c>
      <c r="AW8" s="71">
        <v>76</v>
      </c>
      <c r="AX8" s="71">
        <v>79.599999999999994</v>
      </c>
      <c r="AY8" s="71">
        <v>77.900000000000006</v>
      </c>
      <c r="AZ8" s="71">
        <v>78.099999999999994</v>
      </c>
      <c r="BA8" s="71">
        <v>77</v>
      </c>
      <c r="BB8" s="71">
        <v>77.099999999999994</v>
      </c>
      <c r="BC8" s="71">
        <v>89.5</v>
      </c>
      <c r="BD8" s="72">
        <v>0</v>
      </c>
      <c r="BE8" s="72">
        <v>0</v>
      </c>
      <c r="BF8" s="72">
        <v>0</v>
      </c>
      <c r="BG8" s="72">
        <v>0</v>
      </c>
      <c r="BH8" s="72">
        <v>0.5</v>
      </c>
      <c r="BI8" s="72">
        <v>101.2</v>
      </c>
      <c r="BJ8" s="72">
        <v>107.2</v>
      </c>
      <c r="BK8" s="72">
        <v>114.4</v>
      </c>
      <c r="BL8" s="72">
        <v>117</v>
      </c>
      <c r="BM8" s="72">
        <v>118.8</v>
      </c>
      <c r="BN8" s="72">
        <v>59.6</v>
      </c>
      <c r="BO8" s="71">
        <v>74</v>
      </c>
      <c r="BP8" s="71">
        <v>76.400000000000006</v>
      </c>
      <c r="BQ8" s="71">
        <v>64.3</v>
      </c>
      <c r="BR8" s="71">
        <v>61.4</v>
      </c>
      <c r="BS8" s="71">
        <v>61.3</v>
      </c>
      <c r="BT8" s="71">
        <v>66.599999999999994</v>
      </c>
      <c r="BU8" s="71">
        <v>66.8</v>
      </c>
      <c r="BV8" s="71">
        <v>67.900000000000006</v>
      </c>
      <c r="BW8" s="71">
        <v>66.900000000000006</v>
      </c>
      <c r="BX8" s="71">
        <v>66.099999999999994</v>
      </c>
      <c r="BY8" s="71">
        <v>74.7</v>
      </c>
      <c r="BZ8" s="72">
        <v>18781</v>
      </c>
      <c r="CA8" s="72">
        <v>18341</v>
      </c>
      <c r="CB8" s="72">
        <v>18583</v>
      </c>
      <c r="CC8" s="72">
        <v>18954</v>
      </c>
      <c r="CD8" s="72">
        <v>19100</v>
      </c>
      <c r="CE8" s="72">
        <v>24371</v>
      </c>
      <c r="CF8" s="72">
        <v>24882</v>
      </c>
      <c r="CG8" s="72">
        <v>25249</v>
      </c>
      <c r="CH8" s="72">
        <v>25711</v>
      </c>
      <c r="CI8" s="72">
        <v>26415</v>
      </c>
      <c r="CJ8" s="71">
        <v>53621</v>
      </c>
      <c r="CK8" s="72">
        <v>5886</v>
      </c>
      <c r="CL8" s="72">
        <v>5635</v>
      </c>
      <c r="CM8" s="72">
        <v>5840</v>
      </c>
      <c r="CN8" s="72">
        <v>5666</v>
      </c>
      <c r="CO8" s="72">
        <v>5650</v>
      </c>
      <c r="CP8" s="72">
        <v>8736</v>
      </c>
      <c r="CQ8" s="72">
        <v>8797</v>
      </c>
      <c r="CR8" s="72">
        <v>8852</v>
      </c>
      <c r="CS8" s="72">
        <v>9060</v>
      </c>
      <c r="CT8" s="72">
        <v>9135</v>
      </c>
      <c r="CU8" s="71">
        <v>15586</v>
      </c>
      <c r="CV8" s="72">
        <v>57.1</v>
      </c>
      <c r="CW8" s="72">
        <v>57.6</v>
      </c>
      <c r="CX8" s="72">
        <v>61.2</v>
      </c>
      <c r="CY8" s="72">
        <v>59.6</v>
      </c>
      <c r="CZ8" s="72">
        <v>67.3</v>
      </c>
      <c r="DA8" s="72">
        <v>67.5</v>
      </c>
      <c r="DB8" s="72">
        <v>69.5</v>
      </c>
      <c r="DC8" s="72">
        <v>70.3</v>
      </c>
      <c r="DD8" s="72">
        <v>71.099999999999994</v>
      </c>
      <c r="DE8" s="72">
        <v>72</v>
      </c>
      <c r="DF8" s="72">
        <v>54.6</v>
      </c>
      <c r="DG8" s="72">
        <v>9.5</v>
      </c>
      <c r="DH8" s="72">
        <v>8.8000000000000007</v>
      </c>
      <c r="DI8" s="72">
        <v>8.8000000000000007</v>
      </c>
      <c r="DJ8" s="72">
        <v>9.1999999999999993</v>
      </c>
      <c r="DK8" s="72">
        <v>8.6999999999999993</v>
      </c>
      <c r="DL8" s="72">
        <v>17.899999999999999</v>
      </c>
      <c r="DM8" s="72">
        <v>17.399999999999999</v>
      </c>
      <c r="DN8" s="72">
        <v>17</v>
      </c>
      <c r="DO8" s="72">
        <v>16.5</v>
      </c>
      <c r="DP8" s="72">
        <v>16</v>
      </c>
      <c r="DQ8" s="72">
        <v>25</v>
      </c>
      <c r="DR8" s="71">
        <v>58.5</v>
      </c>
      <c r="DS8" s="71">
        <v>59.8</v>
      </c>
      <c r="DT8" s="71">
        <v>61.1</v>
      </c>
      <c r="DU8" s="71">
        <v>61.3</v>
      </c>
      <c r="DV8" s="71">
        <v>62</v>
      </c>
      <c r="DW8" s="71">
        <v>52.6</v>
      </c>
      <c r="DX8" s="71">
        <v>54.2</v>
      </c>
      <c r="DY8" s="71">
        <v>53.8</v>
      </c>
      <c r="DZ8" s="71">
        <v>56.1</v>
      </c>
      <c r="EA8" s="71">
        <v>56.4</v>
      </c>
      <c r="EB8" s="71">
        <v>53.5</v>
      </c>
      <c r="EC8" s="71">
        <v>81</v>
      </c>
      <c r="ED8" s="71">
        <v>82.2</v>
      </c>
      <c r="EE8" s="71">
        <v>84.2</v>
      </c>
      <c r="EF8" s="71">
        <v>79.5</v>
      </c>
      <c r="EG8" s="71">
        <v>78.3</v>
      </c>
      <c r="EH8" s="71">
        <v>68</v>
      </c>
      <c r="EI8" s="71">
        <v>70</v>
      </c>
      <c r="EJ8" s="71">
        <v>71</v>
      </c>
      <c r="EK8" s="71">
        <v>73.2</v>
      </c>
      <c r="EL8" s="71">
        <v>73.400000000000006</v>
      </c>
      <c r="EM8" s="71">
        <v>70</v>
      </c>
      <c r="EN8" s="72">
        <v>32378019</v>
      </c>
      <c r="EO8" s="72">
        <v>32390407</v>
      </c>
      <c r="EP8" s="72">
        <v>32410370</v>
      </c>
      <c r="EQ8" s="72">
        <v>32430722</v>
      </c>
      <c r="ER8" s="72">
        <v>32311481</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354</cp:lastModifiedBy>
  <cp:lastPrinted>2021-02-03T06:32:59Z</cp:lastPrinted>
  <dcterms:created xsi:type="dcterms:W3CDTF">2020-12-15T03:59:01Z</dcterms:created>
  <dcterms:modified xsi:type="dcterms:W3CDTF">2021-02-03T07:05:22Z</dcterms:modified>
  <cp:category/>
</cp:coreProperties>
</file>