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下水道（池野）\02 都城市〇\"/>
    </mc:Choice>
  </mc:AlternateContent>
  <xr:revisionPtr revIDLastSave="0" documentId="13_ncr:1_{E1CA20F2-E612-4E61-A2D3-D354F03AA06A}" xr6:coauthVersionLast="46" xr6:coauthVersionMax="46" xr10:uidLastSave="{00000000-0000-0000-0000-000000000000}"/>
  <workbookProtection workbookAlgorithmName="SHA-512" workbookHashValue="WXWJ6aPIQlshCesNt20DqJttPvFDnZ3XUYpr6ageoYmnTQ435UZwi2F5LiRNxfBiu0bjWGdbg1x/+We9g0Q32g==" workbookSaltValue="S+risZNryCK7NbBvBV9n4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O6" i="5"/>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W10" i="4"/>
  <c r="P10" i="4"/>
  <c r="I10" i="4"/>
  <c r="BB8" i="4"/>
  <c r="AL8" i="4"/>
  <c r="AD8" i="4"/>
  <c r="P8" i="4"/>
  <c r="B8" i="4"/>
</calcChain>
</file>

<file path=xl/sharedStrings.xml><?xml version="1.0" encoding="utf-8"?>
<sst xmlns="http://schemas.openxmlformats.org/spreadsheetml/2006/main" count="275" uniqueCount="116">
  <si>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</si>
  <si>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</si>
  <si>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</si>
  <si>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</si>
  <si>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</si>
  <si>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</si>
  <si>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</si>
  <si>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</si>
  <si>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</si>
  <si>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</si>
  <si>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</si>
  <si>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</si>
  <si>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</si>
  <si>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</si>
  <si>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</si>
  <si>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</si>
  <si>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</si>
  <si>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</si>
  <si>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</si>
  <si>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</si>
  <si>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</si>
  <si>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</si>
  <si>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</si>
  <si>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</si>
  <si>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</si>
  <si>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</si>
  <si>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</si>
  <si>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</si>
  <si>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</si>
  <si>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</si>
  <si>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</si>
  <si>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</si>
  <si>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</si>
  <si>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</si>
  <si>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</si>
  <si>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</si>
  <si>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</si>
  <si>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</si>
  <si>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</si>
  <si>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</si>
  <si>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</si>
  <si>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</si>
  <si>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</si>
  <si>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</si>
  <si>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</si>
  <si>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</si>
  <si>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</si>
  <si>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</si>
  <si>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</si>
  <si>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</si>
  <si>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</si>
  <si>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</si>
  <si>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</si>
  <si>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</si>
  <si>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</si>
  <si>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</si>
  <si>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</si>
  <si>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</si>
  <si>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</si>
  <si>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</si>
  <si>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</si>
  <si>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</si>
  <si>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</si>
  <si>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</si>
  <si>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</si>
  <si>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</si>
  <si>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</si>
  <si>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</si>
  <si>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</si>
  <si>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</si>
  <si>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</si>
  <si>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</si>
  <si>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</si>
  <si>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</si>
  <si>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</si>
  <si>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</si>
  <si>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</si>
  <si>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</si>
  <si>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</si>
  <si>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</si>
  <si>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</si>
  <si>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</si>
  <si>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</si>
  <si>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</si>
  <si>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</si>
  <si>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</si>
  <si>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</si>
  <si>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</si>
  <si>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</si>
  <si>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</si>
  <si>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</si>
  <si>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</si>
  <si>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</si>
  <si>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</si>
  <si>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</si>
  <si>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</si>
  <si>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</si>
  <si>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</si>
  <si>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</si>
  <si>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</si>
  <si>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</si>
  <si>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</si>
  <si>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</si>
  <si>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</si>
  <si>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</si>
  <si>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</si>
  <si>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</si>
  <si>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</si>
  <si>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</si>
  <si>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</si>
  <si>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</si>
  <si>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</si>
  <si>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</si>
  <si>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法定耐用年数を経過した管渠は現在ありませんが、今後発生が見込まれます。「管渠改善率」は類似団体の平均値を上回っていますが、老朽化が懸念される管渠更新の進捗は微減となりました。今後は、ストックマネジメントに基づき、増加する老朽化した管渠の更新を計画的に実施する必要があります。</t>
    <rPh sb="78" eb="80">
      <t>ビゲン</t>
    </rPh>
    <phoneticPr fontId="4"/>
  </si>
  <si>
    <t>　各指標において類似団体の平均値との比較で優位な指標は少ない状況であります。
　水洗化率の向上を図ることで料金収入を増やすとともに、更なる経費の削減や財源確保を行うことで、企業債残高対事業規模比率、経常収支比率及び経費回収率の改善を行う必要があります。
　また、老朽化した処理施設の長寿命化により投資費用の低減を図るとともに、今後増加する老朽化した管渠の更新を計画的に進める必要があります。
  経営戦略については、平成28年度に策定済みです。</t>
    <rPh sb="66" eb="67">
      <t>サラ</t>
    </rPh>
    <rPh sb="69" eb="71">
      <t>ケイヒ</t>
    </rPh>
    <rPh sb="72" eb="74">
      <t>サクゲン</t>
    </rPh>
    <rPh sb="75" eb="76">
      <t>ザイ</t>
    </rPh>
    <rPh sb="76" eb="77">
      <t>ゲン</t>
    </rPh>
    <rPh sb="77" eb="79">
      <t>カクホ</t>
    </rPh>
    <rPh sb="80" eb="81">
      <t>オコナ</t>
    </rPh>
    <rPh sb="99" eb="101">
      <t>ケイジョウ</t>
    </rPh>
    <rPh sb="116" eb="117">
      <t>オコナ</t>
    </rPh>
    <phoneticPr fontId="4"/>
  </si>
  <si>
    <r>
      <t>　「経常損益」については、繰入金の影響により「経常収支比率」が100％以下となり、「累積欠損金」が発生しました。
　「流動比率」が類似団体より低く、「経費回収率」も100％を下回っていることから、より一層の水洗化の普及促進と経費の削減により資金の確保を行い、「支払能力」を高める必要があります。
　「企業債残高対事業規模比率」が類似団体の平均値に対し高い状況であるのは、未整備地区の整備を行っていることと、処理施設の更新事業を実施しているためです。企業債残高の逓減を図りつつ事業を進めていく必要があります。　
　「汚水処理原価」については、類似団体の平均値を下回っていますが、老朽化した処理施設の改修及び修繕費用が数値を押し上げている状況ですので、現在、実施している処理施設の長寿命化事業をさらに推し進め、処理施設修繕費用を低減する必要があります。
　「施設利用率」が低いのは、未整備の区域がまだ多く残されていることと水洗化率が低いためです。
　「水洗化率」は類似団体の平均値に対して低い状況にあります。これは、未整備地区の整備を進めていることや高齢</t>
    </r>
    <r>
      <rPr>
        <sz val="11"/>
        <color rgb="FFFF0000"/>
        <rFont val="ＭＳ ゴシック"/>
        <family val="3"/>
        <charset val="128"/>
      </rPr>
      <t>者</t>
    </r>
    <r>
      <rPr>
        <sz val="11"/>
        <color theme="1"/>
        <rFont val="ＭＳ ゴシック"/>
        <family val="3"/>
        <charset val="128"/>
      </rPr>
      <t>世帯の水洗化が進まないことが原因と考えられます。引き続き水洗化率の向上を図る必要があります。</t>
    </r>
    <rPh sb="2" eb="4">
      <t>ケイジョウ</t>
    </rPh>
    <rPh sb="4" eb="6">
      <t>ソンエキ</t>
    </rPh>
    <rPh sb="13" eb="15">
      <t>クリイレ</t>
    </rPh>
    <rPh sb="15" eb="16">
      <t>キン</t>
    </rPh>
    <rPh sb="17" eb="19">
      <t>エイキョウ</t>
    </rPh>
    <rPh sb="23" eb="25">
      <t>ケイジョウ</t>
    </rPh>
    <rPh sb="25" eb="27">
      <t>シュウシ</t>
    </rPh>
    <rPh sb="27" eb="29">
      <t>ヒリツ</t>
    </rPh>
    <rPh sb="35" eb="37">
      <t>イカ</t>
    </rPh>
    <rPh sb="42" eb="44">
      <t>ルイセキ</t>
    </rPh>
    <rPh sb="44" eb="47">
      <t>ケッソンキン</t>
    </rPh>
    <rPh sb="49" eb="51">
      <t>ハッセイ</t>
    </rPh>
    <rPh sb="120" eb="122">
      <t>シキン</t>
    </rPh>
    <rPh sb="123" eb="125">
      <t>カクホ</t>
    </rPh>
    <rPh sb="126" eb="127">
      <t>オコナ</t>
    </rPh>
    <rPh sb="475" eb="476">
      <t>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</si>
</sst>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0.14000000000000001</c:v>
                </c:pt>
                <c:pt idx="3">
                  <c:v>0.39</c:v>
                </c:pt>
                <c:pt idx="4">
                  <c:v>0.3</c:v>
                </c:pt>
              </c:numCache>
            </c:numRef>
          </c:val>
          <c:extLst>
            <c:ext xmlns:c16="http://schemas.microsoft.com/office/drawing/2014/chart" uri="{C3380CC4-5D6E-409C-BE32-E72D297353CC}">
              <c16:uniqueId val="{00000000-3935-4B45-94CC-DD947DD1D8CE}"/>
            </c:ext>
          </c:extLst>
        </c:ser>
        <c:dLbls>
          <c:showLegendKey val="0"/>
          <c:showVal val="0"/>
          <c:showCatName val="0"/>
          <c:showSerName val="0"/>
          <c:showPercent val="0"/>
          <c:showBubbleSize val="0"/>
        </c:dLbls>
        <c:gapWidth val="150"/>
        <c:axId val="205820376"/>
        <c:axId val="20582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c:v>
                </c:pt>
                <c:pt idx="4">
                  <c:v>0.09</c:v>
                </c:pt>
              </c:numCache>
            </c:numRef>
          </c:val>
          <c:smooth val="0"/>
          <c:extLst>
            <c:ext xmlns:c16="http://schemas.microsoft.com/office/drawing/2014/chart" uri="{C3380CC4-5D6E-409C-BE32-E72D297353CC}">
              <c16:uniqueId val="{00000001-3935-4B45-94CC-DD947DD1D8CE}"/>
            </c:ext>
          </c:extLst>
        </c:ser>
        <c:dLbls>
          <c:showLegendKey val="0"/>
          <c:showVal val="0"/>
          <c:showCatName val="0"/>
          <c:showSerName val="0"/>
          <c:showPercent val="0"/>
          <c:showBubbleSize val="0"/>
        </c:dLbls>
        <c:marker val="1"/>
        <c:smooth val="0"/>
        <c:axId val="205820376"/>
        <c:axId val="205820768"/>
      </c:lineChart>
      <c:dateAx>
        <c:axId val="205820376"/>
        <c:scaling>
          <c:orientation val="minMax"/>
        </c:scaling>
        <c:delete val="1"/>
        <c:axPos val="b"/>
        <c:numFmt formatCode="&quot;H&quot;yy" sourceLinked="1"/>
        <c:majorTickMark val="none"/>
        <c:minorTickMark val="none"/>
        <c:tickLblPos val="none"/>
        <c:crossAx val="205820768"/>
        <c:crosses val="autoZero"/>
        <c:auto val="1"/>
        <c:lblOffset val="100"/>
        <c:baseTimeUnit val="years"/>
      </c:dateAx>
      <c:valAx>
        <c:axId val="2058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2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50.57</c:v>
                </c:pt>
                <c:pt idx="3">
                  <c:v>50.18</c:v>
                </c:pt>
                <c:pt idx="4">
                  <c:v>49.33</c:v>
                </c:pt>
              </c:numCache>
            </c:numRef>
          </c:val>
          <c:extLst>
            <c:ext xmlns:c16="http://schemas.microsoft.com/office/drawing/2014/chart" uri="{C3380CC4-5D6E-409C-BE32-E72D297353CC}">
              <c16:uniqueId val="{00000000-8C01-47FF-9E25-7DA7EDF52F7A}"/>
            </c:ext>
          </c:extLst>
        </c:ser>
        <c:dLbls>
          <c:showLegendKey val="0"/>
          <c:showVal val="0"/>
          <c:showCatName val="0"/>
          <c:showSerName val="0"/>
          <c:showPercent val="0"/>
          <c:showBubbleSize val="0"/>
        </c:dLbls>
        <c:gapWidth val="150"/>
        <c:axId val="206798144"/>
        <c:axId val="2938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64.959999999999994</c:v>
                </c:pt>
                <c:pt idx="3">
                  <c:v>65.040000000000006</c:v>
                </c:pt>
                <c:pt idx="4">
                  <c:v>68.31</c:v>
                </c:pt>
              </c:numCache>
            </c:numRef>
          </c:val>
          <c:smooth val="0"/>
          <c:extLst>
            <c:ext xmlns:c16="http://schemas.microsoft.com/office/drawing/2014/chart" uri="{C3380CC4-5D6E-409C-BE32-E72D297353CC}">
              <c16:uniqueId val="{00000001-8C01-47FF-9E25-7DA7EDF52F7A}"/>
            </c:ext>
          </c:extLst>
        </c:ser>
        <c:dLbls>
          <c:showLegendKey val="0"/>
          <c:showVal val="0"/>
          <c:showCatName val="0"/>
          <c:showSerName val="0"/>
          <c:showPercent val="0"/>
          <c:showBubbleSize val="0"/>
        </c:dLbls>
        <c:marker val="1"/>
        <c:smooth val="0"/>
        <c:axId val="206798144"/>
        <c:axId val="293815008"/>
      </c:lineChart>
      <c:dateAx>
        <c:axId val="206798144"/>
        <c:scaling>
          <c:orientation val="minMax"/>
        </c:scaling>
        <c:delete val="1"/>
        <c:axPos val="b"/>
        <c:numFmt formatCode="&quot;H&quot;yy" sourceLinked="1"/>
        <c:majorTickMark val="none"/>
        <c:minorTickMark val="none"/>
        <c:tickLblPos val="none"/>
        <c:crossAx val="293815008"/>
        <c:crosses val="autoZero"/>
        <c:auto val="1"/>
        <c:lblOffset val="100"/>
        <c:baseTimeUnit val="years"/>
      </c:dateAx>
      <c:valAx>
        <c:axId val="2938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81.319999999999993</c:v>
                </c:pt>
                <c:pt idx="3">
                  <c:v>82.16</c:v>
                </c:pt>
                <c:pt idx="4">
                  <c:v>82.56</c:v>
                </c:pt>
              </c:numCache>
            </c:numRef>
          </c:val>
          <c:extLst>
            <c:ext xmlns:c16="http://schemas.microsoft.com/office/drawing/2014/chart" uri="{C3380CC4-5D6E-409C-BE32-E72D297353CC}">
              <c16:uniqueId val="{00000000-75A5-4EA9-9BB9-43F24583B009}"/>
            </c:ext>
          </c:extLst>
        </c:ser>
        <c:dLbls>
          <c:showLegendKey val="0"/>
          <c:showVal val="0"/>
          <c:showCatName val="0"/>
          <c:showSerName val="0"/>
          <c:showPercent val="0"/>
          <c:showBubbleSize val="0"/>
        </c:dLbls>
        <c:gapWidth val="150"/>
        <c:axId val="293816184"/>
        <c:axId val="2938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c:v>
                </c:pt>
                <c:pt idx="3">
                  <c:v>92.55</c:v>
                </c:pt>
                <c:pt idx="4">
                  <c:v>92.62</c:v>
                </c:pt>
              </c:numCache>
            </c:numRef>
          </c:val>
          <c:smooth val="0"/>
          <c:extLst>
            <c:ext xmlns:c16="http://schemas.microsoft.com/office/drawing/2014/chart" uri="{C3380CC4-5D6E-409C-BE32-E72D297353CC}">
              <c16:uniqueId val="{00000001-75A5-4EA9-9BB9-43F24583B009}"/>
            </c:ext>
          </c:extLst>
        </c:ser>
        <c:dLbls>
          <c:showLegendKey val="0"/>
          <c:showVal val="0"/>
          <c:showCatName val="0"/>
          <c:showSerName val="0"/>
          <c:showPercent val="0"/>
          <c:showBubbleSize val="0"/>
        </c:dLbls>
        <c:marker val="1"/>
        <c:smooth val="0"/>
        <c:axId val="293816184"/>
        <c:axId val="293816576"/>
      </c:lineChart>
      <c:dateAx>
        <c:axId val="293816184"/>
        <c:scaling>
          <c:orientation val="minMax"/>
        </c:scaling>
        <c:delete val="1"/>
        <c:axPos val="b"/>
        <c:numFmt formatCode="&quot;H&quot;yy" sourceLinked="1"/>
        <c:majorTickMark val="none"/>
        <c:minorTickMark val="none"/>
        <c:tickLblPos val="none"/>
        <c:crossAx val="293816576"/>
        <c:crosses val="autoZero"/>
        <c:auto val="1"/>
        <c:lblOffset val="100"/>
        <c:baseTimeUnit val="years"/>
      </c:dateAx>
      <c:valAx>
        <c:axId val="2938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81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102.82</c:v>
                </c:pt>
                <c:pt idx="3">
                  <c:v>101.49</c:v>
                </c:pt>
                <c:pt idx="4">
                  <c:v>99.12</c:v>
                </c:pt>
              </c:numCache>
            </c:numRef>
          </c:val>
          <c:extLst>
            <c:ext xmlns:c16="http://schemas.microsoft.com/office/drawing/2014/chart" uri="{C3380CC4-5D6E-409C-BE32-E72D297353CC}">
              <c16:uniqueId val="{00000000-0B5A-40F1-94B4-985C606060F3}"/>
            </c:ext>
          </c:extLst>
        </c:ser>
        <c:dLbls>
          <c:showLegendKey val="0"/>
          <c:showVal val="0"/>
          <c:showCatName val="0"/>
          <c:showSerName val="0"/>
          <c:showPercent val="0"/>
          <c:showBubbleSize val="0"/>
        </c:dLbls>
        <c:gapWidth val="150"/>
        <c:axId val="205822728"/>
        <c:axId val="20582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108.03</c:v>
                </c:pt>
                <c:pt idx="3">
                  <c:v>106.9</c:v>
                </c:pt>
                <c:pt idx="4">
                  <c:v>106.99</c:v>
                </c:pt>
              </c:numCache>
            </c:numRef>
          </c:val>
          <c:smooth val="0"/>
          <c:extLst>
            <c:ext xmlns:c16="http://schemas.microsoft.com/office/drawing/2014/chart" uri="{C3380CC4-5D6E-409C-BE32-E72D297353CC}">
              <c16:uniqueId val="{00000001-0B5A-40F1-94B4-985C606060F3}"/>
            </c:ext>
          </c:extLst>
        </c:ser>
        <c:dLbls>
          <c:showLegendKey val="0"/>
          <c:showVal val="0"/>
          <c:showCatName val="0"/>
          <c:showSerName val="0"/>
          <c:showPercent val="0"/>
          <c:showBubbleSize val="0"/>
        </c:dLbls>
        <c:marker val="1"/>
        <c:smooth val="0"/>
        <c:axId val="205822728"/>
        <c:axId val="205823120"/>
      </c:lineChart>
      <c:dateAx>
        <c:axId val="205822728"/>
        <c:scaling>
          <c:orientation val="minMax"/>
        </c:scaling>
        <c:delete val="1"/>
        <c:axPos val="b"/>
        <c:numFmt formatCode="&quot;H&quot;yy" sourceLinked="1"/>
        <c:majorTickMark val="none"/>
        <c:minorTickMark val="none"/>
        <c:tickLblPos val="none"/>
        <c:crossAx val="205823120"/>
        <c:crosses val="autoZero"/>
        <c:auto val="1"/>
        <c:lblOffset val="100"/>
        <c:baseTimeUnit val="years"/>
      </c:dateAx>
      <c:valAx>
        <c:axId val="20582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2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4.62</c:v>
                </c:pt>
                <c:pt idx="3">
                  <c:v>8.15</c:v>
                </c:pt>
                <c:pt idx="4">
                  <c:v>11.64</c:v>
                </c:pt>
              </c:numCache>
            </c:numRef>
          </c:val>
          <c:extLst>
            <c:ext xmlns:c16="http://schemas.microsoft.com/office/drawing/2014/chart" uri="{C3380CC4-5D6E-409C-BE32-E72D297353CC}">
              <c16:uniqueId val="{00000000-7C44-4D5B-8862-F7B1D05F1F4B}"/>
            </c:ext>
          </c:extLst>
        </c:ser>
        <c:dLbls>
          <c:showLegendKey val="0"/>
          <c:showVal val="0"/>
          <c:showCatName val="0"/>
          <c:showSerName val="0"/>
          <c:showPercent val="0"/>
          <c:showBubbleSize val="0"/>
        </c:dLbls>
        <c:gapWidth val="150"/>
        <c:axId val="205824296"/>
        <c:axId val="20582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25.61</c:v>
                </c:pt>
                <c:pt idx="3">
                  <c:v>26.13</c:v>
                </c:pt>
                <c:pt idx="4">
                  <c:v>26.36</c:v>
                </c:pt>
              </c:numCache>
            </c:numRef>
          </c:val>
          <c:smooth val="0"/>
          <c:extLst>
            <c:ext xmlns:c16="http://schemas.microsoft.com/office/drawing/2014/chart" uri="{C3380CC4-5D6E-409C-BE32-E72D297353CC}">
              <c16:uniqueId val="{00000001-7C44-4D5B-8862-F7B1D05F1F4B}"/>
            </c:ext>
          </c:extLst>
        </c:ser>
        <c:dLbls>
          <c:showLegendKey val="0"/>
          <c:showVal val="0"/>
          <c:showCatName val="0"/>
          <c:showSerName val="0"/>
          <c:showPercent val="0"/>
          <c:showBubbleSize val="0"/>
        </c:dLbls>
        <c:marker val="1"/>
        <c:smooth val="0"/>
        <c:axId val="205824296"/>
        <c:axId val="205824688"/>
      </c:lineChart>
      <c:dateAx>
        <c:axId val="205824296"/>
        <c:scaling>
          <c:orientation val="minMax"/>
        </c:scaling>
        <c:delete val="1"/>
        <c:axPos val="b"/>
        <c:numFmt formatCode="&quot;H&quot;yy" sourceLinked="1"/>
        <c:majorTickMark val="none"/>
        <c:minorTickMark val="none"/>
        <c:tickLblPos val="none"/>
        <c:crossAx val="205824688"/>
        <c:crosses val="autoZero"/>
        <c:auto val="1"/>
        <c:lblOffset val="100"/>
        <c:baseTimeUnit val="years"/>
      </c:dateAx>
      <c:valAx>
        <c:axId val="20582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2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BAA-4B13-873C-E4794FA1FDC1}"/>
            </c:ext>
          </c:extLst>
        </c:ser>
        <c:dLbls>
          <c:showLegendKey val="0"/>
          <c:showVal val="0"/>
          <c:showCatName val="0"/>
          <c:showSerName val="0"/>
          <c:showPercent val="0"/>
          <c:showBubbleSize val="0"/>
        </c:dLbls>
        <c:gapWidth val="150"/>
        <c:axId val="205825864"/>
        <c:axId val="20582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1.07</c:v>
                </c:pt>
                <c:pt idx="3">
                  <c:v>1.03</c:v>
                </c:pt>
                <c:pt idx="4">
                  <c:v>1.43</c:v>
                </c:pt>
              </c:numCache>
            </c:numRef>
          </c:val>
          <c:smooth val="0"/>
          <c:extLst>
            <c:ext xmlns:c16="http://schemas.microsoft.com/office/drawing/2014/chart" uri="{C3380CC4-5D6E-409C-BE32-E72D297353CC}">
              <c16:uniqueId val="{00000001-4BAA-4B13-873C-E4794FA1FDC1}"/>
            </c:ext>
          </c:extLst>
        </c:ser>
        <c:dLbls>
          <c:showLegendKey val="0"/>
          <c:showVal val="0"/>
          <c:showCatName val="0"/>
          <c:showSerName val="0"/>
          <c:showPercent val="0"/>
          <c:showBubbleSize val="0"/>
        </c:dLbls>
        <c:marker val="1"/>
        <c:smooth val="0"/>
        <c:axId val="205825864"/>
        <c:axId val="205826256"/>
      </c:lineChart>
      <c:dateAx>
        <c:axId val="205825864"/>
        <c:scaling>
          <c:orientation val="minMax"/>
        </c:scaling>
        <c:delete val="1"/>
        <c:axPos val="b"/>
        <c:numFmt formatCode="&quot;H&quot;yy" sourceLinked="1"/>
        <c:majorTickMark val="none"/>
        <c:minorTickMark val="none"/>
        <c:tickLblPos val="none"/>
        <c:crossAx val="205826256"/>
        <c:crosses val="autoZero"/>
        <c:auto val="1"/>
        <c:lblOffset val="100"/>
        <c:baseTimeUnit val="years"/>
      </c:dateAx>
      <c:valAx>
        <c:axId val="20582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2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c:v>1.62</c:v>
                </c:pt>
              </c:numCache>
            </c:numRef>
          </c:val>
          <c:extLst>
            <c:ext xmlns:c16="http://schemas.microsoft.com/office/drawing/2014/chart" uri="{C3380CC4-5D6E-409C-BE32-E72D297353CC}">
              <c16:uniqueId val="{00000000-96C4-4A89-8A47-6285CFABF9A5}"/>
            </c:ext>
          </c:extLst>
        </c:ser>
        <c:dLbls>
          <c:showLegendKey val="0"/>
          <c:showVal val="0"/>
          <c:showCatName val="0"/>
          <c:showSerName val="0"/>
          <c:showPercent val="0"/>
          <c:showBubbleSize val="0"/>
        </c:dLbls>
        <c:gapWidth val="150"/>
        <c:axId val="206796576"/>
        <c:axId val="20679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13.55</c:v>
                </c:pt>
                <c:pt idx="3">
                  <c:v>9.06</c:v>
                </c:pt>
                <c:pt idx="4">
                  <c:v>7.42</c:v>
                </c:pt>
              </c:numCache>
            </c:numRef>
          </c:val>
          <c:smooth val="0"/>
          <c:extLst>
            <c:ext xmlns:c16="http://schemas.microsoft.com/office/drawing/2014/chart" uri="{C3380CC4-5D6E-409C-BE32-E72D297353CC}">
              <c16:uniqueId val="{00000001-96C4-4A89-8A47-6285CFABF9A5}"/>
            </c:ext>
          </c:extLst>
        </c:ser>
        <c:dLbls>
          <c:showLegendKey val="0"/>
          <c:showVal val="0"/>
          <c:showCatName val="0"/>
          <c:showSerName val="0"/>
          <c:showPercent val="0"/>
          <c:showBubbleSize val="0"/>
        </c:dLbls>
        <c:marker val="1"/>
        <c:smooth val="0"/>
        <c:axId val="206796576"/>
        <c:axId val="206796968"/>
      </c:lineChart>
      <c:dateAx>
        <c:axId val="206796576"/>
        <c:scaling>
          <c:orientation val="minMax"/>
        </c:scaling>
        <c:delete val="1"/>
        <c:axPos val="b"/>
        <c:numFmt formatCode="&quot;H&quot;yy" sourceLinked="1"/>
        <c:majorTickMark val="none"/>
        <c:minorTickMark val="none"/>
        <c:tickLblPos val="none"/>
        <c:crossAx val="206796968"/>
        <c:crosses val="autoZero"/>
        <c:auto val="1"/>
        <c:lblOffset val="100"/>
        <c:baseTimeUnit val="years"/>
      </c:dateAx>
      <c:valAx>
        <c:axId val="20679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44.42</c:v>
                </c:pt>
                <c:pt idx="3">
                  <c:v>50.35</c:v>
                </c:pt>
                <c:pt idx="4">
                  <c:v>32.07</c:v>
                </c:pt>
              </c:numCache>
            </c:numRef>
          </c:val>
          <c:extLst>
            <c:ext xmlns:c16="http://schemas.microsoft.com/office/drawing/2014/chart" uri="{C3380CC4-5D6E-409C-BE32-E72D297353CC}">
              <c16:uniqueId val="{00000000-1921-47A8-8538-0C83B32D7E06}"/>
            </c:ext>
          </c:extLst>
        </c:ser>
        <c:dLbls>
          <c:showLegendKey val="0"/>
          <c:showVal val="0"/>
          <c:showCatName val="0"/>
          <c:showSerName val="0"/>
          <c:showPercent val="0"/>
          <c:showBubbleSize val="0"/>
        </c:dLbls>
        <c:gapWidth val="150"/>
        <c:axId val="293132272"/>
        <c:axId val="29313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78.45</c:v>
                </c:pt>
                <c:pt idx="3">
                  <c:v>76.31</c:v>
                </c:pt>
                <c:pt idx="4">
                  <c:v>68.180000000000007</c:v>
                </c:pt>
              </c:numCache>
            </c:numRef>
          </c:val>
          <c:smooth val="0"/>
          <c:extLst>
            <c:ext xmlns:c16="http://schemas.microsoft.com/office/drawing/2014/chart" uri="{C3380CC4-5D6E-409C-BE32-E72D297353CC}">
              <c16:uniqueId val="{00000001-1921-47A8-8538-0C83B32D7E06}"/>
            </c:ext>
          </c:extLst>
        </c:ser>
        <c:dLbls>
          <c:showLegendKey val="0"/>
          <c:showVal val="0"/>
          <c:showCatName val="0"/>
          <c:showSerName val="0"/>
          <c:showPercent val="0"/>
          <c:showBubbleSize val="0"/>
        </c:dLbls>
        <c:marker val="1"/>
        <c:smooth val="0"/>
        <c:axId val="293132272"/>
        <c:axId val="293132664"/>
      </c:lineChart>
      <c:dateAx>
        <c:axId val="293132272"/>
        <c:scaling>
          <c:orientation val="minMax"/>
        </c:scaling>
        <c:delete val="1"/>
        <c:axPos val="b"/>
        <c:numFmt formatCode="&quot;H&quot;yy" sourceLinked="1"/>
        <c:majorTickMark val="none"/>
        <c:minorTickMark val="none"/>
        <c:tickLblPos val="none"/>
        <c:crossAx val="293132664"/>
        <c:crosses val="autoZero"/>
        <c:auto val="1"/>
        <c:lblOffset val="100"/>
        <c:baseTimeUnit val="years"/>
      </c:dateAx>
      <c:valAx>
        <c:axId val="29313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3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1328.2</c:v>
                </c:pt>
                <c:pt idx="3">
                  <c:v>1261.0899999999999</c:v>
                </c:pt>
                <c:pt idx="4">
                  <c:v>1205.08</c:v>
                </c:pt>
              </c:numCache>
            </c:numRef>
          </c:val>
          <c:extLst>
            <c:ext xmlns:c16="http://schemas.microsoft.com/office/drawing/2014/chart" uri="{C3380CC4-5D6E-409C-BE32-E72D297353CC}">
              <c16:uniqueId val="{00000000-626C-4247-8D86-446B94CCD1C7}"/>
            </c:ext>
          </c:extLst>
        </c:ser>
        <c:dLbls>
          <c:showLegendKey val="0"/>
          <c:showVal val="0"/>
          <c:showCatName val="0"/>
          <c:showSerName val="0"/>
          <c:showPercent val="0"/>
          <c:showBubbleSize val="0"/>
        </c:dLbls>
        <c:gapWidth val="150"/>
        <c:axId val="293133840"/>
        <c:axId val="29313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799.41</c:v>
                </c:pt>
                <c:pt idx="3">
                  <c:v>820.36</c:v>
                </c:pt>
                <c:pt idx="4">
                  <c:v>847.44</c:v>
                </c:pt>
              </c:numCache>
            </c:numRef>
          </c:val>
          <c:smooth val="0"/>
          <c:extLst>
            <c:ext xmlns:c16="http://schemas.microsoft.com/office/drawing/2014/chart" uri="{C3380CC4-5D6E-409C-BE32-E72D297353CC}">
              <c16:uniqueId val="{00000001-626C-4247-8D86-446B94CCD1C7}"/>
            </c:ext>
          </c:extLst>
        </c:ser>
        <c:dLbls>
          <c:showLegendKey val="0"/>
          <c:showVal val="0"/>
          <c:showCatName val="0"/>
          <c:showSerName val="0"/>
          <c:showPercent val="0"/>
          <c:showBubbleSize val="0"/>
        </c:dLbls>
        <c:marker val="1"/>
        <c:smooth val="0"/>
        <c:axId val="293133840"/>
        <c:axId val="293134232"/>
      </c:lineChart>
      <c:dateAx>
        <c:axId val="293133840"/>
        <c:scaling>
          <c:orientation val="minMax"/>
        </c:scaling>
        <c:delete val="1"/>
        <c:axPos val="b"/>
        <c:numFmt formatCode="&quot;H&quot;yy" sourceLinked="1"/>
        <c:majorTickMark val="none"/>
        <c:minorTickMark val="none"/>
        <c:tickLblPos val="none"/>
        <c:crossAx val="293134232"/>
        <c:crosses val="autoZero"/>
        <c:auto val="1"/>
        <c:lblOffset val="100"/>
        <c:baseTimeUnit val="years"/>
      </c:dateAx>
      <c:valAx>
        <c:axId val="29313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3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93.08</c:v>
                </c:pt>
                <c:pt idx="3">
                  <c:v>97.37</c:v>
                </c:pt>
                <c:pt idx="4">
                  <c:v>98.52</c:v>
                </c:pt>
              </c:numCache>
            </c:numRef>
          </c:val>
          <c:extLst>
            <c:ext xmlns:c16="http://schemas.microsoft.com/office/drawing/2014/chart" uri="{C3380CC4-5D6E-409C-BE32-E72D297353CC}">
              <c16:uniqueId val="{00000000-8B73-4022-A7CB-EC2ACBE3E5A5}"/>
            </c:ext>
          </c:extLst>
        </c:ser>
        <c:dLbls>
          <c:showLegendKey val="0"/>
          <c:showVal val="0"/>
          <c:showCatName val="0"/>
          <c:showSerName val="0"/>
          <c:showPercent val="0"/>
          <c:showBubbleSize val="0"/>
        </c:dLbls>
        <c:gapWidth val="150"/>
        <c:axId val="293135408"/>
        <c:axId val="29313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96.54</c:v>
                </c:pt>
                <c:pt idx="3">
                  <c:v>95.4</c:v>
                </c:pt>
                <c:pt idx="4">
                  <c:v>94.69</c:v>
                </c:pt>
              </c:numCache>
            </c:numRef>
          </c:val>
          <c:smooth val="0"/>
          <c:extLst>
            <c:ext xmlns:c16="http://schemas.microsoft.com/office/drawing/2014/chart" uri="{C3380CC4-5D6E-409C-BE32-E72D297353CC}">
              <c16:uniqueId val="{00000001-8B73-4022-A7CB-EC2ACBE3E5A5}"/>
            </c:ext>
          </c:extLst>
        </c:ser>
        <c:dLbls>
          <c:showLegendKey val="0"/>
          <c:showVal val="0"/>
          <c:showCatName val="0"/>
          <c:showSerName val="0"/>
          <c:showPercent val="0"/>
          <c:showBubbleSize val="0"/>
        </c:dLbls>
        <c:marker val="1"/>
        <c:smooth val="0"/>
        <c:axId val="293135408"/>
        <c:axId val="293135800"/>
      </c:lineChart>
      <c:dateAx>
        <c:axId val="293135408"/>
        <c:scaling>
          <c:orientation val="minMax"/>
        </c:scaling>
        <c:delete val="1"/>
        <c:axPos val="b"/>
        <c:numFmt formatCode="&quot;H&quot;yy" sourceLinked="1"/>
        <c:majorTickMark val="none"/>
        <c:minorTickMark val="none"/>
        <c:tickLblPos val="none"/>
        <c:crossAx val="293135800"/>
        <c:crosses val="autoZero"/>
        <c:auto val="1"/>
        <c:lblOffset val="100"/>
        <c:baseTimeUnit val="years"/>
      </c:dateAx>
      <c:valAx>
        <c:axId val="2931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157.97999999999999</c:v>
                </c:pt>
                <c:pt idx="3">
                  <c:v>151.41999999999999</c:v>
                </c:pt>
                <c:pt idx="4">
                  <c:v>149.6</c:v>
                </c:pt>
              </c:numCache>
            </c:numRef>
          </c:val>
          <c:extLst>
            <c:ext xmlns:c16="http://schemas.microsoft.com/office/drawing/2014/chart" uri="{C3380CC4-5D6E-409C-BE32-E72D297353CC}">
              <c16:uniqueId val="{00000000-5A85-4E27-A962-CB416F0A5D0A}"/>
            </c:ext>
          </c:extLst>
        </c:ser>
        <c:dLbls>
          <c:showLegendKey val="0"/>
          <c:showVal val="0"/>
          <c:showCatName val="0"/>
          <c:showSerName val="0"/>
          <c:showPercent val="0"/>
          <c:showBubbleSize val="0"/>
        </c:dLbls>
        <c:gapWidth val="150"/>
        <c:axId val="206799712"/>
        <c:axId val="20679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162.81</c:v>
                </c:pt>
                <c:pt idx="3">
                  <c:v>163.19999999999999</c:v>
                </c:pt>
                <c:pt idx="4">
                  <c:v>159.78</c:v>
                </c:pt>
              </c:numCache>
            </c:numRef>
          </c:val>
          <c:smooth val="0"/>
          <c:extLst>
            <c:ext xmlns:c16="http://schemas.microsoft.com/office/drawing/2014/chart" uri="{C3380CC4-5D6E-409C-BE32-E72D297353CC}">
              <c16:uniqueId val="{00000001-5A85-4E27-A962-CB416F0A5D0A}"/>
            </c:ext>
          </c:extLst>
        </c:ser>
        <c:dLbls>
          <c:showLegendKey val="0"/>
          <c:showVal val="0"/>
          <c:showCatName val="0"/>
          <c:showSerName val="0"/>
          <c:showPercent val="0"/>
          <c:showBubbleSize val="0"/>
        </c:dLbls>
        <c:marker val="1"/>
        <c:smooth val="0"/>
        <c:axId val="206799712"/>
        <c:axId val="206799320"/>
      </c:lineChart>
      <c:dateAx>
        <c:axId val="206799712"/>
        <c:scaling>
          <c:orientation val="minMax"/>
        </c:scaling>
        <c:delete val="1"/>
        <c:axPos val="b"/>
        <c:numFmt formatCode="&quot;H&quot;yy" sourceLinked="1"/>
        <c:majorTickMark val="none"/>
        <c:minorTickMark val="none"/>
        <c:tickLblPos val="none"/>
        <c:crossAx val="206799320"/>
        <c:crosses val="autoZero"/>
        <c:auto val="1"/>
        <c:lblOffset val="100"/>
        <c:baseTimeUnit val="years"/>
      </c:dateAx>
      <c:valAx>
        <c:axId val="20679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7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2" zoomScaleNormal="100" workbookViewId="0">
      <selection activeCell="CD26" sqref="CD2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都城市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164506</v>
      </c>
      <c r="AM8" s="51"/>
      <c r="AN8" s="51"/>
      <c r="AO8" s="51"/>
      <c r="AP8" s="51"/>
      <c r="AQ8" s="51"/>
      <c r="AR8" s="51"/>
      <c r="AS8" s="51"/>
      <c r="AT8" s="46">
        <f>データ!T6</f>
        <v>653.36</v>
      </c>
      <c r="AU8" s="46"/>
      <c r="AV8" s="46"/>
      <c r="AW8" s="46"/>
      <c r="AX8" s="46"/>
      <c r="AY8" s="46"/>
      <c r="AZ8" s="46"/>
      <c r="BA8" s="46"/>
      <c r="BB8" s="46">
        <f>データ!U6</f>
        <v>251.78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56.86</v>
      </c>
      <c r="J10" s="46"/>
      <c r="K10" s="46"/>
      <c r="L10" s="46"/>
      <c r="M10" s="46"/>
      <c r="N10" s="46"/>
      <c r="O10" s="46"/>
      <c r="P10" s="46">
        <f>データ!P6</f>
        <v>43.63</v>
      </c>
      <c r="Q10" s="46"/>
      <c r="R10" s="46"/>
      <c r="S10" s="46"/>
      <c r="T10" s="46"/>
      <c r="U10" s="46"/>
      <c r="V10" s="46"/>
      <c r="W10" s="46">
        <f>データ!Q6</f>
        <v>89.47</v>
      </c>
      <c r="X10" s="46"/>
      <c r="Y10" s="46"/>
      <c r="Z10" s="46"/>
      <c r="AA10" s="46"/>
      <c r="AB10" s="46"/>
      <c r="AC10" s="46"/>
      <c r="AD10" s="51">
        <f>データ!R6</f>
        <v>2793</v>
      </c>
      <c r="AE10" s="51"/>
      <c r="AF10" s="51"/>
      <c r="AG10" s="51"/>
      <c r="AH10" s="51"/>
      <c r="AI10" s="51"/>
      <c r="AJ10" s="51"/>
      <c r="AK10" s="2"/>
      <c r="AL10" s="51">
        <f>データ!V6</f>
        <v>71327</v>
      </c>
      <c r="AM10" s="51"/>
      <c r="AN10" s="51"/>
      <c r="AO10" s="51"/>
      <c r="AP10" s="51"/>
      <c r="AQ10" s="51"/>
      <c r="AR10" s="51"/>
      <c r="AS10" s="51"/>
      <c r="AT10" s="46">
        <f>データ!W6</f>
        <v>22.35</v>
      </c>
      <c r="AU10" s="46"/>
      <c r="AV10" s="46"/>
      <c r="AW10" s="46"/>
      <c r="AX10" s="46"/>
      <c r="AY10" s="46"/>
      <c r="AZ10" s="46"/>
      <c r="BA10" s="46"/>
      <c r="BB10" s="46">
        <f>データ!X6</f>
        <v>3191.36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J5U92k2zTjN3Cisk02G47ux2r1TDYk9rOfdzTIPVgElYL7wygP728VTFmiXwDOG07tFy4yvj4/JekGgB1Sqig==" saltValue="S2yCoPG9KXuZoKVn5i/U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452025</v>
      </c>
      <c r="D6" s="33">
        <f t="shared" si="3"/>
        <v>46</v>
      </c>
      <c r="E6" s="33">
        <f t="shared" si="3"/>
        <v>17</v>
      </c>
      <c r="F6" s="33">
        <f t="shared" si="3"/>
        <v>1</v>
      </c>
      <c r="G6" s="33">
        <f t="shared" si="3"/>
        <v>0</v>
      </c>
      <c r="H6" s="33" t="str">
        <f t="shared" si="3"/>
        <v>宮崎県　都城市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56.86</v>
      </c>
      <c r="P6" s="34">
        <f t="shared" si="3"/>
        <v>43.63</v>
      </c>
      <c r="Q6" s="34">
        <f t="shared" si="3"/>
        <v>89.47</v>
      </c>
      <c r="R6" s="34">
        <f t="shared" si="3"/>
        <v>2793</v>
      </c>
      <c r="S6" s="34">
        <f t="shared" si="3"/>
        <v>164506</v>
      </c>
      <c r="T6" s="34">
        <f t="shared" si="3"/>
        <v>653.36</v>
      </c>
      <c r="U6" s="34">
        <f t="shared" si="3"/>
        <v>251.78</v>
      </c>
      <c r="V6" s="34">
        <f t="shared" si="3"/>
        <v>71327</v>
      </c>
      <c r="W6" s="34">
        <f t="shared" si="3"/>
        <v>22.35</v>
      </c>
      <c r="X6" s="34">
        <f t="shared" si="3"/>
        <v>3191.36</v>
      </c>
      <c r="Y6" s="35" t="str">
        <f>IF(Y7="",NA(),Y7)</f>
        <v>-</v>
      </c>
      <c r="Z6" s="35" t="str">
        <f t="shared" ref="Z6:AH6" si="4">IF(Z7="",NA(),Z7)</f>
        <v>-</v>
      </c>
      <c r="AA6" s="35">
        <f t="shared" si="4"/>
        <v>102.82</v>
      </c>
      <c r="AB6" s="35">
        <f t="shared" si="4"/>
        <v>101.49</v>
      </c>
      <c r="AC6" s="35">
        <f t="shared" si="4"/>
        <v>99.12</v>
      </c>
      <c r="AD6" s="35" t="str">
        <f t="shared" si="4"/>
        <v>-</v>
      </c>
      <c r="AE6" s="35" t="str">
        <f t="shared" si="4"/>
        <v>-</v>
      </c>
      <c r="AF6" s="35">
        <f t="shared" si="4"/>
        <v>108.03</v>
      </c>
      <c r="AG6" s="35">
        <f t="shared" si="4"/>
        <v>106.9</v>
      </c>
      <c r="AH6" s="35">
        <f t="shared" si="4"/>
        <v>106.99</v>
      </c>
      <c r="AI6" s="34" t="str">
        <f>IF(AI7="","",IF(AI7="-","【-】","【"&amp;SUBSTITUTE(TEXT(AI7,"#,##0.00"),"-","△")&amp;"】"))</f>
        <v>【108.07】</v>
      </c>
      <c r="AJ6" s="35" t="str">
        <f>IF(AJ7="",NA(),AJ7)</f>
        <v>-</v>
      </c>
      <c r="AK6" s="35" t="str">
        <f t="shared" ref="AK6:AS6" si="5">IF(AK7="",NA(),AK7)</f>
        <v>-</v>
      </c>
      <c r="AL6" s="34">
        <f t="shared" si="5"/>
        <v>0</v>
      </c>
      <c r="AM6" s="34">
        <f t="shared" si="5"/>
        <v>0</v>
      </c>
      <c r="AN6" s="35">
        <f t="shared" si="5"/>
        <v>1.62</v>
      </c>
      <c r="AO6" s="35" t="str">
        <f t="shared" si="5"/>
        <v>-</v>
      </c>
      <c r="AP6" s="35" t="str">
        <f t="shared" si="5"/>
        <v>-</v>
      </c>
      <c r="AQ6" s="35">
        <f t="shared" si="5"/>
        <v>13.55</v>
      </c>
      <c r="AR6" s="35">
        <f t="shared" si="5"/>
        <v>9.06</v>
      </c>
      <c r="AS6" s="35">
        <f t="shared" si="5"/>
        <v>7.42</v>
      </c>
      <c r="AT6" s="34" t="str">
        <f>IF(AT7="","",IF(AT7="-","【-】","【"&amp;SUBSTITUTE(TEXT(AT7,"#,##0.00"),"-","△")&amp;"】"))</f>
        <v>【3.09】</v>
      </c>
      <c r="AU6" s="35" t="str">
        <f>IF(AU7="",NA(),AU7)</f>
        <v>-</v>
      </c>
      <c r="AV6" s="35" t="str">
        <f t="shared" ref="AV6:BD6" si="6">IF(AV7="",NA(),AV7)</f>
        <v>-</v>
      </c>
      <c r="AW6" s="35">
        <f t="shared" si="6"/>
        <v>44.42</v>
      </c>
      <c r="AX6" s="35">
        <f t="shared" si="6"/>
        <v>50.35</v>
      </c>
      <c r="AY6" s="35">
        <f t="shared" si="6"/>
        <v>32.07</v>
      </c>
      <c r="AZ6" s="35" t="str">
        <f t="shared" si="6"/>
        <v>-</v>
      </c>
      <c r="BA6" s="35" t="str">
        <f t="shared" si="6"/>
        <v>-</v>
      </c>
      <c r="BB6" s="35">
        <f t="shared" si="6"/>
        <v>78.45</v>
      </c>
      <c r="BC6" s="35">
        <f t="shared" si="6"/>
        <v>76.31</v>
      </c>
      <c r="BD6" s="35">
        <f t="shared" si="6"/>
        <v>68.180000000000007</v>
      </c>
      <c r="BE6" s="34" t="str">
        <f>IF(BE7="","",IF(BE7="-","【-】","【"&amp;SUBSTITUTE(TEXT(BE7,"#,##0.00"),"-","△")&amp;"】"))</f>
        <v>【69.54】</v>
      </c>
      <c r="BF6" s="35" t="str">
        <f>IF(BF7="",NA(),BF7)</f>
        <v>-</v>
      </c>
      <c r="BG6" s="35" t="str">
        <f t="shared" ref="BG6:BO6" si="7">IF(BG7="",NA(),BG7)</f>
        <v>-</v>
      </c>
      <c r="BH6" s="35">
        <f t="shared" si="7"/>
        <v>1328.2</v>
      </c>
      <c r="BI6" s="35">
        <f t="shared" si="7"/>
        <v>1261.0899999999999</v>
      </c>
      <c r="BJ6" s="35">
        <f t="shared" si="7"/>
        <v>1205.08</v>
      </c>
      <c r="BK6" s="35" t="str">
        <f t="shared" si="7"/>
        <v>-</v>
      </c>
      <c r="BL6" s="35" t="str">
        <f t="shared" si="7"/>
        <v>-</v>
      </c>
      <c r="BM6" s="35">
        <f t="shared" si="7"/>
        <v>799.41</v>
      </c>
      <c r="BN6" s="35">
        <f t="shared" si="7"/>
        <v>820.36</v>
      </c>
      <c r="BO6" s="35">
        <f t="shared" si="7"/>
        <v>847.44</v>
      </c>
      <c r="BP6" s="34" t="str">
        <f>IF(BP7="","",IF(BP7="-","【-】","【"&amp;SUBSTITUTE(TEXT(BP7,"#,##0.00"),"-","△")&amp;"】"))</f>
        <v>【682.51】</v>
      </c>
      <c r="BQ6" s="35" t="str">
        <f>IF(BQ7="",NA(),BQ7)</f>
        <v>-</v>
      </c>
      <c r="BR6" s="35" t="str">
        <f t="shared" ref="BR6:BZ6" si="8">IF(BR7="",NA(),BR7)</f>
        <v>-</v>
      </c>
      <c r="BS6" s="35">
        <f t="shared" si="8"/>
        <v>93.08</v>
      </c>
      <c r="BT6" s="35">
        <f t="shared" si="8"/>
        <v>97.37</v>
      </c>
      <c r="BU6" s="35">
        <f t="shared" si="8"/>
        <v>98.52</v>
      </c>
      <c r="BV6" s="35" t="str">
        <f t="shared" si="8"/>
        <v>-</v>
      </c>
      <c r="BW6" s="35" t="str">
        <f t="shared" si="8"/>
        <v>-</v>
      </c>
      <c r="BX6" s="35">
        <f t="shared" si="8"/>
        <v>96.54</v>
      </c>
      <c r="BY6" s="35">
        <f t="shared" si="8"/>
        <v>95.4</v>
      </c>
      <c r="BZ6" s="35">
        <f t="shared" si="8"/>
        <v>94.69</v>
      </c>
      <c r="CA6" s="34" t="str">
        <f>IF(CA7="","",IF(CA7="-","【-】","【"&amp;SUBSTITUTE(TEXT(CA7,"#,##0.00"),"-","△")&amp;"】"))</f>
        <v>【100.34】</v>
      </c>
      <c r="CB6" s="35" t="str">
        <f>IF(CB7="",NA(),CB7)</f>
        <v>-</v>
      </c>
      <c r="CC6" s="35" t="str">
        <f t="shared" ref="CC6:CK6" si="9">IF(CC7="",NA(),CC7)</f>
        <v>-</v>
      </c>
      <c r="CD6" s="35">
        <f t="shared" si="9"/>
        <v>157.97999999999999</v>
      </c>
      <c r="CE6" s="35">
        <f t="shared" si="9"/>
        <v>151.41999999999999</v>
      </c>
      <c r="CF6" s="35">
        <f t="shared" si="9"/>
        <v>149.6</v>
      </c>
      <c r="CG6" s="35" t="str">
        <f t="shared" si="9"/>
        <v>-</v>
      </c>
      <c r="CH6" s="35" t="str">
        <f t="shared" si="9"/>
        <v>-</v>
      </c>
      <c r="CI6" s="35">
        <f t="shared" si="9"/>
        <v>162.81</v>
      </c>
      <c r="CJ6" s="35">
        <f t="shared" si="9"/>
        <v>163.19999999999999</v>
      </c>
      <c r="CK6" s="35">
        <f t="shared" si="9"/>
        <v>159.78</v>
      </c>
      <c r="CL6" s="34" t="str">
        <f>IF(CL7="","",IF(CL7="-","【-】","【"&amp;SUBSTITUTE(TEXT(CL7,"#,##0.00"),"-","△")&amp;"】"))</f>
        <v>【136.15】</v>
      </c>
      <c r="CM6" s="35" t="str">
        <f>IF(CM7="",NA(),CM7)</f>
        <v>-</v>
      </c>
      <c r="CN6" s="35" t="str">
        <f t="shared" ref="CN6:CV6" si="10">IF(CN7="",NA(),CN7)</f>
        <v>-</v>
      </c>
      <c r="CO6" s="35">
        <f t="shared" si="10"/>
        <v>50.57</v>
      </c>
      <c r="CP6" s="35">
        <f t="shared" si="10"/>
        <v>50.18</v>
      </c>
      <c r="CQ6" s="35">
        <f t="shared" si="10"/>
        <v>49.33</v>
      </c>
      <c r="CR6" s="35" t="str">
        <f t="shared" si="10"/>
        <v>-</v>
      </c>
      <c r="CS6" s="35" t="str">
        <f t="shared" si="10"/>
        <v>-</v>
      </c>
      <c r="CT6" s="35">
        <f t="shared" si="10"/>
        <v>64.959999999999994</v>
      </c>
      <c r="CU6" s="35">
        <f t="shared" si="10"/>
        <v>65.040000000000006</v>
      </c>
      <c r="CV6" s="35">
        <f t="shared" si="10"/>
        <v>68.31</v>
      </c>
      <c r="CW6" s="34" t="str">
        <f>IF(CW7="","",IF(CW7="-","【-】","【"&amp;SUBSTITUTE(TEXT(CW7,"#,##0.00"),"-","△")&amp;"】"))</f>
        <v>【59.64】</v>
      </c>
      <c r="CX6" s="35" t="str">
        <f>IF(CX7="",NA(),CX7)</f>
        <v>-</v>
      </c>
      <c r="CY6" s="35" t="str">
        <f t="shared" ref="CY6:DG6" si="11">IF(CY7="",NA(),CY7)</f>
        <v>-</v>
      </c>
      <c r="CZ6" s="35">
        <f t="shared" si="11"/>
        <v>81.319999999999993</v>
      </c>
      <c r="DA6" s="35">
        <f t="shared" si="11"/>
        <v>82.16</v>
      </c>
      <c r="DB6" s="35">
        <f t="shared" si="11"/>
        <v>82.56</v>
      </c>
      <c r="DC6" s="35" t="str">
        <f t="shared" si="11"/>
        <v>-</v>
      </c>
      <c r="DD6" s="35" t="str">
        <f t="shared" si="11"/>
        <v>-</v>
      </c>
      <c r="DE6" s="35">
        <f t="shared" si="11"/>
        <v>92.3</v>
      </c>
      <c r="DF6" s="35">
        <f t="shared" si="11"/>
        <v>92.55</v>
      </c>
      <c r="DG6" s="35">
        <f t="shared" si="11"/>
        <v>92.62</v>
      </c>
      <c r="DH6" s="34" t="str">
        <f>IF(DH7="","",IF(DH7="-","【-】","【"&amp;SUBSTITUTE(TEXT(DH7,"#,##0.00"),"-","△")&amp;"】"))</f>
        <v>【95.35】</v>
      </c>
      <c r="DI6" s="35" t="str">
        <f>IF(DI7="",NA(),DI7)</f>
        <v>-</v>
      </c>
      <c r="DJ6" s="35" t="str">
        <f t="shared" ref="DJ6:DR6" si="12">IF(DJ7="",NA(),DJ7)</f>
        <v>-</v>
      </c>
      <c r="DK6" s="35">
        <f t="shared" si="12"/>
        <v>4.62</v>
      </c>
      <c r="DL6" s="35">
        <f t="shared" si="12"/>
        <v>8.15</v>
      </c>
      <c r="DM6" s="35">
        <f t="shared" si="12"/>
        <v>11.64</v>
      </c>
      <c r="DN6" s="35" t="str">
        <f t="shared" si="12"/>
        <v>-</v>
      </c>
      <c r="DO6" s="35" t="str">
        <f t="shared" si="12"/>
        <v>-</v>
      </c>
      <c r="DP6" s="35">
        <f t="shared" si="12"/>
        <v>25.61</v>
      </c>
      <c r="DQ6" s="35">
        <f t="shared" si="12"/>
        <v>26.13</v>
      </c>
      <c r="DR6" s="35">
        <f t="shared" si="12"/>
        <v>26.36</v>
      </c>
      <c r="DS6" s="34" t="str">
        <f>IF(DS7="","",IF(DS7="-","【-】","【"&amp;SUBSTITUTE(TEXT(DS7,"#,##0.00"),"-","△")&amp;"】"))</f>
        <v>【38.57】</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1.07</v>
      </c>
      <c r="EB6" s="35">
        <f t="shared" si="13"/>
        <v>1.03</v>
      </c>
      <c r="EC6" s="35">
        <f t="shared" si="13"/>
        <v>1.43</v>
      </c>
      <c r="ED6" s="34" t="str">
        <f>IF(ED7="","",IF(ED7="-","【-】","【"&amp;SUBSTITUTE(TEXT(ED7,"#,##0.00"),"-","△")&amp;"】"))</f>
        <v>【5.90】</v>
      </c>
      <c r="EE6" s="35" t="str">
        <f>IF(EE7="",NA(),EE7)</f>
        <v>-</v>
      </c>
      <c r="EF6" s="35" t="str">
        <f t="shared" ref="EF6:EN6" si="14">IF(EF7="",NA(),EF7)</f>
        <v>-</v>
      </c>
      <c r="EG6" s="35">
        <f t="shared" si="14"/>
        <v>0.14000000000000001</v>
      </c>
      <c r="EH6" s="35">
        <f t="shared" si="14"/>
        <v>0.39</v>
      </c>
      <c r="EI6" s="35">
        <f t="shared" si="14"/>
        <v>0.3</v>
      </c>
      <c r="EJ6" s="35" t="str">
        <f t="shared" si="14"/>
        <v>-</v>
      </c>
      <c r="EK6" s="35" t="str">
        <f t="shared" si="14"/>
        <v>-</v>
      </c>
      <c r="EL6" s="35">
        <f t="shared" si="14"/>
        <v>0.13</v>
      </c>
      <c r="EM6" s="35">
        <f t="shared" si="14"/>
        <v>0.1</v>
      </c>
      <c r="EN6" s="35">
        <f t="shared" si="14"/>
        <v>0.09</v>
      </c>
      <c r="EO6" s="34" t="str">
        <f>IF(EO7="","",IF(EO7="-","【-】","【"&amp;SUBSTITUTE(TEXT(EO7,"#,##0.00"),"-","△")&amp;"】"))</f>
        <v>【0.22】</v>
      </c>
    </row>
    <row r="7" spans="1:148" s="36" customFormat="1" x14ac:dyDescent="0.2">
      <c r="A7" s="28"/>
      <c r="B7" s="37">
        <v>2019</v>
      </c>
      <c r="C7" s="37">
        <v>452025</v>
      </c>
      <c r="D7" s="37">
        <v>46</v>
      </c>
      <c r="E7" s="37">
        <v>17</v>
      </c>
      <c r="F7" s="37">
        <v>1</v>
      </c>
      <c r="G7" s="37">
        <v>0</v>
      </c>
      <c r="H7" s="37" t="s">
        <v>96</v>
      </c>
      <c r="I7" s="37" t="s">
        <v>97</v>
      </c>
      <c r="J7" s="37" t="s">
        <v>98</v>
      </c>
      <c r="K7" s="37" t="s">
        <v>99</v>
      </c>
      <c r="L7" s="37" t="s">
        <v>100</v>
      </c>
      <c r="M7" s="37" t="s">
        <v>101</v>
      </c>
      <c r="N7" s="38" t="s">
        <v>102</v>
      </c>
      <c r="O7" s="38">
        <v>56.86</v>
      </c>
      <c r="P7" s="38">
        <v>43.63</v>
      </c>
      <c r="Q7" s="38">
        <v>89.47</v>
      </c>
      <c r="R7" s="38">
        <v>2793</v>
      </c>
      <c r="S7" s="38">
        <v>164506</v>
      </c>
      <c r="T7" s="38">
        <v>653.36</v>
      </c>
      <c r="U7" s="38">
        <v>251.78</v>
      </c>
      <c r="V7" s="38">
        <v>71327</v>
      </c>
      <c r="W7" s="38">
        <v>22.35</v>
      </c>
      <c r="X7" s="38">
        <v>3191.36</v>
      </c>
      <c r="Y7" s="38" t="s">
        <v>102</v>
      </c>
      <c r="Z7" s="38" t="s">
        <v>102</v>
      </c>
      <c r="AA7" s="38">
        <v>102.82</v>
      </c>
      <c r="AB7" s="38">
        <v>101.49</v>
      </c>
      <c r="AC7" s="38">
        <v>99.12</v>
      </c>
      <c r="AD7" s="38" t="s">
        <v>102</v>
      </c>
      <c r="AE7" s="38" t="s">
        <v>102</v>
      </c>
      <c r="AF7" s="38">
        <v>108.03</v>
      </c>
      <c r="AG7" s="38">
        <v>106.9</v>
      </c>
      <c r="AH7" s="38">
        <v>106.99</v>
      </c>
      <c r="AI7" s="38">
        <v>108.07</v>
      </c>
      <c r="AJ7" s="38" t="s">
        <v>102</v>
      </c>
      <c r="AK7" s="38" t="s">
        <v>102</v>
      </c>
      <c r="AL7" s="38">
        <v>0</v>
      </c>
      <c r="AM7" s="38">
        <v>0</v>
      </c>
      <c r="AN7" s="38">
        <v>1.62</v>
      </c>
      <c r="AO7" s="38" t="s">
        <v>102</v>
      </c>
      <c r="AP7" s="38" t="s">
        <v>102</v>
      </c>
      <c r="AQ7" s="38">
        <v>13.55</v>
      </c>
      <c r="AR7" s="38">
        <v>9.06</v>
      </c>
      <c r="AS7" s="38">
        <v>7.42</v>
      </c>
      <c r="AT7" s="38">
        <v>3.09</v>
      </c>
      <c r="AU7" s="38" t="s">
        <v>102</v>
      </c>
      <c r="AV7" s="38" t="s">
        <v>102</v>
      </c>
      <c r="AW7" s="38">
        <v>44.42</v>
      </c>
      <c r="AX7" s="38">
        <v>50.35</v>
      </c>
      <c r="AY7" s="38">
        <v>32.07</v>
      </c>
      <c r="AZ7" s="38" t="s">
        <v>102</v>
      </c>
      <c r="BA7" s="38" t="s">
        <v>102</v>
      </c>
      <c r="BB7" s="38">
        <v>78.45</v>
      </c>
      <c r="BC7" s="38">
        <v>76.31</v>
      </c>
      <c r="BD7" s="38">
        <v>68.180000000000007</v>
      </c>
      <c r="BE7" s="38">
        <v>69.540000000000006</v>
      </c>
      <c r="BF7" s="38" t="s">
        <v>102</v>
      </c>
      <c r="BG7" s="38" t="s">
        <v>102</v>
      </c>
      <c r="BH7" s="38">
        <v>1328.2</v>
      </c>
      <c r="BI7" s="38">
        <v>1261.0899999999999</v>
      </c>
      <c r="BJ7" s="38">
        <v>1205.08</v>
      </c>
      <c r="BK7" s="38" t="s">
        <v>102</v>
      </c>
      <c r="BL7" s="38" t="s">
        <v>102</v>
      </c>
      <c r="BM7" s="38">
        <v>799.41</v>
      </c>
      <c r="BN7" s="38">
        <v>820.36</v>
      </c>
      <c r="BO7" s="38">
        <v>847.44</v>
      </c>
      <c r="BP7" s="38">
        <v>682.51</v>
      </c>
      <c r="BQ7" s="38" t="s">
        <v>102</v>
      </c>
      <c r="BR7" s="38" t="s">
        <v>102</v>
      </c>
      <c r="BS7" s="38">
        <v>93.08</v>
      </c>
      <c r="BT7" s="38">
        <v>97.37</v>
      </c>
      <c r="BU7" s="38">
        <v>98.52</v>
      </c>
      <c r="BV7" s="38" t="s">
        <v>102</v>
      </c>
      <c r="BW7" s="38" t="s">
        <v>102</v>
      </c>
      <c r="BX7" s="38">
        <v>96.54</v>
      </c>
      <c r="BY7" s="38">
        <v>95.4</v>
      </c>
      <c r="BZ7" s="38">
        <v>94.69</v>
      </c>
      <c r="CA7" s="38">
        <v>100.34</v>
      </c>
      <c r="CB7" s="38" t="s">
        <v>102</v>
      </c>
      <c r="CC7" s="38" t="s">
        <v>102</v>
      </c>
      <c r="CD7" s="38">
        <v>157.97999999999999</v>
      </c>
      <c r="CE7" s="38">
        <v>151.41999999999999</v>
      </c>
      <c r="CF7" s="38">
        <v>149.6</v>
      </c>
      <c r="CG7" s="38" t="s">
        <v>102</v>
      </c>
      <c r="CH7" s="38" t="s">
        <v>102</v>
      </c>
      <c r="CI7" s="38">
        <v>162.81</v>
      </c>
      <c r="CJ7" s="38">
        <v>163.19999999999999</v>
      </c>
      <c r="CK7" s="38">
        <v>159.78</v>
      </c>
      <c r="CL7" s="38">
        <v>136.15</v>
      </c>
      <c r="CM7" s="38" t="s">
        <v>102</v>
      </c>
      <c r="CN7" s="38" t="s">
        <v>102</v>
      </c>
      <c r="CO7" s="38">
        <v>50.57</v>
      </c>
      <c r="CP7" s="38">
        <v>50.18</v>
      </c>
      <c r="CQ7" s="38">
        <v>49.33</v>
      </c>
      <c r="CR7" s="38" t="s">
        <v>102</v>
      </c>
      <c r="CS7" s="38" t="s">
        <v>102</v>
      </c>
      <c r="CT7" s="38">
        <v>64.959999999999994</v>
      </c>
      <c r="CU7" s="38">
        <v>65.040000000000006</v>
      </c>
      <c r="CV7" s="38">
        <v>68.31</v>
      </c>
      <c r="CW7" s="38">
        <v>59.64</v>
      </c>
      <c r="CX7" s="38" t="s">
        <v>102</v>
      </c>
      <c r="CY7" s="38" t="s">
        <v>102</v>
      </c>
      <c r="CZ7" s="38">
        <v>81.319999999999993</v>
      </c>
      <c r="DA7" s="38">
        <v>82.16</v>
      </c>
      <c r="DB7" s="38">
        <v>82.56</v>
      </c>
      <c r="DC7" s="38" t="s">
        <v>102</v>
      </c>
      <c r="DD7" s="38" t="s">
        <v>102</v>
      </c>
      <c r="DE7" s="38">
        <v>92.3</v>
      </c>
      <c r="DF7" s="38">
        <v>92.55</v>
      </c>
      <c r="DG7" s="38">
        <v>92.62</v>
      </c>
      <c r="DH7" s="38">
        <v>95.35</v>
      </c>
      <c r="DI7" s="38" t="s">
        <v>102</v>
      </c>
      <c r="DJ7" s="38" t="s">
        <v>102</v>
      </c>
      <c r="DK7" s="38">
        <v>4.62</v>
      </c>
      <c r="DL7" s="38">
        <v>8.15</v>
      </c>
      <c r="DM7" s="38">
        <v>11.64</v>
      </c>
      <c r="DN7" s="38" t="s">
        <v>102</v>
      </c>
      <c r="DO7" s="38" t="s">
        <v>102</v>
      </c>
      <c r="DP7" s="38">
        <v>25.61</v>
      </c>
      <c r="DQ7" s="38">
        <v>26.13</v>
      </c>
      <c r="DR7" s="38">
        <v>26.36</v>
      </c>
      <c r="DS7" s="38">
        <v>38.57</v>
      </c>
      <c r="DT7" s="38" t="s">
        <v>102</v>
      </c>
      <c r="DU7" s="38" t="s">
        <v>102</v>
      </c>
      <c r="DV7" s="38">
        <v>0</v>
      </c>
      <c r="DW7" s="38">
        <v>0</v>
      </c>
      <c r="DX7" s="38">
        <v>0</v>
      </c>
      <c r="DY7" s="38" t="s">
        <v>102</v>
      </c>
      <c r="DZ7" s="38" t="s">
        <v>102</v>
      </c>
      <c r="EA7" s="38">
        <v>1.07</v>
      </c>
      <c r="EB7" s="38">
        <v>1.03</v>
      </c>
      <c r="EC7" s="38">
        <v>1.43</v>
      </c>
      <c r="ED7" s="38">
        <v>5.9</v>
      </c>
      <c r="EE7" s="38" t="s">
        <v>102</v>
      </c>
      <c r="EF7" s="38" t="s">
        <v>102</v>
      </c>
      <c r="EG7" s="38">
        <v>0.14000000000000001</v>
      </c>
      <c r="EH7" s="38">
        <v>0.39</v>
      </c>
      <c r="EI7" s="38">
        <v>0.3</v>
      </c>
      <c r="EJ7" s="38" t="s">
        <v>102</v>
      </c>
      <c r="EK7" s="38" t="s">
        <v>102</v>
      </c>
      <c r="EL7" s="38">
        <v>0.13</v>
      </c>
      <c r="EM7" s="38">
        <v>0.1</v>
      </c>
      <c r="EN7" s="38">
        <v>0.09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2021-01-26T04:21:09Z</cp:lastPrinted>
  <dcterms:created xsi:type="dcterms:W3CDTF">2020-12-04T02:31:00Z</dcterms:created>
  <dcterms:modified xsi:type="dcterms:W3CDTF">2021-02-16T09:22:34Z</dcterms:modified>
  <cp:category/>
</cp:coreProperties>
</file>