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7NTz7wvhs80GUUuchjyPJE/R8+1KbR0F2K69WVAE/uSpXc5IoTqwY98jreNnernM6RW4kYTkWt6GG2DS3rTrw==" workbookSaltValue="WG3IDCfDhl/eeyhint2a/Q=="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<sst xmlns="http://schemas.openxmlformats.org/spreadsheetml/2006/main" count="231" uniqueCount="116">
  <si>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</si>
  <si>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</si>
  <si>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</si>
  <si>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</si>
  <si>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</si>
  <si>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</si>
  <si>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</si>
  <si>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</si>
  <si>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</si>
  <si>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</si>
  <si>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</si>
  <si>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</si>
  <si>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</si>
  <si>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</si>
  <si>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</si>
  <si>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</si>
  <si>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</si>
  <si>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</si>
  <si>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</si>
  <si>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</si>
  <si>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</si>
  <si>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</si>
  <si>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</si>
  <si>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</si>
  <si>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</si>
  <si>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</si>
  <si>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</si>
  <si>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</si>
  <si>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</si>
  <si>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</si>
  <si>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</si>
  <si>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</si>
  <si>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</si>
  <si>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</si>
  <si>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</si>
  <si>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</si>
  <si>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</si>
  <si>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</si>
  <si>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</si>
  <si>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</si>
  <si>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</si>
  <si>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</si>
  <si>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</si>
  <si>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</si>
  <si>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</si>
  <si>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</si>
  <si>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</si>
  <si>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</si>
  <si>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</si>
  <si>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</si>
  <si>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</si>
  <si>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</si>
  <si>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</si>
  <si>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</si>
  <si>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</si>
  <si>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</si>
  <si>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</si>
  <si>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</si>
  <si>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</si>
  <si>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</si>
  <si>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</si>
  <si>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</si>
  <si>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</si>
  <si>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</si>
  <si>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</si>
  <si>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</si>
  <si>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</si>
  <si>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</si>
  <si>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</si>
  <si>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</si>
  <si>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</si>
  <si>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</si>
  <si>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</si>
  <si>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</si>
  <si>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</si>
  <si>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</si>
  <si>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</si>
  <si>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</si>
  <si>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</si>
  <si>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</si>
  <si>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</si>
  <si>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</si>
  <si>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</si>
  <si>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</si>
  <si>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</si>
  <si>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</si>
  <si>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</si>
  <si>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</si>
  <si>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</si>
  <si>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</si>
  <si>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</si>
  <si>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</si>
  <si>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</si>
  <si>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</si>
  <si>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</si>
  <si>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</si>
  <si>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日向市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</si>
  <si>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</si>
  <si>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</si>
  <si>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</si>
  <si>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</si>
  <si>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</si>
  <si>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</si>
  <si>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</si>
  <si>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</si>
  <si>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</si>
  <si>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</si>
  <si>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</si>
  <si>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</si>
  <si>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</si>
  <si>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</si>
  <si>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</si>
  <si>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</si>
  <si>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①有形固定資産減価償却率は、法定耐用年数に近い資産が少ないことにより、類似団体平均や全国平均に比べて数値が低くなっています。
　②管渠老朽化率は、法定耐用年数を超えた汚水管は無く、雨水管のみのため類似団体に比べて低い数値となっています。
　しかし、供用開始から30年が経過しているポンプ場や処理場施設については、施設が老朽化してきている状況にあることから、平成30年度に「下水道ストックマネジメント計画」を策定し、年次的に施設の更新工事を実施しています。</t>
    <rPh sb="66" eb="68">
      <t>カンキョ</t>
    </rPh>
    <rPh sb="68" eb="70">
      <t>ロウキュウ</t>
    </rPh>
    <rPh sb="70" eb="71">
      <t>カ</t>
    </rPh>
    <rPh sb="71" eb="72">
      <t>リツ</t>
    </rPh>
    <rPh sb="74" eb="76">
      <t>ホウテイ</t>
    </rPh>
    <rPh sb="76" eb="78">
      <t>タイヨウ</t>
    </rPh>
    <rPh sb="78" eb="80">
      <t>ネンスウ</t>
    </rPh>
    <rPh sb="81" eb="82">
      <t>コ</t>
    </rPh>
    <rPh sb="84" eb="86">
      <t>オスイ</t>
    </rPh>
    <rPh sb="86" eb="87">
      <t>カン</t>
    </rPh>
    <rPh sb="88" eb="89">
      <t>ナ</t>
    </rPh>
    <rPh sb="91" eb="94">
      <t>ウスイカン</t>
    </rPh>
    <rPh sb="99" eb="101">
      <t>ルイジ</t>
    </rPh>
    <rPh sb="101" eb="103">
      <t>ダンタイ</t>
    </rPh>
    <rPh sb="104" eb="105">
      <t>クラ</t>
    </rPh>
    <rPh sb="107" eb="108">
      <t>ヒク</t>
    </rPh>
    <rPh sb="109" eb="111">
      <t>スウチ</t>
    </rPh>
    <rPh sb="149" eb="151">
      <t>シセツ</t>
    </rPh>
    <rPh sb="157" eb="159">
      <t>シセツ</t>
    </rPh>
    <rPh sb="160" eb="163">
      <t>ロウキュウカ</t>
    </rPh>
    <rPh sb="169" eb="171">
      <t>ジョウキョウ</t>
    </rPh>
    <rPh sb="179" eb="181">
      <t>ヘイセイ</t>
    </rPh>
    <rPh sb="183" eb="185">
      <t>ネンド</t>
    </rPh>
    <rPh sb="187" eb="190">
      <t>ゲスイドウ</t>
    </rPh>
    <rPh sb="200" eb="202">
      <t>ケイカク</t>
    </rPh>
    <rPh sb="204" eb="206">
      <t>サクテイ</t>
    </rPh>
    <rPh sb="208" eb="210">
      <t>ネンジ</t>
    </rPh>
    <rPh sb="210" eb="211">
      <t>テキ</t>
    </rPh>
    <rPh sb="212" eb="214">
      <t>シセツ</t>
    </rPh>
    <rPh sb="215" eb="217">
      <t>コウシン</t>
    </rPh>
    <rPh sb="217" eb="219">
      <t>コウジ</t>
    </rPh>
    <rPh sb="220" eb="222">
      <t>ジッシ</t>
    </rPh>
    <phoneticPr fontId="4"/>
  </si>
  <si>
    <t>　令和元年度は、財光寺往還地区の下水道整備、幹線管きょの耐震化工事を実施しました。また、「下水道ストックマネジメント計画」により、ポンプ場、処理場施設の長寿命化対策工事を実施しました。
　一方、下水道事業の経営状況は非常に厳しい状況が続いており、経常収支比率は100％以上ではありますが、費用を下水道使用料だけでは賄えず、一般会計からの繰入金に依存している状況となっています。このため、適正な使用料収入の確保や維持管理費の削減等を行い、経営の健全化を図る必要があります。
　将来にわたりサービスの提供を安定的に継続することが可能となるよう、中長期的な経営の基本計画である「経営戦略」により、引き続き経営基盤の強化と財政マネジメント向上に取り組んでまいります。</t>
    <rPh sb="1" eb="2">
      <t>レイ</t>
    </rPh>
    <rPh sb="2" eb="3">
      <t>ワ</t>
    </rPh>
    <rPh sb="3" eb="5">
      <t>ガンネン</t>
    </rPh>
    <rPh sb="5" eb="6">
      <t>ド</t>
    </rPh>
    <rPh sb="8" eb="11">
      <t>ザイコウジ</t>
    </rPh>
    <rPh sb="11" eb="13">
      <t>オウカン</t>
    </rPh>
    <rPh sb="13" eb="15">
      <t>チク</t>
    </rPh>
    <rPh sb="16" eb="19">
      <t>ゲスイドウ</t>
    </rPh>
    <rPh sb="19" eb="21">
      <t>セイビ</t>
    </rPh>
    <rPh sb="22" eb="24">
      <t>カンセン</t>
    </rPh>
    <rPh sb="24" eb="25">
      <t>カン</t>
    </rPh>
    <rPh sb="28" eb="31">
      <t>タイシンカ</t>
    </rPh>
    <rPh sb="31" eb="33">
      <t>コウジ</t>
    </rPh>
    <rPh sb="34" eb="36">
      <t>ジッシ</t>
    </rPh>
    <rPh sb="45" eb="48">
      <t>ゲスイドウ</t>
    </rPh>
    <rPh sb="58" eb="60">
      <t>ケイカク</t>
    </rPh>
    <rPh sb="68" eb="69">
      <t>ジョウ</t>
    </rPh>
    <rPh sb="70" eb="73">
      <t>ショリジョウ</t>
    </rPh>
    <rPh sb="73" eb="75">
      <t>シセツ</t>
    </rPh>
    <rPh sb="76" eb="77">
      <t>チョウ</t>
    </rPh>
    <rPh sb="77" eb="80">
      <t>ジュミョウカ</t>
    </rPh>
    <rPh sb="80" eb="82">
      <t>タイサク</t>
    </rPh>
    <rPh sb="82" eb="84">
      <t>コウジ</t>
    </rPh>
    <rPh sb="85" eb="87">
      <t>ジッシ</t>
    </rPh>
    <rPh sb="94" eb="96">
      <t>イッポウ</t>
    </rPh>
    <rPh sb="97" eb="100">
      <t>ゲスイドウ</t>
    </rPh>
    <rPh sb="100" eb="102">
      <t>ジギョウ</t>
    </rPh>
    <rPh sb="103" eb="105">
      <t>ケイエイ</t>
    </rPh>
    <rPh sb="105" eb="107">
      <t>ジョウキョウ</t>
    </rPh>
    <rPh sb="108" eb="110">
      <t>ヒジョウ</t>
    </rPh>
    <rPh sb="111" eb="112">
      <t>キビ</t>
    </rPh>
    <rPh sb="114" eb="116">
      <t>ジョウキョウ</t>
    </rPh>
    <rPh sb="117" eb="118">
      <t>ツヅ</t>
    </rPh>
    <rPh sb="213" eb="214">
      <t>トウ</t>
    </rPh>
    <rPh sb="223" eb="224">
      <t>カ</t>
    </rPh>
    <phoneticPr fontId="4"/>
  </si>
  <si>
    <t xml:space="preserve">　①経常収支比率は、前年度に引き続き100％を上回っていることから、黒字を維持しており、累積欠損金も発生していませんので、比較的経営の安定性は保たれています。
　②累積欠損金比率は、欠損金を計上していません。
　③流動比率は、類似団体と比較すると低い数値となっています。保有現金が少なく、企業債償還金が多額であることが要因で、償還時には一時借入れをするなど資金繰りが厳しい状況となっています。
　④企業債残高対事業規模比率は、使用料収入に対する企業残高の割合であり、増加傾向にあります。
　⑤経費回収率は、100%を下回っており、汚水処理に要する費用を使用料で賄えていないことを表しています。
　⑥汚水処理原価は、全国平均を上回っていますが、類似団体平均よりは下回っています。
　⑦施設利用率は、75％でほぼ横ばいの状態であり、類似団体平均や全国平均よりも高い数値であるため、施設が効率的に利用されているといえます。
　⑧水洗化率は、類似団体平均とほぼ同じであり、わずかながら伸びているところです。　
</t>
    <rPh sb="213" eb="216">
      <t>シヨウリョウ</t>
    </rPh>
    <rPh sb="216" eb="218">
      <t>シュウニュウ</t>
    </rPh>
    <rPh sb="219" eb="220">
      <t>タイ</t>
    </rPh>
    <rPh sb="222" eb="224">
      <t>キギョウ</t>
    </rPh>
    <rPh sb="224" eb="226">
      <t>ザンダカ</t>
    </rPh>
    <rPh sb="227" eb="229">
      <t>ワリアイ</t>
    </rPh>
    <rPh sb="233" eb="235">
      <t>ゾウカ</t>
    </rPh>
    <rPh sb="312" eb="314">
      <t>ウワマワ</t>
    </rPh>
    <rPh sb="330" eb="332">
      <t>シタマワ</t>
    </rPh>
    <rPh sb="417" eb="419">
      <t>ルイジ</t>
    </rPh>
    <rPh sb="426" eb="427">
      <t>オナ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</si>
</sst>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342-4A34-8CA4-E12E60A92F57}"/>
            </c:ext>
          </c:extLst>
        </c:ser>
        <c:dLbls>
          <c:showLegendKey val="0"/>
          <c:showVal val="0"/>
          <c:showCatName val="0"/>
          <c:showSerName val="0"/>
          <c:showPercent val="0"/>
          <c:showBubbleSize val="0"/>
        </c:dLbls>
        <c:gapWidth val="150"/>
        <c:axId val="86510208"/>
        <c:axId val="8652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xmlns:c16r2="http://schemas.microsoft.com/office/drawing/2015/06/chart">
            <c:ext xmlns:c16="http://schemas.microsoft.com/office/drawing/2014/chart" uri="{C3380CC4-5D6E-409C-BE32-E72D297353CC}">
              <c16:uniqueId val="{00000001-9342-4A34-8CA4-E12E60A92F57}"/>
            </c:ext>
          </c:extLst>
        </c:ser>
        <c:dLbls>
          <c:showLegendKey val="0"/>
          <c:showVal val="0"/>
          <c:showCatName val="0"/>
          <c:showSerName val="0"/>
          <c:showPercent val="0"/>
          <c:showBubbleSize val="0"/>
        </c:dLbls>
        <c:marker val="1"/>
        <c:smooth val="0"/>
        <c:axId val="86510208"/>
        <c:axId val="86520576"/>
      </c:lineChart>
      <c:dateAx>
        <c:axId val="86510208"/>
        <c:scaling>
          <c:orientation val="minMax"/>
        </c:scaling>
        <c:delete val="1"/>
        <c:axPos val="b"/>
        <c:numFmt formatCode="&quot;H&quot;yy" sourceLinked="1"/>
        <c:majorTickMark val="none"/>
        <c:minorTickMark val="none"/>
        <c:tickLblPos val="none"/>
        <c:crossAx val="86520576"/>
        <c:crosses val="autoZero"/>
        <c:auto val="1"/>
        <c:lblOffset val="100"/>
        <c:baseTimeUnit val="years"/>
      </c:dateAx>
      <c:valAx>
        <c:axId val="865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1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68.97</c:v>
                </c:pt>
                <c:pt idx="1">
                  <c:v>75.400000000000006</c:v>
                </c:pt>
                <c:pt idx="2">
                  <c:v>75.010000000000005</c:v>
                </c:pt>
                <c:pt idx="3">
                  <c:v>74.930000000000007</c:v>
                </c:pt>
                <c:pt idx="4">
                  <c:v>75</c:v>
                </c:pt>
              </c:numCache>
            </c:numRef>
          </c:val>
          <c:extLst xmlns:c16r2="http://schemas.microsoft.com/office/drawing/2015/06/chart">
            <c:ext xmlns:c16="http://schemas.microsoft.com/office/drawing/2014/chart" uri="{C3380CC4-5D6E-409C-BE32-E72D297353CC}">
              <c16:uniqueId val="{00000000-6B2E-43D7-A0FA-524309381C1A}"/>
            </c:ext>
          </c:extLst>
        </c:ser>
        <c:dLbls>
          <c:showLegendKey val="0"/>
          <c:showVal val="0"/>
          <c:showCatName val="0"/>
          <c:showSerName val="0"/>
          <c:showPercent val="0"/>
          <c:showBubbleSize val="0"/>
        </c:dLbls>
        <c:gapWidth val="150"/>
        <c:axId val="88324736"/>
        <c:axId val="8833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xmlns:c16r2="http://schemas.microsoft.com/office/drawing/2015/06/chart">
            <c:ext xmlns:c16="http://schemas.microsoft.com/office/drawing/2014/chart" uri="{C3380CC4-5D6E-409C-BE32-E72D297353CC}">
              <c16:uniqueId val="{00000001-6B2E-43D7-A0FA-524309381C1A}"/>
            </c:ext>
          </c:extLst>
        </c:ser>
        <c:dLbls>
          <c:showLegendKey val="0"/>
          <c:showVal val="0"/>
          <c:showCatName val="0"/>
          <c:showSerName val="0"/>
          <c:showPercent val="0"/>
          <c:showBubbleSize val="0"/>
        </c:dLbls>
        <c:marker val="1"/>
        <c:smooth val="0"/>
        <c:axId val="88324736"/>
        <c:axId val="88331008"/>
      </c:lineChart>
      <c:dateAx>
        <c:axId val="88324736"/>
        <c:scaling>
          <c:orientation val="minMax"/>
        </c:scaling>
        <c:delete val="1"/>
        <c:axPos val="b"/>
        <c:numFmt formatCode="&quot;H&quot;yy" sourceLinked="1"/>
        <c:majorTickMark val="none"/>
        <c:minorTickMark val="none"/>
        <c:tickLblPos val="none"/>
        <c:crossAx val="88331008"/>
        <c:crosses val="autoZero"/>
        <c:auto val="1"/>
        <c:lblOffset val="100"/>
        <c:baseTimeUnit val="years"/>
      </c:dateAx>
      <c:valAx>
        <c:axId val="8833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90.61</c:v>
                </c:pt>
                <c:pt idx="1">
                  <c:v>91.74</c:v>
                </c:pt>
                <c:pt idx="2">
                  <c:v>92.16</c:v>
                </c:pt>
                <c:pt idx="3">
                  <c:v>92.44</c:v>
                </c:pt>
                <c:pt idx="4">
                  <c:v>92.7</c:v>
                </c:pt>
              </c:numCache>
            </c:numRef>
          </c:val>
          <c:extLst xmlns:c16r2="http://schemas.microsoft.com/office/drawing/2015/06/chart">
            <c:ext xmlns:c16="http://schemas.microsoft.com/office/drawing/2014/chart" uri="{C3380CC4-5D6E-409C-BE32-E72D297353CC}">
              <c16:uniqueId val="{00000000-25B9-4C3E-AB9F-4397261264C7}"/>
            </c:ext>
          </c:extLst>
        </c:ser>
        <c:dLbls>
          <c:showLegendKey val="0"/>
          <c:showVal val="0"/>
          <c:showCatName val="0"/>
          <c:showSerName val="0"/>
          <c:showPercent val="0"/>
          <c:showBubbleSize val="0"/>
        </c:dLbls>
        <c:gapWidth val="150"/>
        <c:axId val="88370176"/>
        <c:axId val="8837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xmlns:c16r2="http://schemas.microsoft.com/office/drawing/2015/06/chart">
            <c:ext xmlns:c16="http://schemas.microsoft.com/office/drawing/2014/chart" uri="{C3380CC4-5D6E-409C-BE32-E72D297353CC}">
              <c16:uniqueId val="{00000001-25B9-4C3E-AB9F-4397261264C7}"/>
            </c:ext>
          </c:extLst>
        </c:ser>
        <c:dLbls>
          <c:showLegendKey val="0"/>
          <c:showVal val="0"/>
          <c:showCatName val="0"/>
          <c:showSerName val="0"/>
          <c:showPercent val="0"/>
          <c:showBubbleSize val="0"/>
        </c:dLbls>
        <c:marker val="1"/>
        <c:smooth val="0"/>
        <c:axId val="88370176"/>
        <c:axId val="88372352"/>
      </c:lineChart>
      <c:dateAx>
        <c:axId val="88370176"/>
        <c:scaling>
          <c:orientation val="minMax"/>
        </c:scaling>
        <c:delete val="1"/>
        <c:axPos val="b"/>
        <c:numFmt formatCode="&quot;H&quot;yy" sourceLinked="1"/>
        <c:majorTickMark val="none"/>
        <c:minorTickMark val="none"/>
        <c:tickLblPos val="none"/>
        <c:crossAx val="88372352"/>
        <c:crosses val="autoZero"/>
        <c:auto val="1"/>
        <c:lblOffset val="100"/>
        <c:baseTimeUnit val="years"/>
      </c:dateAx>
      <c:valAx>
        <c:axId val="883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111.13</c:v>
                </c:pt>
                <c:pt idx="1">
                  <c:v>110.98</c:v>
                </c:pt>
                <c:pt idx="2">
                  <c:v>111.2</c:v>
                </c:pt>
                <c:pt idx="3">
                  <c:v>113.41</c:v>
                </c:pt>
                <c:pt idx="4">
                  <c:v>114.23</c:v>
                </c:pt>
              </c:numCache>
            </c:numRef>
          </c:val>
          <c:extLst xmlns:c16r2="http://schemas.microsoft.com/office/drawing/2015/06/chart">
            <c:ext xmlns:c16="http://schemas.microsoft.com/office/drawing/2014/chart" uri="{C3380CC4-5D6E-409C-BE32-E72D297353CC}">
              <c16:uniqueId val="{00000000-1F78-49F3-9AF0-BBE897632884}"/>
            </c:ext>
          </c:extLst>
        </c:ser>
        <c:dLbls>
          <c:showLegendKey val="0"/>
          <c:showVal val="0"/>
          <c:showCatName val="0"/>
          <c:showSerName val="0"/>
          <c:showPercent val="0"/>
          <c:showBubbleSize val="0"/>
        </c:dLbls>
        <c:gapWidth val="150"/>
        <c:axId val="86551552"/>
        <c:axId val="8655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109.48</c:v>
                </c:pt>
                <c:pt idx="1">
                  <c:v>109.27</c:v>
                </c:pt>
                <c:pt idx="2">
                  <c:v>108.03</c:v>
                </c:pt>
                <c:pt idx="3">
                  <c:v>106.9</c:v>
                </c:pt>
                <c:pt idx="4">
                  <c:v>106.99</c:v>
                </c:pt>
              </c:numCache>
            </c:numRef>
          </c:val>
          <c:smooth val="0"/>
          <c:extLst xmlns:c16r2="http://schemas.microsoft.com/office/drawing/2015/06/chart">
            <c:ext xmlns:c16="http://schemas.microsoft.com/office/drawing/2014/chart" uri="{C3380CC4-5D6E-409C-BE32-E72D297353CC}">
              <c16:uniqueId val="{00000001-1F78-49F3-9AF0-BBE897632884}"/>
            </c:ext>
          </c:extLst>
        </c:ser>
        <c:dLbls>
          <c:showLegendKey val="0"/>
          <c:showVal val="0"/>
          <c:showCatName val="0"/>
          <c:showSerName val="0"/>
          <c:showPercent val="0"/>
          <c:showBubbleSize val="0"/>
        </c:dLbls>
        <c:marker val="1"/>
        <c:smooth val="0"/>
        <c:axId val="86551552"/>
        <c:axId val="86557824"/>
      </c:lineChart>
      <c:dateAx>
        <c:axId val="86551552"/>
        <c:scaling>
          <c:orientation val="minMax"/>
        </c:scaling>
        <c:delete val="1"/>
        <c:axPos val="b"/>
        <c:numFmt formatCode="&quot;H&quot;yy" sourceLinked="1"/>
        <c:majorTickMark val="none"/>
        <c:minorTickMark val="none"/>
        <c:tickLblPos val="none"/>
        <c:crossAx val="86557824"/>
        <c:crosses val="autoZero"/>
        <c:auto val="1"/>
        <c:lblOffset val="100"/>
        <c:baseTimeUnit val="years"/>
      </c:dateAx>
      <c:valAx>
        <c:axId val="8655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7.84</c:v>
                </c:pt>
                <c:pt idx="1">
                  <c:v>11.1</c:v>
                </c:pt>
                <c:pt idx="2">
                  <c:v>14.24</c:v>
                </c:pt>
                <c:pt idx="3">
                  <c:v>17.260000000000002</c:v>
                </c:pt>
                <c:pt idx="4">
                  <c:v>20.170000000000002</c:v>
                </c:pt>
              </c:numCache>
            </c:numRef>
          </c:val>
          <c:extLst xmlns:c16r2="http://schemas.microsoft.com/office/drawing/2015/06/chart">
            <c:ext xmlns:c16="http://schemas.microsoft.com/office/drawing/2014/chart" uri="{C3380CC4-5D6E-409C-BE32-E72D297353CC}">
              <c16:uniqueId val="{00000000-64BA-494F-8C2E-A4C75BCD03E1}"/>
            </c:ext>
          </c:extLst>
        </c:ser>
        <c:dLbls>
          <c:showLegendKey val="0"/>
          <c:showVal val="0"/>
          <c:showCatName val="0"/>
          <c:showSerName val="0"/>
          <c:showPercent val="0"/>
          <c:showBubbleSize val="0"/>
        </c:dLbls>
        <c:gapWidth val="150"/>
        <c:axId val="87899520"/>
        <c:axId val="8790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25.89</c:v>
                </c:pt>
                <c:pt idx="1">
                  <c:v>26.63</c:v>
                </c:pt>
                <c:pt idx="2">
                  <c:v>25.61</c:v>
                </c:pt>
                <c:pt idx="3">
                  <c:v>26.13</c:v>
                </c:pt>
                <c:pt idx="4">
                  <c:v>26.36</c:v>
                </c:pt>
              </c:numCache>
            </c:numRef>
          </c:val>
          <c:smooth val="0"/>
          <c:extLst xmlns:c16r2="http://schemas.microsoft.com/office/drawing/2015/06/chart">
            <c:ext xmlns:c16="http://schemas.microsoft.com/office/drawing/2014/chart" uri="{C3380CC4-5D6E-409C-BE32-E72D297353CC}">
              <c16:uniqueId val="{00000001-64BA-494F-8C2E-A4C75BCD03E1}"/>
            </c:ext>
          </c:extLst>
        </c:ser>
        <c:dLbls>
          <c:showLegendKey val="0"/>
          <c:showVal val="0"/>
          <c:showCatName val="0"/>
          <c:showSerName val="0"/>
          <c:showPercent val="0"/>
          <c:showBubbleSize val="0"/>
        </c:dLbls>
        <c:marker val="1"/>
        <c:smooth val="0"/>
        <c:axId val="87899520"/>
        <c:axId val="87909888"/>
      </c:lineChart>
      <c:dateAx>
        <c:axId val="87899520"/>
        <c:scaling>
          <c:orientation val="minMax"/>
        </c:scaling>
        <c:delete val="1"/>
        <c:axPos val="b"/>
        <c:numFmt formatCode="&quot;H&quot;yy" sourceLinked="1"/>
        <c:majorTickMark val="none"/>
        <c:minorTickMark val="none"/>
        <c:tickLblPos val="none"/>
        <c:crossAx val="87909888"/>
        <c:crosses val="autoZero"/>
        <c:auto val="1"/>
        <c:lblOffset val="100"/>
        <c:baseTimeUnit val="years"/>
      </c:dateAx>
      <c:valAx>
        <c:axId val="8790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quot;-&quot;">
                  <c:v>0.46</c:v>
                </c:pt>
                <c:pt idx="3" formatCode="#,##0.00;&quot;△&quot;#,##0.00;&quot;-&quot;">
                  <c:v>0.53</c:v>
                </c:pt>
                <c:pt idx="4" formatCode="#,##0.00;&quot;△&quot;#,##0.00;&quot;-&quot;">
                  <c:v>0.59</c:v>
                </c:pt>
              </c:numCache>
            </c:numRef>
          </c:val>
          <c:extLst xmlns:c16r2="http://schemas.microsoft.com/office/drawing/2015/06/chart">
            <c:ext xmlns:c16="http://schemas.microsoft.com/office/drawing/2014/chart" uri="{C3380CC4-5D6E-409C-BE32-E72D297353CC}">
              <c16:uniqueId val="{00000000-A06B-4ED5-ABCC-C8D79346F873}"/>
            </c:ext>
          </c:extLst>
        </c:ser>
        <c:dLbls>
          <c:showLegendKey val="0"/>
          <c:showVal val="0"/>
          <c:showCatName val="0"/>
          <c:showSerName val="0"/>
          <c:showPercent val="0"/>
          <c:showBubbleSize val="0"/>
        </c:dLbls>
        <c:gapWidth val="150"/>
        <c:axId val="88023040"/>
        <c:axId val="8802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0.95</c:v>
                </c:pt>
                <c:pt idx="2">
                  <c:v>1.07</c:v>
                </c:pt>
                <c:pt idx="3">
                  <c:v>1.03</c:v>
                </c:pt>
                <c:pt idx="4">
                  <c:v>1.43</c:v>
                </c:pt>
              </c:numCache>
            </c:numRef>
          </c:val>
          <c:smooth val="0"/>
          <c:extLst xmlns:c16r2="http://schemas.microsoft.com/office/drawing/2015/06/chart">
            <c:ext xmlns:c16="http://schemas.microsoft.com/office/drawing/2014/chart" uri="{C3380CC4-5D6E-409C-BE32-E72D297353CC}">
              <c16:uniqueId val="{00000001-A06B-4ED5-ABCC-C8D79346F873}"/>
            </c:ext>
          </c:extLst>
        </c:ser>
        <c:dLbls>
          <c:showLegendKey val="0"/>
          <c:showVal val="0"/>
          <c:showCatName val="0"/>
          <c:showSerName val="0"/>
          <c:showPercent val="0"/>
          <c:showBubbleSize val="0"/>
        </c:dLbls>
        <c:marker val="1"/>
        <c:smooth val="0"/>
        <c:axId val="88023040"/>
        <c:axId val="88024960"/>
      </c:lineChart>
      <c:dateAx>
        <c:axId val="88023040"/>
        <c:scaling>
          <c:orientation val="minMax"/>
        </c:scaling>
        <c:delete val="1"/>
        <c:axPos val="b"/>
        <c:numFmt formatCode="&quot;H&quot;yy" sourceLinked="1"/>
        <c:majorTickMark val="none"/>
        <c:minorTickMark val="none"/>
        <c:tickLblPos val="none"/>
        <c:crossAx val="88024960"/>
        <c:crosses val="autoZero"/>
        <c:auto val="1"/>
        <c:lblOffset val="100"/>
        <c:baseTimeUnit val="years"/>
      </c:dateAx>
      <c:valAx>
        <c:axId val="880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FD-45DD-8FEA-F960945152C7}"/>
            </c:ext>
          </c:extLst>
        </c:ser>
        <c:dLbls>
          <c:showLegendKey val="0"/>
          <c:showVal val="0"/>
          <c:showCatName val="0"/>
          <c:showSerName val="0"/>
          <c:showPercent val="0"/>
          <c:showBubbleSize val="0"/>
        </c:dLbls>
        <c:gapWidth val="150"/>
        <c:axId val="88068864"/>
        <c:axId val="8807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16.34</c:v>
                </c:pt>
                <c:pt idx="1">
                  <c:v>15.65</c:v>
                </c:pt>
                <c:pt idx="2">
                  <c:v>13.55</c:v>
                </c:pt>
                <c:pt idx="3">
                  <c:v>9.06</c:v>
                </c:pt>
                <c:pt idx="4">
                  <c:v>7.42</c:v>
                </c:pt>
              </c:numCache>
            </c:numRef>
          </c:val>
          <c:smooth val="0"/>
          <c:extLst xmlns:c16r2="http://schemas.microsoft.com/office/drawing/2015/06/chart">
            <c:ext xmlns:c16="http://schemas.microsoft.com/office/drawing/2014/chart" uri="{C3380CC4-5D6E-409C-BE32-E72D297353CC}">
              <c16:uniqueId val="{00000001-6EFD-45DD-8FEA-F960945152C7}"/>
            </c:ext>
          </c:extLst>
        </c:ser>
        <c:dLbls>
          <c:showLegendKey val="0"/>
          <c:showVal val="0"/>
          <c:showCatName val="0"/>
          <c:showSerName val="0"/>
          <c:showPercent val="0"/>
          <c:showBubbleSize val="0"/>
        </c:dLbls>
        <c:marker val="1"/>
        <c:smooth val="0"/>
        <c:axId val="88068864"/>
        <c:axId val="88070784"/>
      </c:lineChart>
      <c:dateAx>
        <c:axId val="88068864"/>
        <c:scaling>
          <c:orientation val="minMax"/>
        </c:scaling>
        <c:delete val="1"/>
        <c:axPos val="b"/>
        <c:numFmt formatCode="&quot;H&quot;yy" sourceLinked="1"/>
        <c:majorTickMark val="none"/>
        <c:minorTickMark val="none"/>
        <c:tickLblPos val="none"/>
        <c:crossAx val="88070784"/>
        <c:crosses val="autoZero"/>
        <c:auto val="1"/>
        <c:lblOffset val="100"/>
        <c:baseTimeUnit val="years"/>
      </c:dateAx>
      <c:valAx>
        <c:axId val="880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33.43</c:v>
                </c:pt>
                <c:pt idx="1">
                  <c:v>44.07</c:v>
                </c:pt>
                <c:pt idx="2">
                  <c:v>36.01</c:v>
                </c:pt>
                <c:pt idx="3">
                  <c:v>36.01</c:v>
                </c:pt>
                <c:pt idx="4">
                  <c:v>32.43</c:v>
                </c:pt>
              </c:numCache>
            </c:numRef>
          </c:val>
          <c:extLst xmlns:c16r2="http://schemas.microsoft.com/office/drawing/2015/06/chart">
            <c:ext xmlns:c16="http://schemas.microsoft.com/office/drawing/2014/chart" uri="{C3380CC4-5D6E-409C-BE32-E72D297353CC}">
              <c16:uniqueId val="{00000000-8588-4D53-B961-125137110803}"/>
            </c:ext>
          </c:extLst>
        </c:ser>
        <c:dLbls>
          <c:showLegendKey val="0"/>
          <c:showVal val="0"/>
          <c:showCatName val="0"/>
          <c:showSerName val="0"/>
          <c:showPercent val="0"/>
          <c:showBubbleSize val="0"/>
        </c:dLbls>
        <c:gapWidth val="150"/>
        <c:axId val="88112128"/>
        <c:axId val="8811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78.930000000000007</c:v>
                </c:pt>
                <c:pt idx="1">
                  <c:v>77.94</c:v>
                </c:pt>
                <c:pt idx="2">
                  <c:v>78.45</c:v>
                </c:pt>
                <c:pt idx="3">
                  <c:v>76.31</c:v>
                </c:pt>
                <c:pt idx="4">
                  <c:v>68.180000000000007</c:v>
                </c:pt>
              </c:numCache>
            </c:numRef>
          </c:val>
          <c:smooth val="0"/>
          <c:extLst xmlns:c16r2="http://schemas.microsoft.com/office/drawing/2015/06/chart">
            <c:ext xmlns:c16="http://schemas.microsoft.com/office/drawing/2014/chart" uri="{C3380CC4-5D6E-409C-BE32-E72D297353CC}">
              <c16:uniqueId val="{00000001-8588-4D53-B961-125137110803}"/>
            </c:ext>
          </c:extLst>
        </c:ser>
        <c:dLbls>
          <c:showLegendKey val="0"/>
          <c:showVal val="0"/>
          <c:showCatName val="0"/>
          <c:showSerName val="0"/>
          <c:showPercent val="0"/>
          <c:showBubbleSize val="0"/>
        </c:dLbls>
        <c:marker val="1"/>
        <c:smooth val="0"/>
        <c:axId val="88112128"/>
        <c:axId val="88114304"/>
      </c:lineChart>
      <c:dateAx>
        <c:axId val="88112128"/>
        <c:scaling>
          <c:orientation val="minMax"/>
        </c:scaling>
        <c:delete val="1"/>
        <c:axPos val="b"/>
        <c:numFmt formatCode="&quot;H&quot;yy" sourceLinked="1"/>
        <c:majorTickMark val="none"/>
        <c:minorTickMark val="none"/>
        <c:tickLblPos val="none"/>
        <c:crossAx val="88114304"/>
        <c:crosses val="autoZero"/>
        <c:auto val="1"/>
        <c:lblOffset val="100"/>
        <c:baseTimeUnit val="years"/>
      </c:dateAx>
      <c:valAx>
        <c:axId val="881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467.55</c:v>
                </c:pt>
                <c:pt idx="1">
                  <c:v>407.94</c:v>
                </c:pt>
                <c:pt idx="2">
                  <c:v>461.45</c:v>
                </c:pt>
                <c:pt idx="3">
                  <c:v>549.04</c:v>
                </c:pt>
                <c:pt idx="4">
                  <c:v>666.88</c:v>
                </c:pt>
              </c:numCache>
            </c:numRef>
          </c:val>
          <c:extLst xmlns:c16r2="http://schemas.microsoft.com/office/drawing/2015/06/chart">
            <c:ext xmlns:c16="http://schemas.microsoft.com/office/drawing/2014/chart" uri="{C3380CC4-5D6E-409C-BE32-E72D297353CC}">
              <c16:uniqueId val="{00000000-89C1-4967-8005-BCC8FB8D1D4A}"/>
            </c:ext>
          </c:extLst>
        </c:ser>
        <c:dLbls>
          <c:showLegendKey val="0"/>
          <c:showVal val="0"/>
          <c:showCatName val="0"/>
          <c:showSerName val="0"/>
          <c:showPercent val="0"/>
          <c:showBubbleSize val="0"/>
        </c:dLbls>
        <c:gapWidth val="150"/>
        <c:axId val="88145280"/>
        <c:axId val="8815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xmlns:c16r2="http://schemas.microsoft.com/office/drawing/2015/06/chart">
            <c:ext xmlns:c16="http://schemas.microsoft.com/office/drawing/2014/chart" uri="{C3380CC4-5D6E-409C-BE32-E72D297353CC}">
              <c16:uniqueId val="{00000001-89C1-4967-8005-BCC8FB8D1D4A}"/>
            </c:ext>
          </c:extLst>
        </c:ser>
        <c:dLbls>
          <c:showLegendKey val="0"/>
          <c:showVal val="0"/>
          <c:showCatName val="0"/>
          <c:showSerName val="0"/>
          <c:showPercent val="0"/>
          <c:showBubbleSize val="0"/>
        </c:dLbls>
        <c:marker val="1"/>
        <c:smooth val="0"/>
        <c:axId val="88145280"/>
        <c:axId val="88159744"/>
      </c:lineChart>
      <c:dateAx>
        <c:axId val="88145280"/>
        <c:scaling>
          <c:orientation val="minMax"/>
        </c:scaling>
        <c:delete val="1"/>
        <c:axPos val="b"/>
        <c:numFmt formatCode="&quot;H&quot;yy" sourceLinked="1"/>
        <c:majorTickMark val="none"/>
        <c:minorTickMark val="none"/>
        <c:tickLblPos val="none"/>
        <c:crossAx val="88159744"/>
        <c:crosses val="autoZero"/>
        <c:auto val="1"/>
        <c:lblOffset val="100"/>
        <c:baseTimeUnit val="years"/>
      </c:dateAx>
      <c:valAx>
        <c:axId val="881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85.51</c:v>
                </c:pt>
                <c:pt idx="1">
                  <c:v>84.41</c:v>
                </c:pt>
                <c:pt idx="2">
                  <c:v>88.16</c:v>
                </c:pt>
                <c:pt idx="3">
                  <c:v>86.23</c:v>
                </c:pt>
                <c:pt idx="4">
                  <c:v>88.3</c:v>
                </c:pt>
              </c:numCache>
            </c:numRef>
          </c:val>
          <c:extLst xmlns:c16r2="http://schemas.microsoft.com/office/drawing/2015/06/chart">
            <c:ext xmlns:c16="http://schemas.microsoft.com/office/drawing/2014/chart" uri="{C3380CC4-5D6E-409C-BE32-E72D297353CC}">
              <c16:uniqueId val="{00000000-A85B-4D17-8B52-ACB938EBBAAE}"/>
            </c:ext>
          </c:extLst>
        </c:ser>
        <c:dLbls>
          <c:showLegendKey val="0"/>
          <c:showVal val="0"/>
          <c:showCatName val="0"/>
          <c:showSerName val="0"/>
          <c:showPercent val="0"/>
          <c:showBubbleSize val="0"/>
        </c:dLbls>
        <c:gapWidth val="150"/>
        <c:axId val="88176512"/>
        <c:axId val="8819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xmlns:c16r2="http://schemas.microsoft.com/office/drawing/2015/06/chart">
            <c:ext xmlns:c16="http://schemas.microsoft.com/office/drawing/2014/chart" uri="{C3380CC4-5D6E-409C-BE32-E72D297353CC}">
              <c16:uniqueId val="{00000001-A85B-4D17-8B52-ACB938EBBAAE}"/>
            </c:ext>
          </c:extLst>
        </c:ser>
        <c:dLbls>
          <c:showLegendKey val="0"/>
          <c:showVal val="0"/>
          <c:showCatName val="0"/>
          <c:showSerName val="0"/>
          <c:showPercent val="0"/>
          <c:showBubbleSize val="0"/>
        </c:dLbls>
        <c:marker val="1"/>
        <c:smooth val="0"/>
        <c:axId val="88176512"/>
        <c:axId val="88195072"/>
      </c:lineChart>
      <c:dateAx>
        <c:axId val="88176512"/>
        <c:scaling>
          <c:orientation val="minMax"/>
        </c:scaling>
        <c:delete val="1"/>
        <c:axPos val="b"/>
        <c:numFmt formatCode="&quot;H&quot;yy" sourceLinked="1"/>
        <c:majorTickMark val="none"/>
        <c:minorTickMark val="none"/>
        <c:tickLblPos val="none"/>
        <c:crossAx val="88195072"/>
        <c:crosses val="autoZero"/>
        <c:auto val="1"/>
        <c:lblOffset val="100"/>
        <c:baseTimeUnit val="years"/>
      </c:dateAx>
      <c:valAx>
        <c:axId val="881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145.69</c:v>
                </c:pt>
                <c:pt idx="1">
                  <c:v>147.35</c:v>
                </c:pt>
                <c:pt idx="2">
                  <c:v>141.65</c:v>
                </c:pt>
                <c:pt idx="3">
                  <c:v>145.43</c:v>
                </c:pt>
                <c:pt idx="4">
                  <c:v>142.72999999999999</c:v>
                </c:pt>
              </c:numCache>
            </c:numRef>
          </c:val>
          <c:extLst xmlns:c16r2="http://schemas.microsoft.com/office/drawing/2015/06/chart">
            <c:ext xmlns:c16="http://schemas.microsoft.com/office/drawing/2014/chart" uri="{C3380CC4-5D6E-409C-BE32-E72D297353CC}">
              <c16:uniqueId val="{00000000-CF72-4D39-B66A-04BE9E6CB3A1}"/>
            </c:ext>
          </c:extLst>
        </c:ser>
        <c:dLbls>
          <c:showLegendKey val="0"/>
          <c:showVal val="0"/>
          <c:showCatName val="0"/>
          <c:showSerName val="0"/>
          <c:showPercent val="0"/>
          <c:showBubbleSize val="0"/>
        </c:dLbls>
        <c:gapWidth val="150"/>
        <c:axId val="88287488"/>
        <c:axId val="8828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xmlns:c16r2="http://schemas.microsoft.com/office/drawing/2015/06/chart">
            <c:ext xmlns:c16="http://schemas.microsoft.com/office/drawing/2014/chart" uri="{C3380CC4-5D6E-409C-BE32-E72D297353CC}">
              <c16:uniqueId val="{00000001-CF72-4D39-B66A-04BE9E6CB3A1}"/>
            </c:ext>
          </c:extLst>
        </c:ser>
        <c:dLbls>
          <c:showLegendKey val="0"/>
          <c:showVal val="0"/>
          <c:showCatName val="0"/>
          <c:showSerName val="0"/>
          <c:showPercent val="0"/>
          <c:showBubbleSize val="0"/>
        </c:dLbls>
        <c:marker val="1"/>
        <c:smooth val="0"/>
        <c:axId val="88287488"/>
        <c:axId val="88289664"/>
      </c:lineChart>
      <c:dateAx>
        <c:axId val="88287488"/>
        <c:scaling>
          <c:orientation val="minMax"/>
        </c:scaling>
        <c:delete val="1"/>
        <c:axPos val="b"/>
        <c:numFmt formatCode="&quot;H&quot;yy" sourceLinked="1"/>
        <c:majorTickMark val="none"/>
        <c:minorTickMark val="none"/>
        <c:tickLblPos val="none"/>
        <c:crossAx val="88289664"/>
        <c:crosses val="autoZero"/>
        <c:auto val="1"/>
        <c:lblOffset val="100"/>
        <c:baseTimeUnit val="years"/>
      </c:dateAx>
      <c:valAx>
        <c:axId val="8828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8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宮崎県　日向市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61283</v>
      </c>
      <c r="AM8" s="69"/>
      <c r="AN8" s="69"/>
      <c r="AO8" s="69"/>
      <c r="AP8" s="69"/>
      <c r="AQ8" s="69"/>
      <c r="AR8" s="69"/>
      <c r="AS8" s="69"/>
      <c r="AT8" s="68">
        <f>データ!T6</f>
        <v>336.94</v>
      </c>
      <c r="AU8" s="68"/>
      <c r="AV8" s="68"/>
      <c r="AW8" s="68"/>
      <c r="AX8" s="68"/>
      <c r="AY8" s="68"/>
      <c r="AZ8" s="68"/>
      <c r="BA8" s="68"/>
      <c r="BB8" s="68">
        <f>データ!U6</f>
        <v>181.88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48.89</v>
      </c>
      <c r="J10" s="68"/>
      <c r="K10" s="68"/>
      <c r="L10" s="68"/>
      <c r="M10" s="68"/>
      <c r="N10" s="68"/>
      <c r="O10" s="68"/>
      <c r="P10" s="68">
        <f>データ!P6</f>
        <v>57.55</v>
      </c>
      <c r="Q10" s="68"/>
      <c r="R10" s="68"/>
      <c r="S10" s="68"/>
      <c r="T10" s="68"/>
      <c r="U10" s="68"/>
      <c r="V10" s="68"/>
      <c r="W10" s="68">
        <f>データ!Q6</f>
        <v>89.85</v>
      </c>
      <c r="X10" s="68"/>
      <c r="Y10" s="68"/>
      <c r="Z10" s="68"/>
      <c r="AA10" s="68"/>
      <c r="AB10" s="68"/>
      <c r="AC10" s="68"/>
      <c r="AD10" s="69">
        <f>データ!R6</f>
        <v>2750</v>
      </c>
      <c r="AE10" s="69"/>
      <c r="AF10" s="69"/>
      <c r="AG10" s="69"/>
      <c r="AH10" s="69"/>
      <c r="AI10" s="69"/>
      <c r="AJ10" s="69"/>
      <c r="AK10" s="2"/>
      <c r="AL10" s="69">
        <f>データ!V6</f>
        <v>35046</v>
      </c>
      <c r="AM10" s="69"/>
      <c r="AN10" s="69"/>
      <c r="AO10" s="69"/>
      <c r="AP10" s="69"/>
      <c r="AQ10" s="69"/>
      <c r="AR10" s="69"/>
      <c r="AS10" s="69"/>
      <c r="AT10" s="68">
        <f>データ!W6</f>
        <v>8.3699999999999992</v>
      </c>
      <c r="AU10" s="68"/>
      <c r="AV10" s="68"/>
      <c r="AW10" s="68"/>
      <c r="AX10" s="68"/>
      <c r="AY10" s="68"/>
      <c r="AZ10" s="68"/>
      <c r="BA10" s="68"/>
      <c r="BB10" s="68">
        <f>データ!X6</f>
        <v>4187.1000000000004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xHgz+9mkndcnOpQl6nFX/dAMzC98s2eGnmnO4aL5C1S2HD7V01r1xEYtcWinjuH9Y/4gyxKzOdPs/tNgV++vow==" saltValue="Tv7qcAq/QyurLJTkTcjcT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452068</v>
      </c>
      <c r="D6" s="33">
        <f t="shared" si="3"/>
        <v>46</v>
      </c>
      <c r="E6" s="33">
        <f t="shared" si="3"/>
        <v>17</v>
      </c>
      <c r="F6" s="33">
        <f t="shared" si="3"/>
        <v>1</v>
      </c>
      <c r="G6" s="33">
        <f t="shared" si="3"/>
        <v>0</v>
      </c>
      <c r="H6" s="33" t="str">
        <f t="shared" si="3"/>
        <v>宮崎県　日向市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48.89</v>
      </c>
      <c r="P6" s="34">
        <f t="shared" si="3"/>
        <v>57.55</v>
      </c>
      <c r="Q6" s="34">
        <f t="shared" si="3"/>
        <v>89.85</v>
      </c>
      <c r="R6" s="34">
        <f t="shared" si="3"/>
        <v>2750</v>
      </c>
      <c r="S6" s="34">
        <f t="shared" si="3"/>
        <v>61283</v>
      </c>
      <c r="T6" s="34">
        <f t="shared" si="3"/>
        <v>336.94</v>
      </c>
      <c r="U6" s="34">
        <f t="shared" si="3"/>
        <v>181.88</v>
      </c>
      <c r="V6" s="34">
        <f t="shared" si="3"/>
        <v>35046</v>
      </c>
      <c r="W6" s="34">
        <f t="shared" si="3"/>
        <v>8.3699999999999992</v>
      </c>
      <c r="X6" s="34">
        <f t="shared" si="3"/>
        <v>4187.1000000000004</v>
      </c>
      <c r="Y6" s="35">
        <f>IF(Y7="",NA(),Y7)</f>
        <v>111.13</v>
      </c>
      <c r="Z6" s="35">
        <f t="shared" ref="Z6:AH6" si="4">IF(Z7="",NA(),Z7)</f>
        <v>110.98</v>
      </c>
      <c r="AA6" s="35">
        <f t="shared" si="4"/>
        <v>111.2</v>
      </c>
      <c r="AB6" s="35">
        <f t="shared" si="4"/>
        <v>113.41</v>
      </c>
      <c r="AC6" s="35">
        <f t="shared" si="4"/>
        <v>114.23</v>
      </c>
      <c r="AD6" s="35">
        <f t="shared" si="4"/>
        <v>109.48</v>
      </c>
      <c r="AE6" s="35">
        <f t="shared" si="4"/>
        <v>109.27</v>
      </c>
      <c r="AF6" s="35">
        <f t="shared" si="4"/>
        <v>108.03</v>
      </c>
      <c r="AG6" s="35">
        <f t="shared" si="4"/>
        <v>106.9</v>
      </c>
      <c r="AH6" s="35">
        <f t="shared" si="4"/>
        <v>106.99</v>
      </c>
      <c r="AI6" s="34" t="str">
        <f>IF(AI7="","",IF(AI7="-","【-】","【"&amp;SUBSTITUTE(TEXT(AI7,"#,##0.00"),"-","△")&amp;"】"))</f>
        <v>【108.07】</v>
      </c>
      <c r="AJ6" s="34">
        <f>IF(AJ7="",NA(),AJ7)</f>
        <v>0</v>
      </c>
      <c r="AK6" s="34">
        <f t="shared" ref="AK6:AS6" si="5">IF(AK7="",NA(),AK7)</f>
        <v>0</v>
      </c>
      <c r="AL6" s="34">
        <f t="shared" si="5"/>
        <v>0</v>
      </c>
      <c r="AM6" s="34">
        <f t="shared" si="5"/>
        <v>0</v>
      </c>
      <c r="AN6" s="34">
        <f t="shared" si="5"/>
        <v>0</v>
      </c>
      <c r="AO6" s="35">
        <f t="shared" si="5"/>
        <v>16.34</v>
      </c>
      <c r="AP6" s="35">
        <f t="shared" si="5"/>
        <v>15.65</v>
      </c>
      <c r="AQ6" s="35">
        <f t="shared" si="5"/>
        <v>13.55</v>
      </c>
      <c r="AR6" s="35">
        <f t="shared" si="5"/>
        <v>9.06</v>
      </c>
      <c r="AS6" s="35">
        <f t="shared" si="5"/>
        <v>7.42</v>
      </c>
      <c r="AT6" s="34" t="str">
        <f>IF(AT7="","",IF(AT7="-","【-】","【"&amp;SUBSTITUTE(TEXT(AT7,"#,##0.00"),"-","△")&amp;"】"))</f>
        <v>【3.09】</v>
      </c>
      <c r="AU6" s="35">
        <f>IF(AU7="",NA(),AU7)</f>
        <v>33.43</v>
      </c>
      <c r="AV6" s="35">
        <f t="shared" ref="AV6:BD6" si="6">IF(AV7="",NA(),AV7)</f>
        <v>44.07</v>
      </c>
      <c r="AW6" s="35">
        <f t="shared" si="6"/>
        <v>36.01</v>
      </c>
      <c r="AX6" s="35">
        <f t="shared" si="6"/>
        <v>36.01</v>
      </c>
      <c r="AY6" s="35">
        <f t="shared" si="6"/>
        <v>32.43</v>
      </c>
      <c r="AZ6" s="35">
        <f t="shared" si="6"/>
        <v>78.930000000000007</v>
      </c>
      <c r="BA6" s="35">
        <f t="shared" si="6"/>
        <v>77.94</v>
      </c>
      <c r="BB6" s="35">
        <f t="shared" si="6"/>
        <v>78.45</v>
      </c>
      <c r="BC6" s="35">
        <f t="shared" si="6"/>
        <v>76.31</v>
      </c>
      <c r="BD6" s="35">
        <f t="shared" si="6"/>
        <v>68.180000000000007</v>
      </c>
      <c r="BE6" s="34" t="str">
        <f>IF(BE7="","",IF(BE7="-","【-】","【"&amp;SUBSTITUTE(TEXT(BE7,"#,##0.00"),"-","△")&amp;"】"))</f>
        <v>【69.54】</v>
      </c>
      <c r="BF6" s="35">
        <f>IF(BF7="",NA(),BF7)</f>
        <v>467.55</v>
      </c>
      <c r="BG6" s="35">
        <f t="shared" ref="BG6:BO6" si="7">IF(BG7="",NA(),BG7)</f>
        <v>407.94</v>
      </c>
      <c r="BH6" s="35">
        <f t="shared" si="7"/>
        <v>461.45</v>
      </c>
      <c r="BI6" s="35">
        <f t="shared" si="7"/>
        <v>549.04</v>
      </c>
      <c r="BJ6" s="35">
        <f t="shared" si="7"/>
        <v>666.88</v>
      </c>
      <c r="BK6" s="35">
        <f t="shared" si="7"/>
        <v>848.31</v>
      </c>
      <c r="BL6" s="35">
        <f t="shared" si="7"/>
        <v>774.99</v>
      </c>
      <c r="BM6" s="35">
        <f t="shared" si="7"/>
        <v>799.41</v>
      </c>
      <c r="BN6" s="35">
        <f t="shared" si="7"/>
        <v>820.36</v>
      </c>
      <c r="BO6" s="35">
        <f t="shared" si="7"/>
        <v>847.44</v>
      </c>
      <c r="BP6" s="34" t="str">
        <f>IF(BP7="","",IF(BP7="-","【-】","【"&amp;SUBSTITUTE(TEXT(BP7,"#,##0.00"),"-","△")&amp;"】"))</f>
        <v>【682.51】</v>
      </c>
      <c r="BQ6" s="35">
        <f>IF(BQ7="",NA(),BQ7)</f>
        <v>85.51</v>
      </c>
      <c r="BR6" s="35">
        <f t="shared" ref="BR6:BZ6" si="8">IF(BR7="",NA(),BR7)</f>
        <v>84.41</v>
      </c>
      <c r="BS6" s="35">
        <f t="shared" si="8"/>
        <v>88.16</v>
      </c>
      <c r="BT6" s="35">
        <f t="shared" si="8"/>
        <v>86.23</v>
      </c>
      <c r="BU6" s="35">
        <f t="shared" si="8"/>
        <v>88.3</v>
      </c>
      <c r="BV6" s="35">
        <f t="shared" si="8"/>
        <v>94.38</v>
      </c>
      <c r="BW6" s="35">
        <f t="shared" si="8"/>
        <v>96.57</v>
      </c>
      <c r="BX6" s="35">
        <f t="shared" si="8"/>
        <v>96.54</v>
      </c>
      <c r="BY6" s="35">
        <f t="shared" si="8"/>
        <v>95.4</v>
      </c>
      <c r="BZ6" s="35">
        <f t="shared" si="8"/>
        <v>94.69</v>
      </c>
      <c r="CA6" s="34" t="str">
        <f>IF(CA7="","",IF(CA7="-","【-】","【"&amp;SUBSTITUTE(TEXT(CA7,"#,##0.00"),"-","△")&amp;"】"))</f>
        <v>【100.34】</v>
      </c>
      <c r="CB6" s="35">
        <f>IF(CB7="",NA(),CB7)</f>
        <v>145.69</v>
      </c>
      <c r="CC6" s="35">
        <f t="shared" ref="CC6:CK6" si="9">IF(CC7="",NA(),CC7)</f>
        <v>147.35</v>
      </c>
      <c r="CD6" s="35">
        <f t="shared" si="9"/>
        <v>141.65</v>
      </c>
      <c r="CE6" s="35">
        <f t="shared" si="9"/>
        <v>145.43</v>
      </c>
      <c r="CF6" s="35">
        <f t="shared" si="9"/>
        <v>142.72999999999999</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68.97</v>
      </c>
      <c r="CN6" s="35">
        <f t="shared" ref="CN6:CV6" si="10">IF(CN7="",NA(),CN7)</f>
        <v>75.400000000000006</v>
      </c>
      <c r="CO6" s="35">
        <f t="shared" si="10"/>
        <v>75.010000000000005</v>
      </c>
      <c r="CP6" s="35">
        <f t="shared" si="10"/>
        <v>74.930000000000007</v>
      </c>
      <c r="CQ6" s="35">
        <f t="shared" si="10"/>
        <v>75</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90.61</v>
      </c>
      <c r="CY6" s="35">
        <f t="shared" ref="CY6:DG6" si="11">IF(CY7="",NA(),CY7)</f>
        <v>91.74</v>
      </c>
      <c r="CZ6" s="35">
        <f t="shared" si="11"/>
        <v>92.16</v>
      </c>
      <c r="DA6" s="35">
        <f t="shared" si="11"/>
        <v>92.44</v>
      </c>
      <c r="DB6" s="35">
        <f t="shared" si="11"/>
        <v>92.7</v>
      </c>
      <c r="DC6" s="35">
        <f t="shared" si="11"/>
        <v>91.44</v>
      </c>
      <c r="DD6" s="35">
        <f t="shared" si="11"/>
        <v>91.76</v>
      </c>
      <c r="DE6" s="35">
        <f t="shared" si="11"/>
        <v>92.3</v>
      </c>
      <c r="DF6" s="35">
        <f t="shared" si="11"/>
        <v>92.55</v>
      </c>
      <c r="DG6" s="35">
        <f t="shared" si="11"/>
        <v>92.62</v>
      </c>
      <c r="DH6" s="34" t="str">
        <f>IF(DH7="","",IF(DH7="-","【-】","【"&amp;SUBSTITUTE(TEXT(DH7,"#,##0.00"),"-","△")&amp;"】"))</f>
        <v>【95.35】</v>
      </c>
      <c r="DI6" s="35">
        <f>IF(DI7="",NA(),DI7)</f>
        <v>7.84</v>
      </c>
      <c r="DJ6" s="35">
        <f t="shared" ref="DJ6:DR6" si="12">IF(DJ7="",NA(),DJ7)</f>
        <v>11.1</v>
      </c>
      <c r="DK6" s="35">
        <f t="shared" si="12"/>
        <v>14.24</v>
      </c>
      <c r="DL6" s="35">
        <f t="shared" si="12"/>
        <v>17.260000000000002</v>
      </c>
      <c r="DM6" s="35">
        <f t="shared" si="12"/>
        <v>20.170000000000002</v>
      </c>
      <c r="DN6" s="35">
        <f t="shared" si="12"/>
        <v>25.89</v>
      </c>
      <c r="DO6" s="35">
        <f t="shared" si="12"/>
        <v>26.63</v>
      </c>
      <c r="DP6" s="35">
        <f t="shared" si="12"/>
        <v>25.61</v>
      </c>
      <c r="DQ6" s="35">
        <f t="shared" si="12"/>
        <v>26.13</v>
      </c>
      <c r="DR6" s="35">
        <f t="shared" si="12"/>
        <v>26.36</v>
      </c>
      <c r="DS6" s="34" t="str">
        <f>IF(DS7="","",IF(DS7="-","【-】","【"&amp;SUBSTITUTE(TEXT(DS7,"#,##0.00"),"-","△")&amp;"】"))</f>
        <v>【38.57】</v>
      </c>
      <c r="DT6" s="34">
        <f>IF(DT7="",NA(),DT7)</f>
        <v>0</v>
      </c>
      <c r="DU6" s="34">
        <f t="shared" ref="DU6:EC6" si="13">IF(DU7="",NA(),DU7)</f>
        <v>0</v>
      </c>
      <c r="DV6" s="35">
        <f t="shared" si="13"/>
        <v>0.46</v>
      </c>
      <c r="DW6" s="35">
        <f t="shared" si="13"/>
        <v>0.53</v>
      </c>
      <c r="DX6" s="35">
        <f t="shared" si="13"/>
        <v>0.59</v>
      </c>
      <c r="DY6" s="35">
        <f t="shared" si="13"/>
        <v>0.71</v>
      </c>
      <c r="DZ6" s="35">
        <f t="shared" si="13"/>
        <v>0.95</v>
      </c>
      <c r="EA6" s="35">
        <f t="shared" si="13"/>
        <v>1.07</v>
      </c>
      <c r="EB6" s="35">
        <f t="shared" si="13"/>
        <v>1.03</v>
      </c>
      <c r="EC6" s="35">
        <f t="shared" si="13"/>
        <v>1.43</v>
      </c>
      <c r="ED6" s="34" t="str">
        <f>IF(ED7="","",IF(ED7="-","【-】","【"&amp;SUBSTITUTE(TEXT(ED7,"#,##0.00"),"-","△")&amp;"】"))</f>
        <v>【5.90】</v>
      </c>
      <c r="EE6" s="34">
        <f>IF(EE7="",NA(),EE7)</f>
        <v>0</v>
      </c>
      <c r="EF6" s="34">
        <f t="shared" ref="EF6:EN6" si="14">IF(EF7="",NA(),EF7)</f>
        <v>0</v>
      </c>
      <c r="EG6" s="34">
        <f t="shared" si="14"/>
        <v>0</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8" s="36" customFormat="1" x14ac:dyDescent="0.15">
      <c r="A7" s="28"/>
      <c r="B7" s="37">
        <v>2019</v>
      </c>
      <c r="C7" s="37">
        <v>452068</v>
      </c>
      <c r="D7" s="37">
        <v>46</v>
      </c>
      <c r="E7" s="37">
        <v>17</v>
      </c>
      <c r="F7" s="37">
        <v>1</v>
      </c>
      <c r="G7" s="37">
        <v>0</v>
      </c>
      <c r="H7" s="37" t="s">
        <v>96</v>
      </c>
      <c r="I7" s="37" t="s">
        <v>97</v>
      </c>
      <c r="J7" s="37" t="s">
        <v>98</v>
      </c>
      <c r="K7" s="37" t="s">
        <v>99</v>
      </c>
      <c r="L7" s="37" t="s">
        <v>100</v>
      </c>
      <c r="M7" s="37" t="s">
        <v>101</v>
      </c>
      <c r="N7" s="38" t="s">
        <v>102</v>
      </c>
      <c r="O7" s="38">
        <v>48.89</v>
      </c>
      <c r="P7" s="38">
        <v>57.55</v>
      </c>
      <c r="Q7" s="38">
        <v>89.85</v>
      </c>
      <c r="R7" s="38">
        <v>2750</v>
      </c>
      <c r="S7" s="38">
        <v>61283</v>
      </c>
      <c r="T7" s="38">
        <v>336.94</v>
      </c>
      <c r="U7" s="38">
        <v>181.88</v>
      </c>
      <c r="V7" s="38">
        <v>35046</v>
      </c>
      <c r="W7" s="38">
        <v>8.3699999999999992</v>
      </c>
      <c r="X7" s="38">
        <v>4187.1000000000004</v>
      </c>
      <c r="Y7" s="38">
        <v>111.13</v>
      </c>
      <c r="Z7" s="38">
        <v>110.98</v>
      </c>
      <c r="AA7" s="38">
        <v>111.2</v>
      </c>
      <c r="AB7" s="38">
        <v>113.41</v>
      </c>
      <c r="AC7" s="38">
        <v>114.23</v>
      </c>
      <c r="AD7" s="38">
        <v>109.48</v>
      </c>
      <c r="AE7" s="38">
        <v>109.27</v>
      </c>
      <c r="AF7" s="38">
        <v>108.03</v>
      </c>
      <c r="AG7" s="38">
        <v>106.9</v>
      </c>
      <c r="AH7" s="38">
        <v>106.99</v>
      </c>
      <c r="AI7" s="38">
        <v>108.07</v>
      </c>
      <c r="AJ7" s="38">
        <v>0</v>
      </c>
      <c r="AK7" s="38">
        <v>0</v>
      </c>
      <c r="AL7" s="38">
        <v>0</v>
      </c>
      <c r="AM7" s="38">
        <v>0</v>
      </c>
      <c r="AN7" s="38">
        <v>0</v>
      </c>
      <c r="AO7" s="38">
        <v>16.34</v>
      </c>
      <c r="AP7" s="38">
        <v>15.65</v>
      </c>
      <c r="AQ7" s="38">
        <v>13.55</v>
      </c>
      <c r="AR7" s="38">
        <v>9.06</v>
      </c>
      <c r="AS7" s="38">
        <v>7.42</v>
      </c>
      <c r="AT7" s="38">
        <v>3.09</v>
      </c>
      <c r="AU7" s="38">
        <v>33.43</v>
      </c>
      <c r="AV7" s="38">
        <v>44.07</v>
      </c>
      <c r="AW7" s="38">
        <v>36.01</v>
      </c>
      <c r="AX7" s="38">
        <v>36.01</v>
      </c>
      <c r="AY7" s="38">
        <v>32.43</v>
      </c>
      <c r="AZ7" s="38">
        <v>78.930000000000007</v>
      </c>
      <c r="BA7" s="38">
        <v>77.94</v>
      </c>
      <c r="BB7" s="38">
        <v>78.45</v>
      </c>
      <c r="BC7" s="38">
        <v>76.31</v>
      </c>
      <c r="BD7" s="38">
        <v>68.180000000000007</v>
      </c>
      <c r="BE7" s="38">
        <v>69.540000000000006</v>
      </c>
      <c r="BF7" s="38">
        <v>467.55</v>
      </c>
      <c r="BG7" s="38">
        <v>407.94</v>
      </c>
      <c r="BH7" s="38">
        <v>461.45</v>
      </c>
      <c r="BI7" s="38">
        <v>549.04</v>
      </c>
      <c r="BJ7" s="38">
        <v>666.88</v>
      </c>
      <c r="BK7" s="38">
        <v>848.31</v>
      </c>
      <c r="BL7" s="38">
        <v>774.99</v>
      </c>
      <c r="BM7" s="38">
        <v>799.41</v>
      </c>
      <c r="BN7" s="38">
        <v>820.36</v>
      </c>
      <c r="BO7" s="38">
        <v>847.44</v>
      </c>
      <c r="BP7" s="38">
        <v>682.51</v>
      </c>
      <c r="BQ7" s="38">
        <v>85.51</v>
      </c>
      <c r="BR7" s="38">
        <v>84.41</v>
      </c>
      <c r="BS7" s="38">
        <v>88.16</v>
      </c>
      <c r="BT7" s="38">
        <v>86.23</v>
      </c>
      <c r="BU7" s="38">
        <v>88.3</v>
      </c>
      <c r="BV7" s="38">
        <v>94.38</v>
      </c>
      <c r="BW7" s="38">
        <v>96.57</v>
      </c>
      <c r="BX7" s="38">
        <v>96.54</v>
      </c>
      <c r="BY7" s="38">
        <v>95.4</v>
      </c>
      <c r="BZ7" s="38">
        <v>94.69</v>
      </c>
      <c r="CA7" s="38">
        <v>100.34</v>
      </c>
      <c r="CB7" s="38">
        <v>145.69</v>
      </c>
      <c r="CC7" s="38">
        <v>147.35</v>
      </c>
      <c r="CD7" s="38">
        <v>141.65</v>
      </c>
      <c r="CE7" s="38">
        <v>145.43</v>
      </c>
      <c r="CF7" s="38">
        <v>142.72999999999999</v>
      </c>
      <c r="CG7" s="38">
        <v>165.45</v>
      </c>
      <c r="CH7" s="38">
        <v>161.54</v>
      </c>
      <c r="CI7" s="38">
        <v>162.81</v>
      </c>
      <c r="CJ7" s="38">
        <v>163.19999999999999</v>
      </c>
      <c r="CK7" s="38">
        <v>159.78</v>
      </c>
      <c r="CL7" s="38">
        <v>136.15</v>
      </c>
      <c r="CM7" s="38">
        <v>68.97</v>
      </c>
      <c r="CN7" s="38">
        <v>75.400000000000006</v>
      </c>
      <c r="CO7" s="38">
        <v>75.010000000000005</v>
      </c>
      <c r="CP7" s="38">
        <v>74.930000000000007</v>
      </c>
      <c r="CQ7" s="38">
        <v>75</v>
      </c>
      <c r="CR7" s="38">
        <v>65.62</v>
      </c>
      <c r="CS7" s="38">
        <v>64.67</v>
      </c>
      <c r="CT7" s="38">
        <v>64.959999999999994</v>
      </c>
      <c r="CU7" s="38">
        <v>65.040000000000006</v>
      </c>
      <c r="CV7" s="38">
        <v>68.31</v>
      </c>
      <c r="CW7" s="38">
        <v>59.64</v>
      </c>
      <c r="CX7" s="38">
        <v>90.61</v>
      </c>
      <c r="CY7" s="38">
        <v>91.74</v>
      </c>
      <c r="CZ7" s="38">
        <v>92.16</v>
      </c>
      <c r="DA7" s="38">
        <v>92.44</v>
      </c>
      <c r="DB7" s="38">
        <v>92.7</v>
      </c>
      <c r="DC7" s="38">
        <v>91.44</v>
      </c>
      <c r="DD7" s="38">
        <v>91.76</v>
      </c>
      <c r="DE7" s="38">
        <v>92.3</v>
      </c>
      <c r="DF7" s="38">
        <v>92.55</v>
      </c>
      <c r="DG7" s="38">
        <v>92.62</v>
      </c>
      <c r="DH7" s="38">
        <v>95.35</v>
      </c>
      <c r="DI7" s="38">
        <v>7.84</v>
      </c>
      <c r="DJ7" s="38">
        <v>11.1</v>
      </c>
      <c r="DK7" s="38">
        <v>14.24</v>
      </c>
      <c r="DL7" s="38">
        <v>17.260000000000002</v>
      </c>
      <c r="DM7" s="38">
        <v>20.170000000000002</v>
      </c>
      <c r="DN7" s="38">
        <v>25.89</v>
      </c>
      <c r="DO7" s="38">
        <v>26.63</v>
      </c>
      <c r="DP7" s="38">
        <v>25.61</v>
      </c>
      <c r="DQ7" s="38">
        <v>26.13</v>
      </c>
      <c r="DR7" s="38">
        <v>26.36</v>
      </c>
      <c r="DS7" s="38">
        <v>38.57</v>
      </c>
      <c r="DT7" s="38">
        <v>0</v>
      </c>
      <c r="DU7" s="38">
        <v>0</v>
      </c>
      <c r="DV7" s="38">
        <v>0.46</v>
      </c>
      <c r="DW7" s="38">
        <v>0.53</v>
      </c>
      <c r="DX7" s="38">
        <v>0.59</v>
      </c>
      <c r="DY7" s="38">
        <v>0.71</v>
      </c>
      <c r="DZ7" s="38">
        <v>0.95</v>
      </c>
      <c r="EA7" s="38">
        <v>1.07</v>
      </c>
      <c r="EB7" s="38">
        <v>1.03</v>
      </c>
      <c r="EC7" s="38">
        <v>1.43</v>
      </c>
      <c r="ED7" s="38">
        <v>5.9</v>
      </c>
      <c r="EE7" s="38">
        <v>0</v>
      </c>
      <c r="EF7" s="38">
        <v>0</v>
      </c>
      <c r="EG7" s="38">
        <v>0</v>
      </c>
      <c r="EH7" s="38">
        <v>0</v>
      </c>
      <c r="EI7" s="38">
        <v>0</v>
      </c>
      <c r="EJ7" s="38">
        <v>0.27</v>
      </c>
      <c r="EK7" s="38">
        <v>0.17</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辻本 義夫</cp:lastModifiedBy>
  <cp:lastPrinted>2021-01-15T05:55:55Z</cp:lastPrinted>
  <dcterms:created xsi:type="dcterms:W3CDTF">2020-12-04T02:31:03Z</dcterms:created>
  <dcterms:modified xsi:type="dcterms:W3CDTF">2021-01-15T05:55:57Z</dcterms:modified>
  <cp:category/>
</cp:coreProperties>
</file>