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0918\Desktop\20210113公営企業に係る「経営比較分析表」の分析等について\回答\"/>
    </mc:Choice>
  </mc:AlternateContent>
  <xr:revisionPtr revIDLastSave="0" documentId="8_{602FDBB8-8EAA-4D3D-B338-F8F94C82C334}" xr6:coauthVersionLast="43" xr6:coauthVersionMax="43" xr10:uidLastSave="{00000000-0000-0000-0000-000000000000}"/>
  <workbookProtection workbookAlgorithmName="SHA-512" workbookHashValue="eViB9HjnjjH53yOa47wWbYjudDqYDbhO6R6HgfCsm7yV4bVJyo/8P6nupz5YjmOY6F8jlv0sbJA57tZylRfDBw==" workbookSaltValue="Ox2v0GLXF/URBd95e0K0FQ=="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<sst xmlns="http://schemas.openxmlformats.org/spreadsheetml/2006/main" count="319" uniqueCount="117">
  <si>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</si>
  <si>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</si>
  <si>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</si>
  <si>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</si>
  <si>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</si>
  <si>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</si>
  <si>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</si>
  <si>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</si>
  <si>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</si>
  <si>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</si>
  <si>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</si>
  <si>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</si>
  <si>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</si>
  <si>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</si>
  <si>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</si>
  <si>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</si>
  <si>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</si>
  <si>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</si>
  <si>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</si>
  <si>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</si>
  <si>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</si>
  <si>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</si>
  <si>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</si>
  <si>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</si>
  <si>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</si>
  <si>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</si>
  <si>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</si>
  <si>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</si>
  <si>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</si>
  <si>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</si>
  <si>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</si>
  <si>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</si>
  <si>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</si>
  <si>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</si>
  <si>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</si>
  <si>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</si>
  <si>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</si>
  <si>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</si>
  <si>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</si>
  <si>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</si>
  <si>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</si>
  <si>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</si>
  <si>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</si>
  <si>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</si>
  <si>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</si>
  <si>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</si>
  <si>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</si>
  <si>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</si>
  <si>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</si>
  <si>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</si>
  <si>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</si>
  <si>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</si>
  <si>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</si>
  <si>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</si>
  <si>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</si>
  <si>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</si>
  <si>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</si>
  <si>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</si>
  <si>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</si>
  <si>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</si>
  <si>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</si>
  <si>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</si>
  <si>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</si>
  <si>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</si>
  <si>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</si>
  <si>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</si>
  <si>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</si>
  <si>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</si>
  <si>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</si>
  <si>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</si>
  <si>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</si>
  <si>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</si>
  <si>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</si>
  <si>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</si>
  <si>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</si>
  <si>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</si>
  <si>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</si>
  <si>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</si>
  <si>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</si>
  <si>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</si>
  <si>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</si>
  <si>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</si>
  <si>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</si>
  <si>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</si>
  <si>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</si>
  <si>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</si>
  <si>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</si>
  <si>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</si>
  <si>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</si>
  <si>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</si>
  <si>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</si>
  <si>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</si>
  <si>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</si>
  <si>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</si>
  <si>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</si>
  <si>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</si>
  <si>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西都市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</si>
  <si>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</si>
  <si>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</si>
  <si>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</si>
  <si>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</si>
  <si>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</si>
  <si>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</si>
  <si>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</si>
  <si>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</si>
  <si>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</si>
  <si>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</si>
  <si>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</si>
  <si>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</si>
  <si>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</si>
  <si>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</si>
  <si>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</si>
  <si>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</si>
  <si>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</si>
  <si>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当市においては、平成元年度から公共下水道を供用開始しており、開始後30年が経過している。
管渠整備は昭和55年度より実施しているが、現在、法定耐用年数を超えた管渠はなく、布設から約40年が経過するものも目視調査の結果、老朽化も確認されていない。
一方、下水処理施設については老朽化が進んでおり、機械・電気設備の修繕が多くなってきている状況である。今後ストックマネジメント計画に基づいた施設の改築更新を実施していく予定である。
</t>
    <rPh sb="66" eb="68">
      <t>ゲンザイ</t>
    </rPh>
    <rPh sb="89" eb="90">
      <t>ヤク</t>
    </rPh>
    <rPh sb="200" eb="202">
      <t>ジッシ</t>
    </rPh>
    <rPh sb="206" eb="208">
      <t>ヨテイ</t>
    </rPh>
    <phoneticPr fontId="4"/>
  </si>
  <si>
    <t>当市においては、令和元年度から法適用の公営企業会計に移行した。
①経常収支比率は100％を超え、②累積欠損金比率も0％であるが、③流動比率が14.61％と低いため、1年以内の短期的な債務に対する支払いを賄えておらず、経営改善を図る必要がある。
④企業債残高対事業規模比率は類似団体より高く、使用料収入に対する企業債残高の割合が高い状況であることを示している。これは施設の改築更新事業を継続して実施しているためであると考えられる。
⑤経費回収率は100％を若干上回っている状況であるが、今後も適正な使用料収入を確保し経費回収率の向上に努めていく。
⑥汚水処理原価は類似団体と比較すると汚水処理に係るコストは低くなっているが、費用の効率性を高めるよう、経費削減への取り組みを継続する必要がある。
⑦施設利用率は類似団体よりやや高い数値となっているが、施設は全体計画能力を有しているため現在は処理能力にまだ余裕のある状況である。
⑧水洗化率については類似団体より高い数値となっているが、この後も水洗化率の向上に努めていく。</t>
    <rPh sb="0" eb="2">
      <t>トウシ</t>
    </rPh>
    <rPh sb="8" eb="10">
      <t>レイワ</t>
    </rPh>
    <rPh sb="10" eb="13">
      <t>ガンネンド</t>
    </rPh>
    <rPh sb="15" eb="18">
      <t>ホウテキヨウ</t>
    </rPh>
    <rPh sb="19" eb="21">
      <t>コウエイ</t>
    </rPh>
    <rPh sb="21" eb="23">
      <t>キギョウ</t>
    </rPh>
    <rPh sb="23" eb="25">
      <t>カイケイ</t>
    </rPh>
    <rPh sb="26" eb="28">
      <t>イコウ</t>
    </rPh>
    <rPh sb="33" eb="35">
      <t>ケイジョウ</t>
    </rPh>
    <rPh sb="35" eb="37">
      <t>シュウシ</t>
    </rPh>
    <rPh sb="45" eb="46">
      <t>コ</t>
    </rPh>
    <rPh sb="49" eb="51">
      <t>ルイセキ</t>
    </rPh>
    <rPh sb="51" eb="54">
      <t>ケッソンキン</t>
    </rPh>
    <rPh sb="54" eb="56">
      <t>ヒリツ</t>
    </rPh>
    <rPh sb="65" eb="67">
      <t>リュウドウ</t>
    </rPh>
    <rPh sb="67" eb="69">
      <t>ヒリツ</t>
    </rPh>
    <rPh sb="77" eb="78">
      <t>ヒク</t>
    </rPh>
    <rPh sb="83" eb="84">
      <t>ネン</t>
    </rPh>
    <rPh sb="84" eb="86">
      <t>イナイ</t>
    </rPh>
    <rPh sb="87" eb="89">
      <t>タンキ</t>
    </rPh>
    <rPh sb="89" eb="90">
      <t>テキ</t>
    </rPh>
    <rPh sb="91" eb="93">
      <t>サイム</t>
    </rPh>
    <rPh sb="94" eb="95">
      <t>タイ</t>
    </rPh>
    <rPh sb="97" eb="99">
      <t>シハライ</t>
    </rPh>
    <rPh sb="101" eb="102">
      <t>マカナ</t>
    </rPh>
    <rPh sb="108" eb="110">
      <t>ケイエイ</t>
    </rPh>
    <rPh sb="110" eb="112">
      <t>カイゼン</t>
    </rPh>
    <rPh sb="113" eb="114">
      <t>ハカ</t>
    </rPh>
    <rPh sb="115" eb="117">
      <t>ヒツヨウ</t>
    </rPh>
    <rPh sb="142" eb="143">
      <t>タカ</t>
    </rPh>
    <rPh sb="145" eb="148">
      <t>シヨウリョウ</t>
    </rPh>
    <rPh sb="148" eb="150">
      <t>シュウニュウ</t>
    </rPh>
    <rPh sb="151" eb="152">
      <t>タイ</t>
    </rPh>
    <rPh sb="154" eb="157">
      <t>キギョウサイ</t>
    </rPh>
    <rPh sb="157" eb="159">
      <t>ザンダカ</t>
    </rPh>
    <rPh sb="160" eb="162">
      <t>ワリアイ</t>
    </rPh>
    <rPh sb="163" eb="164">
      <t>タカ</t>
    </rPh>
    <rPh sb="165" eb="167">
      <t>ジョウキョウ</t>
    </rPh>
    <rPh sb="173" eb="174">
      <t>シメ</t>
    </rPh>
    <rPh sb="182" eb="184">
      <t>シセツ</t>
    </rPh>
    <rPh sb="185" eb="187">
      <t>カイチク</t>
    </rPh>
    <rPh sb="187" eb="189">
      <t>コウシン</t>
    </rPh>
    <rPh sb="189" eb="191">
      <t>ジギョウ</t>
    </rPh>
    <rPh sb="192" eb="194">
      <t>ケイゾク</t>
    </rPh>
    <rPh sb="196" eb="198">
      <t>ジッシ</t>
    </rPh>
    <rPh sb="208" eb="209">
      <t>カンガ</t>
    </rPh>
    <rPh sb="235" eb="237">
      <t>ジョウキョウ</t>
    </rPh>
    <rPh sb="361" eb="362">
      <t>タカ</t>
    </rPh>
    <rPh sb="442" eb="443">
      <t>ゴ</t>
    </rPh>
    <rPh sb="444" eb="447">
      <t>スイセンカ</t>
    </rPh>
    <rPh sb="447" eb="448">
      <t>リツ</t>
    </rPh>
    <rPh sb="449" eb="451">
      <t>コウジョウ</t>
    </rPh>
    <rPh sb="452" eb="453">
      <t>ツト</t>
    </rPh>
    <phoneticPr fontId="4"/>
  </si>
  <si>
    <t>経営状況については、収益で費用を賄えておらず、その収益も料金収入以外は、一般会計からの繰入金に依存しており、経営の健全性が確保されているとはいえない状況である。
今後も適正な使用料収入の確保及び汚水処理費の削減を行い、経営状況を改善していく必要がある。
また、管渠については法定耐用年数を超えたものはなく、早急な改善等の必要性は低いが、施設についてはストックマネジメント計画に基づいた改築更新を実施していく必要がある。
今後の施設更新等の財源確保のため、料金改定についても検討し、計画的な更新を行っていく必要があります。
経営戦略については令和2年3月に見直しを実施した。</t>
    <rPh sb="36" eb="38">
      <t>イッパン</t>
    </rPh>
    <rPh sb="38" eb="40">
      <t>カイケイ</t>
    </rPh>
    <rPh sb="81" eb="83">
      <t>コンゴ</t>
    </rPh>
    <rPh sb="109" eb="111">
      <t>ケイエイ</t>
    </rPh>
    <rPh sb="111" eb="113">
      <t>ジョウキョウ</t>
    </rPh>
    <rPh sb="281" eb="283">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</si>
</sst>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0.08</c:v>
                </c:pt>
              </c:numCache>
            </c:numRef>
          </c:val>
          <c:extLst>
            <c:ext xmlns:c16="http://schemas.microsoft.com/office/drawing/2014/chart" uri="{C3380CC4-5D6E-409C-BE32-E72D297353CC}">
              <c16:uniqueId val="{00000000-8910-48C8-8BF8-BE6F850848C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c:v>
                </c:pt>
              </c:numCache>
            </c:numRef>
          </c:val>
          <c:smooth val="0"/>
          <c:extLst>
            <c:ext xmlns:c16="http://schemas.microsoft.com/office/drawing/2014/chart" uri="{C3380CC4-5D6E-409C-BE32-E72D297353CC}">
              <c16:uniqueId val="{00000001-8910-48C8-8BF8-BE6F850848C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61.01</c:v>
                </c:pt>
              </c:numCache>
            </c:numRef>
          </c:val>
          <c:extLst>
            <c:ext xmlns:c16="http://schemas.microsoft.com/office/drawing/2014/chart" uri="{C3380CC4-5D6E-409C-BE32-E72D297353CC}">
              <c16:uniqueId val="{00000000-82A4-4A90-A9B8-BAD9FD4881F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55.55</c:v>
                </c:pt>
              </c:numCache>
            </c:numRef>
          </c:val>
          <c:smooth val="0"/>
          <c:extLst>
            <c:ext xmlns:c16="http://schemas.microsoft.com/office/drawing/2014/chart" uri="{C3380CC4-5D6E-409C-BE32-E72D297353CC}">
              <c16:uniqueId val="{00000001-82A4-4A90-A9B8-BAD9FD4881F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94.36</c:v>
                </c:pt>
              </c:numCache>
            </c:numRef>
          </c:val>
          <c:extLst>
            <c:ext xmlns:c16="http://schemas.microsoft.com/office/drawing/2014/chart" uri="{C3380CC4-5D6E-409C-BE32-E72D297353CC}">
              <c16:uniqueId val="{00000000-4D05-4FB9-9463-7D855FE9C55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91.64</c:v>
                </c:pt>
              </c:numCache>
            </c:numRef>
          </c:val>
          <c:smooth val="0"/>
          <c:extLst>
            <c:ext xmlns:c16="http://schemas.microsoft.com/office/drawing/2014/chart" uri="{C3380CC4-5D6E-409C-BE32-E72D297353CC}">
              <c16:uniqueId val="{00000001-4D05-4FB9-9463-7D855FE9C55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103.88</c:v>
                </c:pt>
              </c:numCache>
            </c:numRef>
          </c:val>
          <c:extLst>
            <c:ext xmlns:c16="http://schemas.microsoft.com/office/drawing/2014/chart" uri="{C3380CC4-5D6E-409C-BE32-E72D297353CC}">
              <c16:uniqueId val="{00000000-0F1F-4DEB-AA4D-79D23AE656A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104.01</c:v>
                </c:pt>
              </c:numCache>
            </c:numRef>
          </c:val>
          <c:smooth val="0"/>
          <c:extLst>
            <c:ext xmlns:c16="http://schemas.microsoft.com/office/drawing/2014/chart" uri="{C3380CC4-5D6E-409C-BE32-E72D297353CC}">
              <c16:uniqueId val="{00000001-0F1F-4DEB-AA4D-79D23AE656A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4.8099999999999996</c:v>
                </c:pt>
              </c:numCache>
            </c:numRef>
          </c:val>
          <c:extLst>
            <c:ext xmlns:c16="http://schemas.microsoft.com/office/drawing/2014/chart" uri="{C3380CC4-5D6E-409C-BE32-E72D297353CC}">
              <c16:uniqueId val="{00000000-92ED-4C80-A16F-D51697DEB4C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31.19</c:v>
                </c:pt>
              </c:numCache>
            </c:numRef>
          </c:val>
          <c:smooth val="0"/>
          <c:extLst>
            <c:ext xmlns:c16="http://schemas.microsoft.com/office/drawing/2014/chart" uri="{C3380CC4-5D6E-409C-BE32-E72D297353CC}">
              <c16:uniqueId val="{00000001-92ED-4C80-A16F-D51697DEB4C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01C-46AD-B63B-C789FADBD43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0.57999999999999996</c:v>
                </c:pt>
              </c:numCache>
            </c:numRef>
          </c:val>
          <c:smooth val="0"/>
          <c:extLst>
            <c:ext xmlns:c16="http://schemas.microsoft.com/office/drawing/2014/chart" uri="{C3380CC4-5D6E-409C-BE32-E72D297353CC}">
              <c16:uniqueId val="{00000001-B01C-46AD-B63B-C789FADBD43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765-421C-8A42-33EA97E8378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26.18</c:v>
                </c:pt>
              </c:numCache>
            </c:numRef>
          </c:val>
          <c:smooth val="0"/>
          <c:extLst>
            <c:ext xmlns:c16="http://schemas.microsoft.com/office/drawing/2014/chart" uri="{C3380CC4-5D6E-409C-BE32-E72D297353CC}">
              <c16:uniqueId val="{00000001-A765-421C-8A42-33EA97E8378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14.61</c:v>
                </c:pt>
              </c:numCache>
            </c:numRef>
          </c:val>
          <c:extLst>
            <c:ext xmlns:c16="http://schemas.microsoft.com/office/drawing/2014/chart" uri="{C3380CC4-5D6E-409C-BE32-E72D297353CC}">
              <c16:uniqueId val="{00000000-180A-4DB4-BEF8-3B20665AA89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57.3</c:v>
                </c:pt>
              </c:numCache>
            </c:numRef>
          </c:val>
          <c:smooth val="0"/>
          <c:extLst>
            <c:ext xmlns:c16="http://schemas.microsoft.com/office/drawing/2014/chart" uri="{C3380CC4-5D6E-409C-BE32-E72D297353CC}">
              <c16:uniqueId val="{00000001-180A-4DB4-BEF8-3B20665AA89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942.68</c:v>
                </c:pt>
              </c:numCache>
            </c:numRef>
          </c:val>
          <c:extLst>
            <c:ext xmlns:c16="http://schemas.microsoft.com/office/drawing/2014/chart" uri="{C3380CC4-5D6E-409C-BE32-E72D297353CC}">
              <c16:uniqueId val="{00000000-ECD6-4DD5-AD19-801573C9DA8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807.75</c:v>
                </c:pt>
              </c:numCache>
            </c:numRef>
          </c:val>
          <c:smooth val="0"/>
          <c:extLst>
            <c:ext xmlns:c16="http://schemas.microsoft.com/office/drawing/2014/chart" uri="{C3380CC4-5D6E-409C-BE32-E72D297353CC}">
              <c16:uniqueId val="{00000001-ECD6-4DD5-AD19-801573C9DA8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105.41</c:v>
                </c:pt>
              </c:numCache>
            </c:numRef>
          </c:val>
          <c:extLst>
            <c:ext xmlns:c16="http://schemas.microsoft.com/office/drawing/2014/chart" uri="{C3380CC4-5D6E-409C-BE32-E72D297353CC}">
              <c16:uniqueId val="{00000000-BE69-41F5-ACDF-5AB54CFED39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86.94</c:v>
                </c:pt>
              </c:numCache>
            </c:numRef>
          </c:val>
          <c:smooth val="0"/>
          <c:extLst>
            <c:ext xmlns:c16="http://schemas.microsoft.com/office/drawing/2014/chart" uri="{C3380CC4-5D6E-409C-BE32-E72D297353CC}">
              <c16:uniqueId val="{00000001-BE69-41F5-ACDF-5AB54CFED39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126.98</c:v>
                </c:pt>
              </c:numCache>
            </c:numRef>
          </c:val>
          <c:extLst>
            <c:ext xmlns:c16="http://schemas.microsoft.com/office/drawing/2014/chart" uri="{C3380CC4-5D6E-409C-BE32-E72D297353CC}">
              <c16:uniqueId val="{00000000-911A-4FF8-B357-CF50C639D5F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179.63</c:v>
                </c:pt>
              </c:numCache>
            </c:numRef>
          </c:val>
          <c:smooth val="0"/>
          <c:extLst>
            <c:ext xmlns:c16="http://schemas.microsoft.com/office/drawing/2014/chart" uri="{C3380CC4-5D6E-409C-BE32-E72D297353CC}">
              <c16:uniqueId val="{00000001-911A-4FF8-B357-CF50C639D5F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G49" zoomScale="80" zoomScaleNormal="80" workbookViewId="0">
      <selection activeCell="W58" sqref="W58"/>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宮崎県　西都市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Cd1</v>
      </c>
      <c r="X8" s="72"/>
      <c r="Y8" s="72"/>
      <c r="Z8" s="72"/>
      <c r="AA8" s="72"/>
      <c r="AB8" s="72"/>
      <c r="AC8" s="72"/>
      <c r="AD8" s="73" t="str">
        <f>データ!$M$6</f>
        <v>非設置</v>
      </c>
      <c r="AE8" s="73"/>
      <c r="AF8" s="73"/>
      <c r="AG8" s="73"/>
      <c r="AH8" s="73"/>
      <c r="AI8" s="73"/>
      <c r="AJ8" s="73"/>
      <c r="AK8" s="3"/>
      <c r="AL8" s="69">
        <f>データ!S6</f>
        <v>30035</v>
      </c>
      <c r="AM8" s="69"/>
      <c r="AN8" s="69"/>
      <c r="AO8" s="69"/>
      <c r="AP8" s="69"/>
      <c r="AQ8" s="69"/>
      <c r="AR8" s="69"/>
      <c r="AS8" s="69"/>
      <c r="AT8" s="68">
        <f>データ!T6</f>
        <v>438.79</v>
      </c>
      <c r="AU8" s="68"/>
      <c r="AV8" s="68"/>
      <c r="AW8" s="68"/>
      <c r="AX8" s="68"/>
      <c r="AY8" s="68"/>
      <c r="AZ8" s="68"/>
      <c r="BA8" s="68"/>
      <c r="BB8" s="68">
        <f>データ!U6</f>
        <v>68.45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50.17</v>
      </c>
      <c r="J10" s="68"/>
      <c r="K10" s="68"/>
      <c r="L10" s="68"/>
      <c r="M10" s="68"/>
      <c r="N10" s="68"/>
      <c r="O10" s="68"/>
      <c r="P10" s="68">
        <f>データ!P6</f>
        <v>48.77</v>
      </c>
      <c r="Q10" s="68"/>
      <c r="R10" s="68"/>
      <c r="S10" s="68"/>
      <c r="T10" s="68"/>
      <c r="U10" s="68"/>
      <c r="V10" s="68"/>
      <c r="W10" s="68">
        <f>データ!Q6</f>
        <v>78.150000000000006</v>
      </c>
      <c r="X10" s="68"/>
      <c r="Y10" s="68"/>
      <c r="Z10" s="68"/>
      <c r="AA10" s="68"/>
      <c r="AB10" s="68"/>
      <c r="AC10" s="68"/>
      <c r="AD10" s="69">
        <f>データ!R6</f>
        <v>3278</v>
      </c>
      <c r="AE10" s="69"/>
      <c r="AF10" s="69"/>
      <c r="AG10" s="69"/>
      <c r="AH10" s="69"/>
      <c r="AI10" s="69"/>
      <c r="AJ10" s="69"/>
      <c r="AK10" s="2"/>
      <c r="AL10" s="69">
        <f>データ!V6</f>
        <v>14531</v>
      </c>
      <c r="AM10" s="69"/>
      <c r="AN10" s="69"/>
      <c r="AO10" s="69"/>
      <c r="AP10" s="69"/>
      <c r="AQ10" s="69"/>
      <c r="AR10" s="69"/>
      <c r="AS10" s="69"/>
      <c r="AT10" s="68">
        <f>データ!W6</f>
        <v>6.02</v>
      </c>
      <c r="AU10" s="68"/>
      <c r="AV10" s="68"/>
      <c r="AW10" s="68"/>
      <c r="AX10" s="68"/>
      <c r="AY10" s="68"/>
      <c r="AZ10" s="68"/>
      <c r="BA10" s="68"/>
      <c r="BB10" s="68">
        <f>データ!X6</f>
        <v>2413.79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N+gUvmC1A1oLsK6ymAFItLlamqZ5Dvq0X+Sl7ArHCDTkEhs9Riumgm0jxrfjZXFhjcR4gcFGFxV1BiQjpnBK9w==" saltValue="yQiuEUAR4F6SUGuydzys9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452084</v>
      </c>
      <c r="D6" s="33">
        <f t="shared" si="3"/>
        <v>46</v>
      </c>
      <c r="E6" s="33">
        <f t="shared" si="3"/>
        <v>17</v>
      </c>
      <c r="F6" s="33">
        <f t="shared" si="3"/>
        <v>1</v>
      </c>
      <c r="G6" s="33">
        <f t="shared" si="3"/>
        <v>0</v>
      </c>
      <c r="H6" s="33" t="str">
        <f t="shared" si="3"/>
        <v>宮崎県　西都市</v>
      </c>
      <c r="I6" s="33" t="str">
        <f t="shared" si="3"/>
        <v>法適用</v>
      </c>
      <c r="J6" s="33" t="str">
        <f t="shared" si="3"/>
        <v>下水道事業</v>
      </c>
      <c r="K6" s="33" t="str">
        <f t="shared" si="3"/>
        <v>公共下水道</v>
      </c>
      <c r="L6" s="33" t="str">
        <f t="shared" si="3"/>
        <v>Cd1</v>
      </c>
      <c r="M6" s="33" t="str">
        <f t="shared" si="3"/>
        <v>非設置</v>
      </c>
      <c r="N6" s="34" t="str">
        <f t="shared" si="3"/>
        <v>-</v>
      </c>
      <c r="O6" s="34">
        <f t="shared" si="3"/>
        <v>50.17</v>
      </c>
      <c r="P6" s="34">
        <f t="shared" si="3"/>
        <v>48.77</v>
      </c>
      <c r="Q6" s="34">
        <f t="shared" si="3"/>
        <v>78.150000000000006</v>
      </c>
      <c r="R6" s="34">
        <f t="shared" si="3"/>
        <v>3278</v>
      </c>
      <c r="S6" s="34">
        <f t="shared" si="3"/>
        <v>30035</v>
      </c>
      <c r="T6" s="34">
        <f t="shared" si="3"/>
        <v>438.79</v>
      </c>
      <c r="U6" s="34">
        <f t="shared" si="3"/>
        <v>68.45</v>
      </c>
      <c r="V6" s="34">
        <f t="shared" si="3"/>
        <v>14531</v>
      </c>
      <c r="W6" s="34">
        <f t="shared" si="3"/>
        <v>6.02</v>
      </c>
      <c r="X6" s="34">
        <f t="shared" si="3"/>
        <v>2413.79</v>
      </c>
      <c r="Y6" s="35" t="str">
        <f>IF(Y7="",NA(),Y7)</f>
        <v>-</v>
      </c>
      <c r="Z6" s="35" t="str">
        <f t="shared" ref="Z6:AH6" si="4">IF(Z7="",NA(),Z7)</f>
        <v>-</v>
      </c>
      <c r="AA6" s="35" t="str">
        <f t="shared" si="4"/>
        <v>-</v>
      </c>
      <c r="AB6" s="35" t="str">
        <f t="shared" si="4"/>
        <v>-</v>
      </c>
      <c r="AC6" s="35">
        <f t="shared" si="4"/>
        <v>103.88</v>
      </c>
      <c r="AD6" s="35" t="str">
        <f t="shared" si="4"/>
        <v>-</v>
      </c>
      <c r="AE6" s="35" t="str">
        <f t="shared" si="4"/>
        <v>-</v>
      </c>
      <c r="AF6" s="35" t="str">
        <f t="shared" si="4"/>
        <v>-</v>
      </c>
      <c r="AG6" s="35" t="str">
        <f t="shared" si="4"/>
        <v>-</v>
      </c>
      <c r="AH6" s="35">
        <f t="shared" si="4"/>
        <v>104.01</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26.18</v>
      </c>
      <c r="AT6" s="34" t="str">
        <f>IF(AT7="","",IF(AT7="-","【-】","【"&amp;SUBSTITUTE(TEXT(AT7,"#,##0.00"),"-","△")&amp;"】"))</f>
        <v>【3.09】</v>
      </c>
      <c r="AU6" s="35" t="str">
        <f>IF(AU7="",NA(),AU7)</f>
        <v>-</v>
      </c>
      <c r="AV6" s="35" t="str">
        <f t="shared" ref="AV6:BD6" si="6">IF(AV7="",NA(),AV7)</f>
        <v>-</v>
      </c>
      <c r="AW6" s="35" t="str">
        <f t="shared" si="6"/>
        <v>-</v>
      </c>
      <c r="AX6" s="35" t="str">
        <f t="shared" si="6"/>
        <v>-</v>
      </c>
      <c r="AY6" s="35">
        <f t="shared" si="6"/>
        <v>14.61</v>
      </c>
      <c r="AZ6" s="35" t="str">
        <f t="shared" si="6"/>
        <v>-</v>
      </c>
      <c r="BA6" s="35" t="str">
        <f t="shared" si="6"/>
        <v>-</v>
      </c>
      <c r="BB6" s="35" t="str">
        <f t="shared" si="6"/>
        <v>-</v>
      </c>
      <c r="BC6" s="35" t="str">
        <f t="shared" si="6"/>
        <v>-</v>
      </c>
      <c r="BD6" s="35">
        <f t="shared" si="6"/>
        <v>57.3</v>
      </c>
      <c r="BE6" s="34" t="str">
        <f>IF(BE7="","",IF(BE7="-","【-】","【"&amp;SUBSTITUTE(TEXT(BE7,"#,##0.00"),"-","△")&amp;"】"))</f>
        <v>【69.54】</v>
      </c>
      <c r="BF6" s="35" t="str">
        <f>IF(BF7="",NA(),BF7)</f>
        <v>-</v>
      </c>
      <c r="BG6" s="35" t="str">
        <f t="shared" ref="BG6:BO6" si="7">IF(BG7="",NA(),BG7)</f>
        <v>-</v>
      </c>
      <c r="BH6" s="35" t="str">
        <f t="shared" si="7"/>
        <v>-</v>
      </c>
      <c r="BI6" s="35" t="str">
        <f t="shared" si="7"/>
        <v>-</v>
      </c>
      <c r="BJ6" s="35">
        <f t="shared" si="7"/>
        <v>942.68</v>
      </c>
      <c r="BK6" s="35" t="str">
        <f t="shared" si="7"/>
        <v>-</v>
      </c>
      <c r="BL6" s="35" t="str">
        <f t="shared" si="7"/>
        <v>-</v>
      </c>
      <c r="BM6" s="35" t="str">
        <f t="shared" si="7"/>
        <v>-</v>
      </c>
      <c r="BN6" s="35" t="str">
        <f t="shared" si="7"/>
        <v>-</v>
      </c>
      <c r="BO6" s="35">
        <f t="shared" si="7"/>
        <v>807.75</v>
      </c>
      <c r="BP6" s="34" t="str">
        <f>IF(BP7="","",IF(BP7="-","【-】","【"&amp;SUBSTITUTE(TEXT(BP7,"#,##0.00"),"-","△")&amp;"】"))</f>
        <v>【682.51】</v>
      </c>
      <c r="BQ6" s="35" t="str">
        <f>IF(BQ7="",NA(),BQ7)</f>
        <v>-</v>
      </c>
      <c r="BR6" s="35" t="str">
        <f t="shared" ref="BR6:BZ6" si="8">IF(BR7="",NA(),BR7)</f>
        <v>-</v>
      </c>
      <c r="BS6" s="35" t="str">
        <f t="shared" si="8"/>
        <v>-</v>
      </c>
      <c r="BT6" s="35" t="str">
        <f t="shared" si="8"/>
        <v>-</v>
      </c>
      <c r="BU6" s="35">
        <f t="shared" si="8"/>
        <v>105.41</v>
      </c>
      <c r="BV6" s="35" t="str">
        <f t="shared" si="8"/>
        <v>-</v>
      </c>
      <c r="BW6" s="35" t="str">
        <f t="shared" si="8"/>
        <v>-</v>
      </c>
      <c r="BX6" s="35" t="str">
        <f t="shared" si="8"/>
        <v>-</v>
      </c>
      <c r="BY6" s="35" t="str">
        <f t="shared" si="8"/>
        <v>-</v>
      </c>
      <c r="BZ6" s="35">
        <f t="shared" si="8"/>
        <v>86.94</v>
      </c>
      <c r="CA6" s="34" t="str">
        <f>IF(CA7="","",IF(CA7="-","【-】","【"&amp;SUBSTITUTE(TEXT(CA7,"#,##0.00"),"-","△")&amp;"】"))</f>
        <v>【100.34】</v>
      </c>
      <c r="CB6" s="35" t="str">
        <f>IF(CB7="",NA(),CB7)</f>
        <v>-</v>
      </c>
      <c r="CC6" s="35" t="str">
        <f t="shared" ref="CC6:CK6" si="9">IF(CC7="",NA(),CC7)</f>
        <v>-</v>
      </c>
      <c r="CD6" s="35" t="str">
        <f t="shared" si="9"/>
        <v>-</v>
      </c>
      <c r="CE6" s="35" t="str">
        <f t="shared" si="9"/>
        <v>-</v>
      </c>
      <c r="CF6" s="35">
        <f t="shared" si="9"/>
        <v>126.98</v>
      </c>
      <c r="CG6" s="35" t="str">
        <f t="shared" si="9"/>
        <v>-</v>
      </c>
      <c r="CH6" s="35" t="str">
        <f t="shared" si="9"/>
        <v>-</v>
      </c>
      <c r="CI6" s="35" t="str">
        <f t="shared" si="9"/>
        <v>-</v>
      </c>
      <c r="CJ6" s="35" t="str">
        <f t="shared" si="9"/>
        <v>-</v>
      </c>
      <c r="CK6" s="35">
        <f t="shared" si="9"/>
        <v>179.63</v>
      </c>
      <c r="CL6" s="34" t="str">
        <f>IF(CL7="","",IF(CL7="-","【-】","【"&amp;SUBSTITUTE(TEXT(CL7,"#,##0.00"),"-","△")&amp;"】"))</f>
        <v>【136.15】</v>
      </c>
      <c r="CM6" s="35" t="str">
        <f>IF(CM7="",NA(),CM7)</f>
        <v>-</v>
      </c>
      <c r="CN6" s="35" t="str">
        <f t="shared" ref="CN6:CV6" si="10">IF(CN7="",NA(),CN7)</f>
        <v>-</v>
      </c>
      <c r="CO6" s="35" t="str">
        <f t="shared" si="10"/>
        <v>-</v>
      </c>
      <c r="CP6" s="35" t="str">
        <f t="shared" si="10"/>
        <v>-</v>
      </c>
      <c r="CQ6" s="35">
        <f t="shared" si="10"/>
        <v>61.01</v>
      </c>
      <c r="CR6" s="35" t="str">
        <f t="shared" si="10"/>
        <v>-</v>
      </c>
      <c r="CS6" s="35" t="str">
        <f t="shared" si="10"/>
        <v>-</v>
      </c>
      <c r="CT6" s="35" t="str">
        <f t="shared" si="10"/>
        <v>-</v>
      </c>
      <c r="CU6" s="35" t="str">
        <f t="shared" si="10"/>
        <v>-</v>
      </c>
      <c r="CV6" s="35">
        <f t="shared" si="10"/>
        <v>55.55</v>
      </c>
      <c r="CW6" s="34" t="str">
        <f>IF(CW7="","",IF(CW7="-","【-】","【"&amp;SUBSTITUTE(TEXT(CW7,"#,##0.00"),"-","△")&amp;"】"))</f>
        <v>【59.64】</v>
      </c>
      <c r="CX6" s="35" t="str">
        <f>IF(CX7="",NA(),CX7)</f>
        <v>-</v>
      </c>
      <c r="CY6" s="35" t="str">
        <f t="shared" ref="CY6:DG6" si="11">IF(CY7="",NA(),CY7)</f>
        <v>-</v>
      </c>
      <c r="CZ6" s="35" t="str">
        <f t="shared" si="11"/>
        <v>-</v>
      </c>
      <c r="DA6" s="35" t="str">
        <f t="shared" si="11"/>
        <v>-</v>
      </c>
      <c r="DB6" s="35">
        <f t="shared" si="11"/>
        <v>94.36</v>
      </c>
      <c r="DC6" s="35" t="str">
        <f t="shared" si="11"/>
        <v>-</v>
      </c>
      <c r="DD6" s="35" t="str">
        <f t="shared" si="11"/>
        <v>-</v>
      </c>
      <c r="DE6" s="35" t="str">
        <f t="shared" si="11"/>
        <v>-</v>
      </c>
      <c r="DF6" s="35" t="str">
        <f t="shared" si="11"/>
        <v>-</v>
      </c>
      <c r="DG6" s="35">
        <f t="shared" si="11"/>
        <v>91.64</v>
      </c>
      <c r="DH6" s="34" t="str">
        <f>IF(DH7="","",IF(DH7="-","【-】","【"&amp;SUBSTITUTE(TEXT(DH7,"#,##0.00"),"-","△")&amp;"】"))</f>
        <v>【95.35】</v>
      </c>
      <c r="DI6" s="35" t="str">
        <f>IF(DI7="",NA(),DI7)</f>
        <v>-</v>
      </c>
      <c r="DJ6" s="35" t="str">
        <f t="shared" ref="DJ6:DR6" si="12">IF(DJ7="",NA(),DJ7)</f>
        <v>-</v>
      </c>
      <c r="DK6" s="35" t="str">
        <f t="shared" si="12"/>
        <v>-</v>
      </c>
      <c r="DL6" s="35" t="str">
        <f t="shared" si="12"/>
        <v>-</v>
      </c>
      <c r="DM6" s="35">
        <f t="shared" si="12"/>
        <v>4.8099999999999996</v>
      </c>
      <c r="DN6" s="35" t="str">
        <f t="shared" si="12"/>
        <v>-</v>
      </c>
      <c r="DO6" s="35" t="str">
        <f t="shared" si="12"/>
        <v>-</v>
      </c>
      <c r="DP6" s="35" t="str">
        <f t="shared" si="12"/>
        <v>-</v>
      </c>
      <c r="DQ6" s="35" t="str">
        <f t="shared" si="12"/>
        <v>-</v>
      </c>
      <c r="DR6" s="35">
        <f t="shared" si="12"/>
        <v>31.19</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0.57999999999999996</v>
      </c>
      <c r="ED6" s="34" t="str">
        <f>IF(ED7="","",IF(ED7="-","【-】","【"&amp;SUBSTITUTE(TEXT(ED7,"#,##0.00"),"-","△")&amp;"】"))</f>
        <v>【5.90】</v>
      </c>
      <c r="EE6" s="35" t="str">
        <f>IF(EE7="",NA(),EE7)</f>
        <v>-</v>
      </c>
      <c r="EF6" s="35" t="str">
        <f t="shared" ref="EF6:EN6" si="14">IF(EF7="",NA(),EF7)</f>
        <v>-</v>
      </c>
      <c r="EG6" s="35" t="str">
        <f t="shared" si="14"/>
        <v>-</v>
      </c>
      <c r="EH6" s="35" t="str">
        <f t="shared" si="14"/>
        <v>-</v>
      </c>
      <c r="EI6" s="35">
        <f t="shared" si="14"/>
        <v>0.08</v>
      </c>
      <c r="EJ6" s="35" t="str">
        <f t="shared" si="14"/>
        <v>-</v>
      </c>
      <c r="EK6" s="35" t="str">
        <f t="shared" si="14"/>
        <v>-</v>
      </c>
      <c r="EL6" s="35" t="str">
        <f t="shared" si="14"/>
        <v>-</v>
      </c>
      <c r="EM6" s="35" t="str">
        <f t="shared" si="14"/>
        <v>-</v>
      </c>
      <c r="EN6" s="35">
        <f t="shared" si="14"/>
        <v>0.1</v>
      </c>
      <c r="EO6" s="34" t="str">
        <f>IF(EO7="","",IF(EO7="-","【-】","【"&amp;SUBSTITUTE(TEXT(EO7,"#,##0.00"),"-","△")&amp;"】"))</f>
        <v>【0.22】</v>
      </c>
    </row>
    <row r="7" spans="1:148" s="36" customFormat="1" x14ac:dyDescent="0.2">
      <c r="A7" s="28"/>
      <c r="B7" s="37">
        <v>2019</v>
      </c>
      <c r="C7" s="37">
        <v>452084</v>
      </c>
      <c r="D7" s="37">
        <v>46</v>
      </c>
      <c r="E7" s="37">
        <v>17</v>
      </c>
      <c r="F7" s="37">
        <v>1</v>
      </c>
      <c r="G7" s="37">
        <v>0</v>
      </c>
      <c r="H7" s="37" t="s">
        <v>96</v>
      </c>
      <c r="I7" s="37" t="s">
        <v>97</v>
      </c>
      <c r="J7" s="37" t="s">
        <v>98</v>
      </c>
      <c r="K7" s="37" t="s">
        <v>99</v>
      </c>
      <c r="L7" s="37" t="s">
        <v>100</v>
      </c>
      <c r="M7" s="37" t="s">
        <v>101</v>
      </c>
      <c r="N7" s="38" t="s">
        <v>102</v>
      </c>
      <c r="O7" s="38">
        <v>50.17</v>
      </c>
      <c r="P7" s="38">
        <v>48.77</v>
      </c>
      <c r="Q7" s="38">
        <v>78.150000000000006</v>
      </c>
      <c r="R7" s="38">
        <v>3278</v>
      </c>
      <c r="S7" s="38">
        <v>30035</v>
      </c>
      <c r="T7" s="38">
        <v>438.79</v>
      </c>
      <c r="U7" s="38">
        <v>68.45</v>
      </c>
      <c r="V7" s="38">
        <v>14531</v>
      </c>
      <c r="W7" s="38">
        <v>6.02</v>
      </c>
      <c r="X7" s="38">
        <v>2413.79</v>
      </c>
      <c r="Y7" s="38" t="s">
        <v>102</v>
      </c>
      <c r="Z7" s="38" t="s">
        <v>102</v>
      </c>
      <c r="AA7" s="38" t="s">
        <v>102</v>
      </c>
      <c r="AB7" s="38" t="s">
        <v>102</v>
      </c>
      <c r="AC7" s="38">
        <v>103.88</v>
      </c>
      <c r="AD7" s="38" t="s">
        <v>102</v>
      </c>
      <c r="AE7" s="38" t="s">
        <v>102</v>
      </c>
      <c r="AF7" s="38" t="s">
        <v>102</v>
      </c>
      <c r="AG7" s="38" t="s">
        <v>102</v>
      </c>
      <c r="AH7" s="38">
        <v>104.01</v>
      </c>
      <c r="AI7" s="38">
        <v>108.07</v>
      </c>
      <c r="AJ7" s="38" t="s">
        <v>102</v>
      </c>
      <c r="AK7" s="38" t="s">
        <v>102</v>
      </c>
      <c r="AL7" s="38" t="s">
        <v>102</v>
      </c>
      <c r="AM7" s="38" t="s">
        <v>102</v>
      </c>
      <c r="AN7" s="38">
        <v>0</v>
      </c>
      <c r="AO7" s="38" t="s">
        <v>102</v>
      </c>
      <c r="AP7" s="38" t="s">
        <v>102</v>
      </c>
      <c r="AQ7" s="38" t="s">
        <v>102</v>
      </c>
      <c r="AR7" s="38" t="s">
        <v>102</v>
      </c>
      <c r="AS7" s="38">
        <v>26.18</v>
      </c>
      <c r="AT7" s="38">
        <v>3.09</v>
      </c>
      <c r="AU7" s="38" t="s">
        <v>102</v>
      </c>
      <c r="AV7" s="38" t="s">
        <v>102</v>
      </c>
      <c r="AW7" s="38" t="s">
        <v>102</v>
      </c>
      <c r="AX7" s="38" t="s">
        <v>102</v>
      </c>
      <c r="AY7" s="38">
        <v>14.61</v>
      </c>
      <c r="AZ7" s="38" t="s">
        <v>102</v>
      </c>
      <c r="BA7" s="38" t="s">
        <v>102</v>
      </c>
      <c r="BB7" s="38" t="s">
        <v>102</v>
      </c>
      <c r="BC7" s="38" t="s">
        <v>102</v>
      </c>
      <c r="BD7" s="38">
        <v>57.3</v>
      </c>
      <c r="BE7" s="38">
        <v>69.540000000000006</v>
      </c>
      <c r="BF7" s="38" t="s">
        <v>102</v>
      </c>
      <c r="BG7" s="38" t="s">
        <v>102</v>
      </c>
      <c r="BH7" s="38" t="s">
        <v>102</v>
      </c>
      <c r="BI7" s="38" t="s">
        <v>102</v>
      </c>
      <c r="BJ7" s="38">
        <v>942.68</v>
      </c>
      <c r="BK7" s="38" t="s">
        <v>102</v>
      </c>
      <c r="BL7" s="38" t="s">
        <v>102</v>
      </c>
      <c r="BM7" s="38" t="s">
        <v>102</v>
      </c>
      <c r="BN7" s="38" t="s">
        <v>102</v>
      </c>
      <c r="BO7" s="38">
        <v>807.75</v>
      </c>
      <c r="BP7" s="38">
        <v>682.51</v>
      </c>
      <c r="BQ7" s="38" t="s">
        <v>102</v>
      </c>
      <c r="BR7" s="38" t="s">
        <v>102</v>
      </c>
      <c r="BS7" s="38" t="s">
        <v>102</v>
      </c>
      <c r="BT7" s="38" t="s">
        <v>102</v>
      </c>
      <c r="BU7" s="38">
        <v>105.41</v>
      </c>
      <c r="BV7" s="38" t="s">
        <v>102</v>
      </c>
      <c r="BW7" s="38" t="s">
        <v>102</v>
      </c>
      <c r="BX7" s="38" t="s">
        <v>102</v>
      </c>
      <c r="BY7" s="38" t="s">
        <v>102</v>
      </c>
      <c r="BZ7" s="38">
        <v>86.94</v>
      </c>
      <c r="CA7" s="38">
        <v>100.34</v>
      </c>
      <c r="CB7" s="38" t="s">
        <v>102</v>
      </c>
      <c r="CC7" s="38" t="s">
        <v>102</v>
      </c>
      <c r="CD7" s="38" t="s">
        <v>102</v>
      </c>
      <c r="CE7" s="38" t="s">
        <v>102</v>
      </c>
      <c r="CF7" s="38">
        <v>126.98</v>
      </c>
      <c r="CG7" s="38" t="s">
        <v>102</v>
      </c>
      <c r="CH7" s="38" t="s">
        <v>102</v>
      </c>
      <c r="CI7" s="38" t="s">
        <v>102</v>
      </c>
      <c r="CJ7" s="38" t="s">
        <v>102</v>
      </c>
      <c r="CK7" s="38">
        <v>179.63</v>
      </c>
      <c r="CL7" s="38">
        <v>136.15</v>
      </c>
      <c r="CM7" s="38" t="s">
        <v>102</v>
      </c>
      <c r="CN7" s="38" t="s">
        <v>102</v>
      </c>
      <c r="CO7" s="38" t="s">
        <v>102</v>
      </c>
      <c r="CP7" s="38" t="s">
        <v>102</v>
      </c>
      <c r="CQ7" s="38">
        <v>61.01</v>
      </c>
      <c r="CR7" s="38" t="s">
        <v>102</v>
      </c>
      <c r="CS7" s="38" t="s">
        <v>102</v>
      </c>
      <c r="CT7" s="38" t="s">
        <v>102</v>
      </c>
      <c r="CU7" s="38" t="s">
        <v>102</v>
      </c>
      <c r="CV7" s="38">
        <v>55.55</v>
      </c>
      <c r="CW7" s="38">
        <v>59.64</v>
      </c>
      <c r="CX7" s="38" t="s">
        <v>102</v>
      </c>
      <c r="CY7" s="38" t="s">
        <v>102</v>
      </c>
      <c r="CZ7" s="38" t="s">
        <v>102</v>
      </c>
      <c r="DA7" s="38" t="s">
        <v>102</v>
      </c>
      <c r="DB7" s="38">
        <v>94.36</v>
      </c>
      <c r="DC7" s="38" t="s">
        <v>102</v>
      </c>
      <c r="DD7" s="38" t="s">
        <v>102</v>
      </c>
      <c r="DE7" s="38" t="s">
        <v>102</v>
      </c>
      <c r="DF7" s="38" t="s">
        <v>102</v>
      </c>
      <c r="DG7" s="38">
        <v>91.64</v>
      </c>
      <c r="DH7" s="38">
        <v>95.35</v>
      </c>
      <c r="DI7" s="38" t="s">
        <v>102</v>
      </c>
      <c r="DJ7" s="38" t="s">
        <v>102</v>
      </c>
      <c r="DK7" s="38" t="s">
        <v>102</v>
      </c>
      <c r="DL7" s="38" t="s">
        <v>102</v>
      </c>
      <c r="DM7" s="38">
        <v>4.8099999999999996</v>
      </c>
      <c r="DN7" s="38" t="s">
        <v>102</v>
      </c>
      <c r="DO7" s="38" t="s">
        <v>102</v>
      </c>
      <c r="DP7" s="38" t="s">
        <v>102</v>
      </c>
      <c r="DQ7" s="38" t="s">
        <v>102</v>
      </c>
      <c r="DR7" s="38">
        <v>31.19</v>
      </c>
      <c r="DS7" s="38">
        <v>38.57</v>
      </c>
      <c r="DT7" s="38" t="s">
        <v>102</v>
      </c>
      <c r="DU7" s="38" t="s">
        <v>102</v>
      </c>
      <c r="DV7" s="38" t="s">
        <v>102</v>
      </c>
      <c r="DW7" s="38" t="s">
        <v>102</v>
      </c>
      <c r="DX7" s="38">
        <v>0</v>
      </c>
      <c r="DY7" s="38" t="s">
        <v>102</v>
      </c>
      <c r="DZ7" s="38" t="s">
        <v>102</v>
      </c>
      <c r="EA7" s="38" t="s">
        <v>102</v>
      </c>
      <c r="EB7" s="38" t="s">
        <v>102</v>
      </c>
      <c r="EC7" s="38">
        <v>0.57999999999999996</v>
      </c>
      <c r="ED7" s="38">
        <v>5.9</v>
      </c>
      <c r="EE7" s="38" t="s">
        <v>102</v>
      </c>
      <c r="EF7" s="38" t="s">
        <v>102</v>
      </c>
      <c r="EG7" s="38" t="s">
        <v>102</v>
      </c>
      <c r="EH7" s="38" t="s">
        <v>102</v>
      </c>
      <c r="EI7" s="38">
        <v>0.08</v>
      </c>
      <c r="EJ7" s="38" t="s">
        <v>102</v>
      </c>
      <c r="EK7" s="38" t="s">
        <v>102</v>
      </c>
      <c r="EL7" s="38" t="s">
        <v>102</v>
      </c>
      <c r="EM7" s="38" t="s">
        <v>102</v>
      </c>
      <c r="EN7" s="38">
        <v>0.1</v>
      </c>
      <c r="EO7" s="38">
        <v>0.22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110</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2021-02-02T08:11:05Z</cp:lastPrinted>
  <dcterms:created xsi:type="dcterms:W3CDTF">2020-12-04T02:31:04Z</dcterms:created>
  <dcterms:modified xsi:type="dcterms:W3CDTF">2021-02-02T08:11:35Z</dcterms:modified>
  <cp:category/>
</cp:coreProperties>
</file>