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dtqPJlC94cx/1r9DLta5abtAZSWvHFaPKmYN78GEFR0kAe727LKc9PPn0mAnHkXvpuYpuvWO9G+NfzBqu40hQ==" workbookSaltValue="JEXRqNPAfq0eK1sq5+S5J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<sst xmlns:r="http://schemas.openxmlformats.org/officeDocument/2006/relationships" xmlns="http://schemas.openxmlformats.org/spreadsheetml/2006/main" count="115" uniqueCount="115">
  <si>
    <t>③流動比率(％)</t>
    <rPh sb="1" eb="3">
      <t>リュウドウ</t>
    </rPh>
    <rPh sb="3" eb="5">
      <t>ヒリツ</t>
    </rPh>
    <phoneticPr fontId="1"/>
  </si>
  <si>
    <t>経営比較分析表（令和元年度決算）</t>
    <rPh sb="8" eb="10">
      <t>レイワ</t>
    </rPh>
    <rPh sb="10" eb="12">
      <t>ガンネン</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</si>
  <si>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</si>
  <si>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</si>
  <si>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</si>
  <si>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</si>
  <si>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</si>
  <si>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</si>
  <si>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r>
      <t>人口密度(人/km</t>
    </r>
    <r>
      <rPr>
        <b/>
        <vertAlign val="superscript"/>
        <sz val="11"/>
        <color theme="1"/>
        <rFont val="ＭＳ ゴシック"/>
      </rPr>
      <t>2</t>
    </r>
    <r>
      <rPr>
        <b/>
        <sz val="11"/>
        <color theme="1"/>
        <rFont val="ＭＳ ゴシック"/>
      </rPr>
      <t>)</t>
    </r>
  </si>
  <si>
    <t>"R"dd</t>
  </si>
  <si>
    <t>基本情報</t>
    <rPh sb="0" eb="2">
      <t>キホン</t>
    </rPh>
    <rPh sb="2" eb="4">
      <t>ジョウホウ</t>
    </rPh>
    <phoneticPr fontId="1"/>
  </si>
  <si>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</si>
  <si>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</si>
  <si>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</si>
  <si>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</si>
  <si>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</si>
  <si>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</si>
  <si>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</si>
  <si>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</si>
  <si>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</si>
  <si>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</si>
  <si>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</si>
  <si>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</si>
  <si>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</si>
  <si>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</si>
  <si>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</si>
  <si>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</si>
  <si>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</si>
  <si>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</si>
  <si>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</si>
  <si>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</si>
  <si>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</si>
  <si>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</si>
  <si>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</si>
  <si>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</si>
  <si>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</si>
  <si>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</si>
  <si>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</si>
  <si>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</si>
  <si>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</si>
  <si>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②累積欠損金比率(％)</t>
  </si>
  <si>
    <t>令和元年度全国平均</t>
    <rPh sb="0" eb="2">
      <t>レイワ</t>
    </rPh>
    <rPh sb="2" eb="4">
      <t>ガンネン</t>
    </rPh>
    <phoneticPr fontId="1"/>
  </si>
  <si>
    <t>1④</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</si>
  <si>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</si>
  <si>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</si>
  <si>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</si>
  <si>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</si>
  <si>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</si>
  <si>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</si>
  <si>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</si>
  <si>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</si>
  <si>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1⑤</t>
  </si>
  <si>
    <t>事業CD</t>
    <rPh sb="0" eb="2">
      <t>ジギョウ</t>
    </rPh>
    <phoneticPr fontId="1"/>
  </si>
  <si>
    <t>1⑦</t>
  </si>
  <si>
    <t>1⑧</t>
  </si>
  <si>
    <t>2①</t>
  </si>
  <si>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</si>
  <si>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</si>
  <si>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</si>
  <si>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</si>
  <si>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</si>
  <si>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</si>
  <si>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</si>
  <si>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</si>
  <si>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</si>
  <si>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</si>
  <si>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</si>
  <si>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</si>
  <si>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</si>
  <si>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</si>
  <si>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</si>
  <si>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</si>
  <si>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</si>
  <si>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</si>
  <si>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</si>
  <si>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</si>
  <si>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</si>
  <si>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</si>
  <si>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</si>
  <si>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</si>
  <si>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</si>
  <si>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</si>
  <si>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</si>
  <si>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</si>
  <si>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</si>
  <si>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</si>
  <si>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</si>
  <si>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</si>
  <si>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</si>
  <si>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</si>
  <si>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</si>
  <si>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</si>
  <si>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</si>
  <si>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</si>
  <si>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</si>
  <si>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</si>
  <si>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</si>
  <si>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</si>
  <si>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下水道事業</t>
  </si>
  <si>
    <t>農業集落排水</t>
  </si>
  <si>
    <t>F1</t>
  </si>
  <si>
    <t>自治体職員</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</si>
  <si>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</si>
  <si>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</si>
  <si>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</si>
  <si>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</si>
  <si>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</si>
  <si>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</si>
  <si>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</si>
  <si>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</si>
  <si>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</si>
  <si>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</si>
  <si>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●経営の健全性について
　①「経常収支比率」は、100％以上を維持していますが、収支不足分を一般会計からの繰入金で賄っているためであり、⑤「経費回収率」は、100％を下回る水準が続いています。したがって、独立採算制の観点から、下水道利用料と同様に使用料の見直しが必要な状況です。
　③「流動比率」は平成27年度から減少傾向にあるものの、類似団体平均や全国平均よりも高い状況であり、累積欠損もありません。
●効率性について
　⑥「汚水処理原価」は、平成29年度に1つの地区を公共下水道に接続したため、若干上昇しましたが、類似団体平均値を大きく下回っています。
　⑦「施設利用率」は、類似団体平均や全国平均より低くなっており、適切な施設規模の検討が必要と考えられますが、比較値を参考にしつつ、効率的な施設運営の検討を行ってまいります。　　
　⑧「水洗化率」については、類似団体平均値より低い水準で推移しているため、未接続世帯への広報・啓発に取り組む必要があります。</t>
    <rPh sb="157" eb="159">
      <t>げんしょう</t>
    </rPh>
    <rPh sb="159" eb="161">
      <t>けいこう</t>
    </rPh>
    <rPh sb="251" eb="253">
      <t>じゃっかん</t>
    </rPh>
    <rPh sb="358" eb="359">
      <t>おこな</t>
    </rPh>
    <phoneticPr fontId="1" type="Hiragana"/>
  </si>
  <si>
    <t>　①「有形固定資産減価償却率」は、類似団体平均や全国平均よりも高くなっており、今後も年々上昇していくと見込まれます。
　また、平成4年に供用を開始しており、法定耐用年数の経過による管渠の更新はないため、②「管渠老朽化率」、③「管渠改善率」はいずれも0（ゼロ）となっています。</t>
    <rPh sb="63" eb="65">
      <t>ヘイセイ</t>
    </rPh>
    <rPh sb="66" eb="67">
      <t>ネン</t>
    </rPh>
    <phoneticPr fontId="1"/>
  </si>
  <si>
    <t>　本市では、施設規模も小さく、集落が点在するなど効率性が低い状況です。
　平成29年4月に1地区を公共下水道へ接続するなど施設の最適化を進め、令和元年度時点では農業集落排水施設が16施設存在しています。
　今後も、「経営戦略」及び「みやざき水ビジョン2020」を基に、費用対効果を検証のうえ、施設の統廃合等を検討することとしています。
　また、公営企業の原則である独立採算の観点から、使用料の改定について検討していく必要があります。
　なお、農業集落排水事業の使用料体系は公共下水道事業と同一となっています。</t>
    <rPh sb="37" eb="39">
      <t>ヘイセイ</t>
    </rPh>
    <rPh sb="71" eb="73">
      <t>レイワ</t>
    </rPh>
    <rPh sb="73" eb="74">
      <t>ゲン</t>
    </rPh>
    <rPh sb="113" eb="114">
      <t>オヨ</t>
    </rPh>
    <rPh sb="120" eb="121">
      <t>ミズ</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</si>
</sst>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0.11</c:v>
                </c:pt>
                <c:pt idx="1">
                  <c:v>5.e-002</c:v>
                </c:pt>
                <c:pt idx="2">
                  <c:v>0.44</c:v>
                </c:pt>
                <c:pt idx="3">
                  <c:v>4.e-002</c:v>
                </c:pt>
                <c:pt idx="4">
                  <c:v>2.e-002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104.07</c:v>
                </c:pt>
                <c:pt idx="1">
                  <c:v>107.3</c:v>
                </c:pt>
                <c:pt idx="2">
                  <c:v>105.88</c:v>
                </c:pt>
                <c:pt idx="3">
                  <c:v>103.41</c:v>
                </c:pt>
                <c:pt idx="4">
                  <c:v>103.67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99.93</c:v>
                </c:pt>
                <c:pt idx="1">
                  <c:v>97.34</c:v>
                </c:pt>
                <c:pt idx="2">
                  <c:v>100.99</c:v>
                </c:pt>
                <c:pt idx="3">
                  <c:v>101.27</c:v>
                </c:pt>
                <c:pt idx="4">
                  <c:v>101.91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28.81</c:v>
                </c:pt>
                <c:pt idx="1">
                  <c:v>31.05</c:v>
                </c:pt>
                <c:pt idx="2">
                  <c:v>33.08</c:v>
                </c:pt>
                <c:pt idx="3">
                  <c:v>35.33</c:v>
                </c:pt>
                <c:pt idx="4">
                  <c:v>37.51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20.350000000000001</c:v>
                </c:pt>
                <c:pt idx="1">
                  <c:v>21.33</c:v>
                </c:pt>
                <c:pt idx="2">
                  <c:v>22.69</c:v>
                </c:pt>
                <c:pt idx="3">
                  <c:v>24.32</c:v>
                </c:pt>
                <c:pt idx="4">
                  <c:v>28.19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147.11000000000001</c:v>
                </c:pt>
                <c:pt idx="1">
                  <c:v>148.37</c:v>
                </c:pt>
                <c:pt idx="2">
                  <c:v>149.02000000000001</c:v>
                </c:pt>
                <c:pt idx="3">
                  <c:v>137.09</c:v>
                </c:pt>
                <c:pt idx="4">
                  <c:v>127.98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73.81</c:v>
                </c:pt>
                <c:pt idx="1">
                  <c:v>68.05</c:v>
                </c:pt>
                <c:pt idx="2">
                  <c:v>66.260000000000005</c:v>
                </c:pt>
                <c:pt idx="3">
                  <c:v>53.02</c:v>
                </c:pt>
                <c:pt idx="4">
                  <c:v>58.71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47.67</c:v>
                </c:pt>
                <c:pt idx="1">
                  <c:v>40.78</c:v>
                </c:pt>
                <c:pt idx="2">
                  <c:v>38.119999999999997</c:v>
                </c:pt>
                <c:pt idx="3">
                  <c:v>43.5</c:v>
                </c:pt>
                <c:pt idx="4">
                  <c:v>44.14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114.2</c:v>
                </c:pt>
                <c:pt idx="1" formatCode="#,##0.00;&quot;△&quot;#,##0.00;&quot;-&quot;">
                  <c:v>118.02</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721.43</c:v>
                </c:pt>
                <c:pt idx="1">
                  <c:v>685.34</c:v>
                </c:pt>
                <c:pt idx="2">
                  <c:v>684.74</c:v>
                </c:pt>
                <c:pt idx="3">
                  <c:v>654.91999999999996</c:v>
                </c:pt>
                <c:pt idx="4">
                  <c:v>654.71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81.430000000000007</c:v>
                </c:pt>
                <c:pt idx="1">
                  <c:v>81.47</c:v>
                </c:pt>
                <c:pt idx="2">
                  <c:v>74.77</c:v>
                </c:pt>
                <c:pt idx="3">
                  <c:v>73.67</c:v>
                </c:pt>
                <c:pt idx="4">
                  <c:v>71.41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59.3</c:v>
                </c:pt>
                <c:pt idx="1">
                  <c:v>59.83</c:v>
                </c:pt>
                <c:pt idx="2">
                  <c:v>65.33</c:v>
                </c:pt>
                <c:pt idx="3">
                  <c:v>65.39</c:v>
                </c:pt>
                <c:pt idx="4">
                  <c:v>65.37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164.42</c:v>
                </c:pt>
                <c:pt idx="3">
                  <c:v>166.64</c:v>
                </c:pt>
                <c:pt idx="4">
                  <c:v>171.87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248.14</c:v>
                </c:pt>
                <c:pt idx="1">
                  <c:v>246.66</c:v>
                </c:pt>
                <c:pt idx="2">
                  <c:v>227.43</c:v>
                </c:pt>
                <c:pt idx="3">
                  <c:v>230.88</c:v>
                </c:pt>
                <c:pt idx="4">
                  <c:v>228.99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48.8</c:v>
                </c:pt>
                <c:pt idx="1">
                  <c:v>47.99</c:v>
                </c:pt>
                <c:pt idx="2">
                  <c:v>43.98</c:v>
                </c:pt>
                <c:pt idx="3">
                  <c:v>44.22</c:v>
                </c:pt>
                <c:pt idx="4">
                  <c:v>44.16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57.3</c:v>
                </c:pt>
                <c:pt idx="1">
                  <c:v>56</c:v>
                </c:pt>
                <c:pt idx="2">
                  <c:v>56.01</c:v>
                </c:pt>
                <c:pt idx="3">
                  <c:v>56.72</c:v>
                </c:pt>
                <c:pt idx="4">
                  <c:v>54.06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83.66</c:v>
                </c:pt>
                <c:pt idx="1">
                  <c:v>84.12</c:v>
                </c:pt>
                <c:pt idx="2">
                  <c:v>82.72</c:v>
                </c:pt>
                <c:pt idx="3">
                  <c:v>83.32</c:v>
                </c:pt>
                <c:pt idx="4">
                  <c:v>83.79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89.43</c:v>
                </c:pt>
                <c:pt idx="1">
                  <c:v>89.51</c:v>
                </c:pt>
                <c:pt idx="2">
                  <c:v>89.77</c:v>
                </c:pt>
                <c:pt idx="3">
                  <c:v>90.04</c:v>
                </c:pt>
                <c:pt idx="4">
                  <c:v>90.11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【165.48】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【33.84】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Y6">
            <v>104.07</v>
          </cell>
          <cell r="Z6">
            <v>107.3</v>
          </cell>
          <cell r="AA6">
            <v>105.88</v>
          </cell>
          <cell r="AB6">
            <v>103.41</v>
          </cell>
          <cell r="AC6">
            <v>103.67</v>
          </cell>
          <cell r="AD6">
            <v>99.93</v>
          </cell>
          <cell r="AE6">
            <v>97.34</v>
          </cell>
          <cell r="AF6">
            <v>100.99</v>
          </cell>
          <cell r="AG6">
            <v>101.27</v>
          </cell>
          <cell r="AH6">
            <v>101.91</v>
          </cell>
          <cell r="AJ6">
            <v>0</v>
          </cell>
          <cell r="AK6">
            <v>0</v>
          </cell>
          <cell r="AL6">
            <v>0</v>
          </cell>
          <cell r="AM6">
            <v>0</v>
          </cell>
          <cell r="AN6">
            <v>0</v>
          </cell>
          <cell r="AO6">
            <v>147.11000000000001</v>
          </cell>
          <cell r="AP6">
            <v>148.37</v>
          </cell>
          <cell r="AQ6">
            <v>149.02000000000001</v>
          </cell>
          <cell r="AR6">
            <v>137.09</v>
          </cell>
          <cell r="AS6">
            <v>127.98</v>
          </cell>
          <cell r="AU6">
            <v>73.81</v>
          </cell>
          <cell r="AV6">
            <v>68.05</v>
          </cell>
          <cell r="AW6">
            <v>66.260000000000005</v>
          </cell>
          <cell r="AX6">
            <v>53.02</v>
          </cell>
          <cell r="AY6">
            <v>58.71</v>
          </cell>
          <cell r="AZ6">
            <v>47.67</v>
          </cell>
          <cell r="BA6">
            <v>40.78</v>
          </cell>
          <cell r="BB6">
            <v>38.119999999999997</v>
          </cell>
          <cell r="BC6">
            <v>43.5</v>
          </cell>
          <cell r="BD6">
            <v>44.14</v>
          </cell>
          <cell r="BF6">
            <v>114.2</v>
          </cell>
          <cell r="BG6">
            <v>118.02</v>
          </cell>
          <cell r="BH6">
            <v>0</v>
          </cell>
          <cell r="BI6">
            <v>0</v>
          </cell>
          <cell r="BJ6">
            <v>0</v>
          </cell>
          <cell r="BK6">
            <v>721.43</v>
          </cell>
          <cell r="BL6">
            <v>685.34</v>
          </cell>
          <cell r="BM6">
            <v>684.74</v>
          </cell>
          <cell r="BN6">
            <v>654.91999999999996</v>
          </cell>
          <cell r="BO6">
            <v>654.71</v>
          </cell>
          <cell r="BQ6">
            <v>81.430000000000007</v>
          </cell>
          <cell r="BR6">
            <v>81.47</v>
          </cell>
          <cell r="BS6">
            <v>74.77</v>
          </cell>
          <cell r="BT6">
            <v>73.67</v>
          </cell>
          <cell r="BU6">
            <v>71.41</v>
          </cell>
          <cell r="BV6">
            <v>59.3</v>
          </cell>
          <cell r="BW6">
            <v>59.83</v>
          </cell>
          <cell r="BX6">
            <v>65.33</v>
          </cell>
          <cell r="BY6">
            <v>65.39</v>
          </cell>
          <cell r="BZ6">
            <v>65.37</v>
          </cell>
          <cell r="CB6">
            <v>150</v>
          </cell>
          <cell r="CC6">
            <v>150</v>
          </cell>
          <cell r="CD6">
            <v>164.42</v>
          </cell>
          <cell r="CE6">
            <v>166.64</v>
          </cell>
          <cell r="CF6">
            <v>171.87</v>
          </cell>
          <cell r="CG6">
            <v>248.14</v>
          </cell>
          <cell r="CH6">
            <v>246.66</v>
          </cell>
          <cell r="CI6">
            <v>227.43</v>
          </cell>
          <cell r="CJ6">
            <v>230.88</v>
          </cell>
          <cell r="CK6">
            <v>228.99</v>
          </cell>
          <cell r="CM6">
            <v>48.8</v>
          </cell>
          <cell r="CN6">
            <v>47.99</v>
          </cell>
          <cell r="CO6">
            <v>43.98</v>
          </cell>
          <cell r="CP6">
            <v>44.22</v>
          </cell>
          <cell r="CQ6">
            <v>44.16</v>
          </cell>
          <cell r="CR6">
            <v>57.3</v>
          </cell>
          <cell r="CS6">
            <v>56</v>
          </cell>
          <cell r="CT6">
            <v>56.01</v>
          </cell>
          <cell r="CU6">
            <v>56.72</v>
          </cell>
          <cell r="CV6">
            <v>54.06</v>
          </cell>
          <cell r="CX6">
            <v>83.66</v>
          </cell>
          <cell r="CY6">
            <v>84.12</v>
          </cell>
          <cell r="CZ6">
            <v>82.72</v>
          </cell>
          <cell r="DA6">
            <v>83.32</v>
          </cell>
          <cell r="DB6">
            <v>83.79</v>
          </cell>
          <cell r="DC6">
            <v>89.43</v>
          </cell>
          <cell r="DD6">
            <v>89.51</v>
          </cell>
          <cell r="DE6">
            <v>89.77</v>
          </cell>
          <cell r="DF6">
            <v>90.04</v>
          </cell>
          <cell r="DG6">
            <v>90.11</v>
          </cell>
          <cell r="DI6">
            <v>28.81</v>
          </cell>
          <cell r="DJ6">
            <v>31.05</v>
          </cell>
          <cell r="DK6">
            <v>33.08</v>
          </cell>
          <cell r="DL6">
            <v>35.33</v>
          </cell>
          <cell r="DM6">
            <v>37.51</v>
          </cell>
          <cell r="DN6">
            <v>20.350000000000001</v>
          </cell>
          <cell r="DO6">
            <v>21.33</v>
          </cell>
          <cell r="DP6">
            <v>22.69</v>
          </cell>
          <cell r="DQ6">
            <v>24.32</v>
          </cell>
          <cell r="DR6">
            <v>28.19</v>
          </cell>
          <cell r="DT6">
            <v>0</v>
          </cell>
          <cell r="DU6">
            <v>0</v>
          </cell>
          <cell r="DV6">
            <v>0</v>
          </cell>
          <cell r="DW6">
            <v>0</v>
          </cell>
          <cell r="DX6">
            <v>0</v>
          </cell>
          <cell r="DY6">
            <v>0</v>
          </cell>
          <cell r="DZ6">
            <v>0</v>
          </cell>
          <cell r="EA6">
            <v>0</v>
          </cell>
          <cell r="EB6">
            <v>0</v>
          </cell>
          <cell r="EC6">
            <v>0</v>
          </cell>
          <cell r="EE6">
            <v>0</v>
          </cell>
          <cell r="EF6">
            <v>0</v>
          </cell>
          <cell r="EG6">
            <v>0</v>
          </cell>
          <cell r="EH6">
            <v>0</v>
          </cell>
          <cell r="EI6">
            <v>0</v>
          </cell>
          <cell r="EJ6">
            <v>0.11</v>
          </cell>
          <cell r="EK6">
            <v>5.e-002</v>
          </cell>
          <cell r="EL6">
            <v>0.44</v>
          </cell>
          <cell r="EM6">
            <v>4.e-002</v>
          </cell>
          <cell r="EN6">
            <v>2.e-002</v>
          </cell>
        </row>
        <row r="7"/>
        <row r="8"/>
        <row r="9"/>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S58" zoomScale="130" zoomScaleNormal="130" workbookViewId="0">
      <selection activeCell="CB76" sqref="CB7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宮崎市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3</v>
      </c>
      <c r="Q7" s="5"/>
      <c r="R7" s="5"/>
      <c r="S7" s="5"/>
      <c r="T7" s="5"/>
      <c r="U7" s="5"/>
      <c r="V7" s="5"/>
      <c r="W7" s="5" t="s">
        <v>6</v>
      </c>
      <c r="X7" s="5"/>
      <c r="Y7" s="5"/>
      <c r="Z7" s="5"/>
      <c r="AA7" s="5"/>
      <c r="AB7" s="5"/>
      <c r="AC7" s="5"/>
      <c r="AD7" s="5" t="s">
        <v>12</v>
      </c>
      <c r="AE7" s="5"/>
      <c r="AF7" s="5"/>
      <c r="AG7" s="5"/>
      <c r="AH7" s="5"/>
      <c r="AI7" s="5"/>
      <c r="AJ7" s="5"/>
      <c r="AK7" s="3"/>
      <c r="AL7" s="5" t="s">
        <v>14</v>
      </c>
      <c r="AM7" s="5"/>
      <c r="AN7" s="5"/>
      <c r="AO7" s="5"/>
      <c r="AP7" s="5"/>
      <c r="AQ7" s="5"/>
      <c r="AR7" s="5"/>
      <c r="AS7" s="5"/>
      <c r="AT7" s="5" t="s">
        <v>11</v>
      </c>
      <c r="AU7" s="5"/>
      <c r="AV7" s="5"/>
      <c r="AW7" s="5"/>
      <c r="AX7" s="5"/>
      <c r="AY7" s="5"/>
      <c r="AZ7" s="5"/>
      <c r="BA7" s="5"/>
      <c r="BB7" s="5" t="s">
        <v>8</v>
      </c>
      <c r="BC7" s="5"/>
      <c r="BD7" s="5"/>
      <c r="BE7" s="5"/>
      <c r="BF7" s="5"/>
      <c r="BG7" s="5"/>
      <c r="BH7" s="5"/>
      <c r="BI7" s="5"/>
      <c r="BJ7" s="3"/>
      <c r="BK7" s="3"/>
      <c r="BL7" s="27" t="s">
        <v>15</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自治体職員</v>
      </c>
      <c r="AE8" s="21"/>
      <c r="AF8" s="21"/>
      <c r="AG8" s="21"/>
      <c r="AH8" s="21"/>
      <c r="AI8" s="21"/>
      <c r="AJ8" s="21"/>
      <c r="AK8" s="3"/>
      <c r="AL8" s="22">
        <f>データ!S6</f>
        <v>402632</v>
      </c>
      <c r="AM8" s="22"/>
      <c r="AN8" s="22"/>
      <c r="AO8" s="22"/>
      <c r="AP8" s="22"/>
      <c r="AQ8" s="22"/>
      <c r="AR8" s="22"/>
      <c r="AS8" s="22"/>
      <c r="AT8" s="7">
        <f>データ!T6</f>
        <v>643.66999999999996</v>
      </c>
      <c r="AU8" s="7"/>
      <c r="AV8" s="7"/>
      <c r="AW8" s="7"/>
      <c r="AX8" s="7"/>
      <c r="AY8" s="7"/>
      <c r="AZ8" s="7"/>
      <c r="BA8" s="7"/>
      <c r="BB8" s="7">
        <f>データ!U6</f>
        <v>625.53</v>
      </c>
      <c r="BC8" s="7"/>
      <c r="BD8" s="7"/>
      <c r="BE8" s="7"/>
      <c r="BF8" s="7"/>
      <c r="BG8" s="7"/>
      <c r="BH8" s="7"/>
      <c r="BI8" s="7"/>
      <c r="BJ8" s="3"/>
      <c r="BK8" s="3"/>
      <c r="BL8" s="28" t="s">
        <v>18</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26</v>
      </c>
      <c r="X9" s="5"/>
      <c r="Y9" s="5"/>
      <c r="Z9" s="5"/>
      <c r="AA9" s="5"/>
      <c r="AB9" s="5"/>
      <c r="AC9" s="5"/>
      <c r="AD9" s="5" t="s">
        <v>27</v>
      </c>
      <c r="AE9" s="5"/>
      <c r="AF9" s="5"/>
      <c r="AG9" s="5"/>
      <c r="AH9" s="5"/>
      <c r="AI9" s="5"/>
      <c r="AJ9" s="5"/>
      <c r="AK9" s="3"/>
      <c r="AL9" s="5" t="s">
        <v>31</v>
      </c>
      <c r="AM9" s="5"/>
      <c r="AN9" s="5"/>
      <c r="AO9" s="5"/>
      <c r="AP9" s="5"/>
      <c r="AQ9" s="5"/>
      <c r="AR9" s="5"/>
      <c r="AS9" s="5"/>
      <c r="AT9" s="5" t="s">
        <v>33</v>
      </c>
      <c r="AU9" s="5"/>
      <c r="AV9" s="5"/>
      <c r="AW9" s="5"/>
      <c r="AX9" s="5"/>
      <c r="AY9" s="5"/>
      <c r="AZ9" s="5"/>
      <c r="BA9" s="5"/>
      <c r="BB9" s="5" t="s">
        <v>37</v>
      </c>
      <c r="BC9" s="5"/>
      <c r="BD9" s="5"/>
      <c r="BE9" s="5"/>
      <c r="BF9" s="5"/>
      <c r="BG9" s="5"/>
      <c r="BH9" s="5"/>
      <c r="BI9" s="5"/>
      <c r="BJ9" s="3"/>
      <c r="BK9" s="3"/>
      <c r="BL9" s="29" t="s">
        <v>38</v>
      </c>
      <c r="BM9" s="39"/>
      <c r="BN9" s="46" t="s">
        <v>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57.55</v>
      </c>
      <c r="J10" s="7"/>
      <c r="K10" s="7"/>
      <c r="L10" s="7"/>
      <c r="M10" s="7"/>
      <c r="N10" s="7"/>
      <c r="O10" s="7"/>
      <c r="P10" s="7">
        <f>データ!P6</f>
        <v>3.33</v>
      </c>
      <c r="Q10" s="7"/>
      <c r="R10" s="7"/>
      <c r="S10" s="7"/>
      <c r="T10" s="7"/>
      <c r="U10" s="7"/>
      <c r="V10" s="7"/>
      <c r="W10" s="7">
        <f>データ!Q6</f>
        <v>98.97</v>
      </c>
      <c r="X10" s="7"/>
      <c r="Y10" s="7"/>
      <c r="Z10" s="7"/>
      <c r="AA10" s="7"/>
      <c r="AB10" s="7"/>
      <c r="AC10" s="7"/>
      <c r="AD10" s="22">
        <f>データ!R6</f>
        <v>2430</v>
      </c>
      <c r="AE10" s="22"/>
      <c r="AF10" s="22"/>
      <c r="AG10" s="22"/>
      <c r="AH10" s="22"/>
      <c r="AI10" s="22"/>
      <c r="AJ10" s="22"/>
      <c r="AK10" s="2"/>
      <c r="AL10" s="22">
        <f>データ!V6</f>
        <v>13344</v>
      </c>
      <c r="AM10" s="22"/>
      <c r="AN10" s="22"/>
      <c r="AO10" s="22"/>
      <c r="AP10" s="22"/>
      <c r="AQ10" s="22"/>
      <c r="AR10" s="22"/>
      <c r="AS10" s="22"/>
      <c r="AT10" s="7">
        <f>データ!W6</f>
        <v>7.55</v>
      </c>
      <c r="AU10" s="7"/>
      <c r="AV10" s="7"/>
      <c r="AW10" s="7"/>
      <c r="AX10" s="7"/>
      <c r="AY10" s="7"/>
      <c r="AZ10" s="7"/>
      <c r="BA10" s="7"/>
      <c r="BB10" s="7">
        <f>データ!X6</f>
        <v>1767.42</v>
      </c>
      <c r="BC10" s="7"/>
      <c r="BD10" s="7"/>
      <c r="BE10" s="7"/>
      <c r="BF10" s="7"/>
      <c r="BG10" s="7"/>
      <c r="BH10" s="7"/>
      <c r="BI10" s="7"/>
      <c r="BJ10" s="2"/>
      <c r="BK10" s="2"/>
      <c r="BL10" s="30" t="s">
        <v>16</v>
      </c>
      <c r="BM10" s="40"/>
      <c r="BN10" s="47" t="s">
        <v>41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19</v>
      </c>
    </row>
    <row r="84" spans="1:78" hidden="1">
      <c r="B84" s="12" t="s">
        <v>5</v>
      </c>
      <c r="C84" s="12"/>
      <c r="D84" s="12"/>
      <c r="E84" s="12" t="s">
        <v>48</v>
      </c>
      <c r="F84" s="12" t="s">
        <v>30</v>
      </c>
      <c r="G84" s="12" t="s">
        <v>49</v>
      </c>
      <c r="H84" s="12" t="s">
        <v>42</v>
      </c>
      <c r="I84" s="12" t="s">
        <v>51</v>
      </c>
      <c r="J84" s="12" t="s">
        <v>28</v>
      </c>
      <c r="K84" s="12" t="s">
        <v>53</v>
      </c>
      <c r="L84" s="12" t="s">
        <v>54</v>
      </c>
      <c r="M84" s="12" t="s">
        <v>55</v>
      </c>
      <c r="N84" s="12" t="s">
        <v>50</v>
      </c>
      <c r="O84" s="12" t="s">
        <v>32</v>
      </c>
    </row>
    <row r="85" spans="1:78" hidden="1">
      <c r="B85" s="12"/>
      <c r="C85" s="12"/>
      <c r="D85" s="12"/>
      <c r="E85" s="12" t="str">
        <f>データ!AI6</f>
        <v>【102.97】</v>
      </c>
      <c r="F85" s="12" t="str">
        <f>データ!AT6</f>
        <v>【165.48】</v>
      </c>
      <c r="G85" s="12" t="str">
        <f>データ!BE6</f>
        <v>【33.84】</v>
      </c>
      <c r="H85" s="12" t="str">
        <f>データ!BP6</f>
        <v>【765.47】</v>
      </c>
      <c r="I85" s="12" t="str">
        <f>データ!CA6</f>
        <v>【59.59】</v>
      </c>
      <c r="J85" s="12" t="str">
        <f>データ!CL6</f>
        <v>【257.86】</v>
      </c>
      <c r="K85" s="12" t="str">
        <f>データ!CW6</f>
        <v>【51.30】</v>
      </c>
      <c r="L85" s="12" t="str">
        <f>データ!DH6</f>
        <v>【86.22】</v>
      </c>
      <c r="M85" s="12" t="str">
        <f>データ!DS6</f>
        <v>【24.97】</v>
      </c>
      <c r="N85" s="12" t="str">
        <f>データ!ED6</f>
        <v>【0.00】</v>
      </c>
      <c r="O85" s="12" t="str">
        <f>データ!EO6</f>
        <v>【0.02】</v>
      </c>
    </row>
  </sheetData>
  <sheetProtection algorithmName="SHA-512" hashValue="pSEC+5l3pauz2/py1jouFnaiyHt8X2zkukdpyqaE6Q7JYujeyF3J+3jnKzW/dmgYDxGToxKGkehrzCmFUzC2wg==" saltValue="Ix99Zf2sbnt3fkANrpqHX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3"/>
  <sheetViews>
    <sheetView showGridLines="0" workbookViewId="0"/>
  </sheetViews>
  <sheetFormatPr defaultRowHeight="13.5"/>
  <cols>
    <col min="2" max="144" width="11.875" customWidth="1"/>
  </cols>
  <sheetData>
    <row r="1" spans="1:148">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59</v>
      </c>
      <c r="B3" s="62" t="s">
        <v>61</v>
      </c>
      <c r="C3" s="62" t="s">
        <v>46</v>
      </c>
      <c r="D3" s="62" t="s">
        <v>23</v>
      </c>
      <c r="E3" s="62" t="s">
        <v>39</v>
      </c>
      <c r="F3" s="62" t="s">
        <v>52</v>
      </c>
      <c r="G3" s="62" t="s">
        <v>62</v>
      </c>
      <c r="H3" s="69" t="s">
        <v>10</v>
      </c>
      <c r="I3" s="72"/>
      <c r="J3" s="72"/>
      <c r="K3" s="72"/>
      <c r="L3" s="72"/>
      <c r="M3" s="72"/>
      <c r="N3" s="72"/>
      <c r="O3" s="72"/>
      <c r="P3" s="72"/>
      <c r="Q3" s="72"/>
      <c r="R3" s="72"/>
      <c r="S3" s="72"/>
      <c r="T3" s="72"/>
      <c r="U3" s="72"/>
      <c r="V3" s="72"/>
      <c r="W3" s="72"/>
      <c r="X3" s="77"/>
      <c r="Y3" s="80" t="s">
        <v>34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45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17</v>
      </c>
      <c r="Z4" s="81"/>
      <c r="AA4" s="81"/>
      <c r="AB4" s="81"/>
      <c r="AC4" s="81"/>
      <c r="AD4" s="81"/>
      <c r="AE4" s="81"/>
      <c r="AF4" s="81"/>
      <c r="AG4" s="81"/>
      <c r="AH4" s="81"/>
      <c r="AI4" s="81"/>
      <c r="AJ4" s="81" t="s">
        <v>40</v>
      </c>
      <c r="AK4" s="81"/>
      <c r="AL4" s="81"/>
      <c r="AM4" s="81"/>
      <c r="AN4" s="81"/>
      <c r="AO4" s="81"/>
      <c r="AP4" s="81"/>
      <c r="AQ4" s="81"/>
      <c r="AR4" s="81"/>
      <c r="AS4" s="81"/>
      <c r="AT4" s="81"/>
      <c r="AU4" s="81" t="s">
        <v>0</v>
      </c>
      <c r="AV4" s="81"/>
      <c r="AW4" s="81"/>
      <c r="AX4" s="81"/>
      <c r="AY4" s="81"/>
      <c r="AZ4" s="81"/>
      <c r="BA4" s="81"/>
      <c r="BB4" s="81"/>
      <c r="BC4" s="81"/>
      <c r="BD4" s="81"/>
      <c r="BE4" s="81"/>
      <c r="BF4" s="81" t="s">
        <v>63</v>
      </c>
      <c r="BG4" s="81"/>
      <c r="BH4" s="81"/>
      <c r="BI4" s="81"/>
      <c r="BJ4" s="81"/>
      <c r="BK4" s="81"/>
      <c r="BL4" s="81"/>
      <c r="BM4" s="81"/>
      <c r="BN4" s="81"/>
      <c r="BO4" s="81"/>
      <c r="BP4" s="81"/>
      <c r="BQ4" s="81" t="s">
        <v>58</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35</v>
      </c>
      <c r="CY4" s="81"/>
      <c r="CZ4" s="81"/>
      <c r="DA4" s="81"/>
      <c r="DB4" s="81"/>
      <c r="DC4" s="81"/>
      <c r="DD4" s="81"/>
      <c r="DE4" s="81"/>
      <c r="DF4" s="81"/>
      <c r="DG4" s="81"/>
      <c r="DH4" s="81"/>
      <c r="DI4" s="81" t="s">
        <v>44</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69</v>
      </c>
      <c r="I5" s="71" t="s">
        <v>70</v>
      </c>
      <c r="J5" s="71" t="s">
        <v>71</v>
      </c>
      <c r="K5" s="71" t="s">
        <v>72</v>
      </c>
      <c r="L5" s="71" t="s">
        <v>73</v>
      </c>
      <c r="M5" s="71" t="s">
        <v>12</v>
      </c>
      <c r="N5" s="71" t="s">
        <v>74</v>
      </c>
      <c r="O5" s="71" t="s">
        <v>75</v>
      </c>
      <c r="P5" s="71" t="s">
        <v>76</v>
      </c>
      <c r="Q5" s="71" t="s">
        <v>77</v>
      </c>
      <c r="R5" s="71" t="s">
        <v>78</v>
      </c>
      <c r="S5" s="71" t="s">
        <v>79</v>
      </c>
      <c r="T5" s="71" t="s">
        <v>80</v>
      </c>
      <c r="U5" s="71" t="s">
        <v>81</v>
      </c>
      <c r="V5" s="71" t="s">
        <v>82</v>
      </c>
      <c r="W5" s="71" t="s">
        <v>83</v>
      </c>
      <c r="X5" s="71" t="s">
        <v>84</v>
      </c>
      <c r="Y5" s="71" t="s">
        <v>36</v>
      </c>
      <c r="Z5" s="71" t="s">
        <v>85</v>
      </c>
      <c r="AA5" s="71" t="s">
        <v>86</v>
      </c>
      <c r="AB5" s="71" t="s">
        <v>87</v>
      </c>
      <c r="AC5" s="71" t="s">
        <v>88</v>
      </c>
      <c r="AD5" s="71" t="s">
        <v>89</v>
      </c>
      <c r="AE5" s="71" t="s">
        <v>90</v>
      </c>
      <c r="AF5" s="71" t="s">
        <v>91</v>
      </c>
      <c r="AG5" s="71" t="s">
        <v>92</v>
      </c>
      <c r="AH5" s="71" t="s">
        <v>93</v>
      </c>
      <c r="AI5" s="71" t="s">
        <v>5</v>
      </c>
      <c r="AJ5" s="71" t="s">
        <v>36</v>
      </c>
      <c r="AK5" s="71" t="s">
        <v>85</v>
      </c>
      <c r="AL5" s="71" t="s">
        <v>86</v>
      </c>
      <c r="AM5" s="71" t="s">
        <v>87</v>
      </c>
      <c r="AN5" s="71" t="s">
        <v>88</v>
      </c>
      <c r="AO5" s="71" t="s">
        <v>89</v>
      </c>
      <c r="AP5" s="71" t="s">
        <v>90</v>
      </c>
      <c r="AQ5" s="71" t="s">
        <v>91</v>
      </c>
      <c r="AR5" s="71" t="s">
        <v>92</v>
      </c>
      <c r="AS5" s="71" t="s">
        <v>93</v>
      </c>
      <c r="AT5" s="71" t="s">
        <v>94</v>
      </c>
      <c r="AU5" s="71" t="s">
        <v>36</v>
      </c>
      <c r="AV5" s="71" t="s">
        <v>85</v>
      </c>
      <c r="AW5" s="71" t="s">
        <v>86</v>
      </c>
      <c r="AX5" s="71" t="s">
        <v>87</v>
      </c>
      <c r="AY5" s="71" t="s">
        <v>88</v>
      </c>
      <c r="AZ5" s="71" t="s">
        <v>89</v>
      </c>
      <c r="BA5" s="71" t="s">
        <v>90</v>
      </c>
      <c r="BB5" s="71" t="s">
        <v>91</v>
      </c>
      <c r="BC5" s="71" t="s">
        <v>92</v>
      </c>
      <c r="BD5" s="71" t="s">
        <v>93</v>
      </c>
      <c r="BE5" s="71" t="s">
        <v>94</v>
      </c>
      <c r="BF5" s="71" t="s">
        <v>36</v>
      </c>
      <c r="BG5" s="71" t="s">
        <v>85</v>
      </c>
      <c r="BH5" s="71" t="s">
        <v>86</v>
      </c>
      <c r="BI5" s="71" t="s">
        <v>87</v>
      </c>
      <c r="BJ5" s="71" t="s">
        <v>88</v>
      </c>
      <c r="BK5" s="71" t="s">
        <v>89</v>
      </c>
      <c r="BL5" s="71" t="s">
        <v>90</v>
      </c>
      <c r="BM5" s="71" t="s">
        <v>91</v>
      </c>
      <c r="BN5" s="71" t="s">
        <v>92</v>
      </c>
      <c r="BO5" s="71" t="s">
        <v>93</v>
      </c>
      <c r="BP5" s="71" t="s">
        <v>94</v>
      </c>
      <c r="BQ5" s="71" t="s">
        <v>36</v>
      </c>
      <c r="BR5" s="71" t="s">
        <v>85</v>
      </c>
      <c r="BS5" s="71" t="s">
        <v>86</v>
      </c>
      <c r="BT5" s="71" t="s">
        <v>87</v>
      </c>
      <c r="BU5" s="71" t="s">
        <v>88</v>
      </c>
      <c r="BV5" s="71" t="s">
        <v>89</v>
      </c>
      <c r="BW5" s="71" t="s">
        <v>90</v>
      </c>
      <c r="BX5" s="71" t="s">
        <v>91</v>
      </c>
      <c r="BY5" s="71" t="s">
        <v>92</v>
      </c>
      <c r="BZ5" s="71" t="s">
        <v>93</v>
      </c>
      <c r="CA5" s="71" t="s">
        <v>94</v>
      </c>
      <c r="CB5" s="71" t="s">
        <v>36</v>
      </c>
      <c r="CC5" s="71" t="s">
        <v>85</v>
      </c>
      <c r="CD5" s="71" t="s">
        <v>86</v>
      </c>
      <c r="CE5" s="71" t="s">
        <v>87</v>
      </c>
      <c r="CF5" s="71" t="s">
        <v>88</v>
      </c>
      <c r="CG5" s="71" t="s">
        <v>89</v>
      </c>
      <c r="CH5" s="71" t="s">
        <v>90</v>
      </c>
      <c r="CI5" s="71" t="s">
        <v>91</v>
      </c>
      <c r="CJ5" s="71" t="s">
        <v>92</v>
      </c>
      <c r="CK5" s="71" t="s">
        <v>93</v>
      </c>
      <c r="CL5" s="71" t="s">
        <v>94</v>
      </c>
      <c r="CM5" s="71" t="s">
        <v>36</v>
      </c>
      <c r="CN5" s="71" t="s">
        <v>85</v>
      </c>
      <c r="CO5" s="71" t="s">
        <v>86</v>
      </c>
      <c r="CP5" s="71" t="s">
        <v>87</v>
      </c>
      <c r="CQ5" s="71" t="s">
        <v>88</v>
      </c>
      <c r="CR5" s="71" t="s">
        <v>89</v>
      </c>
      <c r="CS5" s="71" t="s">
        <v>90</v>
      </c>
      <c r="CT5" s="71" t="s">
        <v>91</v>
      </c>
      <c r="CU5" s="71" t="s">
        <v>92</v>
      </c>
      <c r="CV5" s="71" t="s">
        <v>93</v>
      </c>
      <c r="CW5" s="71" t="s">
        <v>94</v>
      </c>
      <c r="CX5" s="71" t="s">
        <v>36</v>
      </c>
      <c r="CY5" s="71" t="s">
        <v>85</v>
      </c>
      <c r="CZ5" s="71" t="s">
        <v>86</v>
      </c>
      <c r="DA5" s="71" t="s">
        <v>87</v>
      </c>
      <c r="DB5" s="71" t="s">
        <v>88</v>
      </c>
      <c r="DC5" s="71" t="s">
        <v>89</v>
      </c>
      <c r="DD5" s="71" t="s">
        <v>90</v>
      </c>
      <c r="DE5" s="71" t="s">
        <v>91</v>
      </c>
      <c r="DF5" s="71" t="s">
        <v>92</v>
      </c>
      <c r="DG5" s="71" t="s">
        <v>93</v>
      </c>
      <c r="DH5" s="71" t="s">
        <v>94</v>
      </c>
      <c r="DI5" s="71" t="s">
        <v>36</v>
      </c>
      <c r="DJ5" s="71" t="s">
        <v>85</v>
      </c>
      <c r="DK5" s="71" t="s">
        <v>86</v>
      </c>
      <c r="DL5" s="71" t="s">
        <v>87</v>
      </c>
      <c r="DM5" s="71" t="s">
        <v>88</v>
      </c>
      <c r="DN5" s="71" t="s">
        <v>89</v>
      </c>
      <c r="DO5" s="71" t="s">
        <v>90</v>
      </c>
      <c r="DP5" s="71" t="s">
        <v>91</v>
      </c>
      <c r="DQ5" s="71" t="s">
        <v>92</v>
      </c>
      <c r="DR5" s="71" t="s">
        <v>93</v>
      </c>
      <c r="DS5" s="71" t="s">
        <v>94</v>
      </c>
      <c r="DT5" s="71" t="s">
        <v>36</v>
      </c>
      <c r="DU5" s="71" t="s">
        <v>85</v>
      </c>
      <c r="DV5" s="71" t="s">
        <v>86</v>
      </c>
      <c r="DW5" s="71" t="s">
        <v>87</v>
      </c>
      <c r="DX5" s="71" t="s">
        <v>88</v>
      </c>
      <c r="DY5" s="71" t="s">
        <v>89</v>
      </c>
      <c r="DZ5" s="71" t="s">
        <v>90</v>
      </c>
      <c r="EA5" s="71" t="s">
        <v>91</v>
      </c>
      <c r="EB5" s="71" t="s">
        <v>92</v>
      </c>
      <c r="EC5" s="71" t="s">
        <v>93</v>
      </c>
      <c r="ED5" s="71" t="s">
        <v>94</v>
      </c>
      <c r="EE5" s="71" t="s">
        <v>36</v>
      </c>
      <c r="EF5" s="71" t="s">
        <v>85</v>
      </c>
      <c r="EG5" s="71" t="s">
        <v>86</v>
      </c>
      <c r="EH5" s="71" t="s">
        <v>87</v>
      </c>
      <c r="EI5" s="71" t="s">
        <v>88</v>
      </c>
      <c r="EJ5" s="71" t="s">
        <v>89</v>
      </c>
      <c r="EK5" s="71" t="s">
        <v>90</v>
      </c>
      <c r="EL5" s="71" t="s">
        <v>91</v>
      </c>
      <c r="EM5" s="71" t="s">
        <v>92</v>
      </c>
      <c r="EN5" s="71" t="s">
        <v>93</v>
      </c>
      <c r="EO5" s="71" t="s">
        <v>94</v>
      </c>
    </row>
    <row r="6" spans="1:148" s="59" customFormat="1">
      <c r="A6" s="60" t="s">
        <v>95</v>
      </c>
      <c r="B6" s="65">
        <f t="shared" ref="B6:X6" si="1">B7</f>
        <v>2019</v>
      </c>
      <c r="C6" s="65">
        <f t="shared" si="1"/>
        <v>452017</v>
      </c>
      <c r="D6" s="65">
        <f t="shared" si="1"/>
        <v>46</v>
      </c>
      <c r="E6" s="65">
        <f t="shared" si="1"/>
        <v>17</v>
      </c>
      <c r="F6" s="65">
        <f t="shared" si="1"/>
        <v>5</v>
      </c>
      <c r="G6" s="65">
        <f t="shared" si="1"/>
        <v>0</v>
      </c>
      <c r="H6" s="65" t="str">
        <f t="shared" si="1"/>
        <v>宮崎県　宮崎市</v>
      </c>
      <c r="I6" s="65" t="str">
        <f t="shared" si="1"/>
        <v>法適用</v>
      </c>
      <c r="J6" s="65" t="str">
        <f t="shared" si="1"/>
        <v>下水道事業</v>
      </c>
      <c r="K6" s="65" t="str">
        <f t="shared" si="1"/>
        <v>農業集落排水</v>
      </c>
      <c r="L6" s="65" t="str">
        <f t="shared" si="1"/>
        <v>F1</v>
      </c>
      <c r="M6" s="65" t="str">
        <f t="shared" si="1"/>
        <v>自治体職員</v>
      </c>
      <c r="N6" s="74" t="str">
        <f t="shared" si="1"/>
        <v>-</v>
      </c>
      <c r="O6" s="74">
        <f t="shared" si="1"/>
        <v>57.55</v>
      </c>
      <c r="P6" s="74">
        <f t="shared" si="1"/>
        <v>3.33</v>
      </c>
      <c r="Q6" s="74">
        <f t="shared" si="1"/>
        <v>98.97</v>
      </c>
      <c r="R6" s="74">
        <f t="shared" si="1"/>
        <v>2430</v>
      </c>
      <c r="S6" s="74">
        <f t="shared" si="1"/>
        <v>402632</v>
      </c>
      <c r="T6" s="74">
        <f t="shared" si="1"/>
        <v>643.66999999999996</v>
      </c>
      <c r="U6" s="74">
        <f t="shared" si="1"/>
        <v>625.53</v>
      </c>
      <c r="V6" s="74">
        <f t="shared" si="1"/>
        <v>13344</v>
      </c>
      <c r="W6" s="74">
        <f t="shared" si="1"/>
        <v>7.55</v>
      </c>
      <c r="X6" s="74">
        <f t="shared" si="1"/>
        <v>1767.42</v>
      </c>
      <c r="Y6" s="82">
        <f t="shared" ref="Y6:AH6" si="2">IF(Y7="",NA(),Y7)</f>
        <v>104.07</v>
      </c>
      <c r="Z6" s="82">
        <f t="shared" si="2"/>
        <v>107.3</v>
      </c>
      <c r="AA6" s="82">
        <f t="shared" si="2"/>
        <v>105.88</v>
      </c>
      <c r="AB6" s="82">
        <f t="shared" si="2"/>
        <v>103.41</v>
      </c>
      <c r="AC6" s="82">
        <f t="shared" si="2"/>
        <v>103.67</v>
      </c>
      <c r="AD6" s="82">
        <f t="shared" si="2"/>
        <v>99.93</v>
      </c>
      <c r="AE6" s="82">
        <f t="shared" si="2"/>
        <v>97.34</v>
      </c>
      <c r="AF6" s="82">
        <f t="shared" si="2"/>
        <v>100.99</v>
      </c>
      <c r="AG6" s="82">
        <f t="shared" si="2"/>
        <v>101.27</v>
      </c>
      <c r="AH6" s="82">
        <f t="shared" si="2"/>
        <v>101.91</v>
      </c>
      <c r="AI6" s="74" t="str">
        <f>IF(AI7="","",IF(AI7="-","【-】","【"&amp;SUBSTITUTE(TEXT(AI7,"#,##0.00"),"-","△")&amp;"】"))</f>
        <v>【102.97】</v>
      </c>
      <c r="AJ6" s="74">
        <f t="shared" ref="AJ6:AS6" si="3">IF(AJ7="",NA(),AJ7)</f>
        <v>0</v>
      </c>
      <c r="AK6" s="74">
        <f t="shared" si="3"/>
        <v>0</v>
      </c>
      <c r="AL6" s="74">
        <f t="shared" si="3"/>
        <v>0</v>
      </c>
      <c r="AM6" s="74">
        <f t="shared" si="3"/>
        <v>0</v>
      </c>
      <c r="AN6" s="74">
        <f t="shared" si="3"/>
        <v>0</v>
      </c>
      <c r="AO6" s="82">
        <f t="shared" si="3"/>
        <v>147.11000000000001</v>
      </c>
      <c r="AP6" s="82">
        <f t="shared" si="3"/>
        <v>148.37</v>
      </c>
      <c r="AQ6" s="82">
        <f t="shared" si="3"/>
        <v>149.02000000000001</v>
      </c>
      <c r="AR6" s="82">
        <f t="shared" si="3"/>
        <v>137.09</v>
      </c>
      <c r="AS6" s="82">
        <f t="shared" si="3"/>
        <v>127.98</v>
      </c>
      <c r="AT6" s="74" t="str">
        <f>IF(AT7="","",IF(AT7="-","【-】","【"&amp;SUBSTITUTE(TEXT(AT7,"#,##0.00"),"-","△")&amp;"】"))</f>
        <v>【165.48】</v>
      </c>
      <c r="AU6" s="82">
        <f t="shared" ref="AU6:BD6" si="4">IF(AU7="",NA(),AU7)</f>
        <v>73.81</v>
      </c>
      <c r="AV6" s="82">
        <f t="shared" si="4"/>
        <v>68.05</v>
      </c>
      <c r="AW6" s="82">
        <f t="shared" si="4"/>
        <v>66.260000000000005</v>
      </c>
      <c r="AX6" s="82">
        <f t="shared" si="4"/>
        <v>53.02</v>
      </c>
      <c r="AY6" s="82">
        <f t="shared" si="4"/>
        <v>58.71</v>
      </c>
      <c r="AZ6" s="82">
        <f t="shared" si="4"/>
        <v>47.67</v>
      </c>
      <c r="BA6" s="82">
        <f t="shared" si="4"/>
        <v>40.78</v>
      </c>
      <c r="BB6" s="82">
        <f t="shared" si="4"/>
        <v>38.119999999999997</v>
      </c>
      <c r="BC6" s="82">
        <f t="shared" si="4"/>
        <v>43.5</v>
      </c>
      <c r="BD6" s="82">
        <f t="shared" si="4"/>
        <v>44.14</v>
      </c>
      <c r="BE6" s="74" t="str">
        <f>IF(BE7="","",IF(BE7="-","【-】","【"&amp;SUBSTITUTE(TEXT(BE7,"#,##0.00"),"-","△")&amp;"】"))</f>
        <v>【33.84】</v>
      </c>
      <c r="BF6" s="82">
        <f t="shared" ref="BF6:BO6" si="5">IF(BF7="",NA(),BF7)</f>
        <v>114.2</v>
      </c>
      <c r="BG6" s="82">
        <f t="shared" si="5"/>
        <v>118.02</v>
      </c>
      <c r="BH6" s="74">
        <f t="shared" si="5"/>
        <v>0</v>
      </c>
      <c r="BI6" s="74">
        <f t="shared" si="5"/>
        <v>0</v>
      </c>
      <c r="BJ6" s="74">
        <f t="shared" si="5"/>
        <v>0</v>
      </c>
      <c r="BK6" s="82">
        <f t="shared" si="5"/>
        <v>721.43</v>
      </c>
      <c r="BL6" s="82">
        <f t="shared" si="5"/>
        <v>685.34</v>
      </c>
      <c r="BM6" s="82">
        <f t="shared" si="5"/>
        <v>684.74</v>
      </c>
      <c r="BN6" s="82">
        <f t="shared" si="5"/>
        <v>654.91999999999996</v>
      </c>
      <c r="BO6" s="82">
        <f t="shared" si="5"/>
        <v>654.71</v>
      </c>
      <c r="BP6" s="74" t="str">
        <f>IF(BP7="","",IF(BP7="-","【-】","【"&amp;SUBSTITUTE(TEXT(BP7,"#,##0.00"),"-","△")&amp;"】"))</f>
        <v>【765.47】</v>
      </c>
      <c r="BQ6" s="82">
        <f t="shared" ref="BQ6:BZ6" si="6">IF(BQ7="",NA(),BQ7)</f>
        <v>81.430000000000007</v>
      </c>
      <c r="BR6" s="82">
        <f t="shared" si="6"/>
        <v>81.47</v>
      </c>
      <c r="BS6" s="82">
        <f t="shared" si="6"/>
        <v>74.77</v>
      </c>
      <c r="BT6" s="82">
        <f t="shared" si="6"/>
        <v>73.67</v>
      </c>
      <c r="BU6" s="82">
        <f t="shared" si="6"/>
        <v>71.41</v>
      </c>
      <c r="BV6" s="82">
        <f t="shared" si="6"/>
        <v>59.3</v>
      </c>
      <c r="BW6" s="82">
        <f t="shared" si="6"/>
        <v>59.83</v>
      </c>
      <c r="BX6" s="82">
        <f t="shared" si="6"/>
        <v>65.33</v>
      </c>
      <c r="BY6" s="82">
        <f t="shared" si="6"/>
        <v>65.39</v>
      </c>
      <c r="BZ6" s="82">
        <f t="shared" si="6"/>
        <v>65.37</v>
      </c>
      <c r="CA6" s="74" t="str">
        <f>IF(CA7="","",IF(CA7="-","【-】","【"&amp;SUBSTITUTE(TEXT(CA7,"#,##0.00"),"-","△")&amp;"】"))</f>
        <v>【59.59】</v>
      </c>
      <c r="CB6" s="82">
        <f t="shared" ref="CB6:CK6" si="7">IF(CB7="",NA(),CB7)</f>
        <v>150</v>
      </c>
      <c r="CC6" s="82">
        <f t="shared" si="7"/>
        <v>150</v>
      </c>
      <c r="CD6" s="82">
        <f t="shared" si="7"/>
        <v>164.42</v>
      </c>
      <c r="CE6" s="82">
        <f t="shared" si="7"/>
        <v>166.64</v>
      </c>
      <c r="CF6" s="82">
        <f t="shared" si="7"/>
        <v>171.87</v>
      </c>
      <c r="CG6" s="82">
        <f t="shared" si="7"/>
        <v>248.14</v>
      </c>
      <c r="CH6" s="82">
        <f t="shared" si="7"/>
        <v>246.66</v>
      </c>
      <c r="CI6" s="82">
        <f t="shared" si="7"/>
        <v>227.43</v>
      </c>
      <c r="CJ6" s="82">
        <f t="shared" si="7"/>
        <v>230.88</v>
      </c>
      <c r="CK6" s="82">
        <f t="shared" si="7"/>
        <v>228.99</v>
      </c>
      <c r="CL6" s="74" t="str">
        <f>IF(CL7="","",IF(CL7="-","【-】","【"&amp;SUBSTITUTE(TEXT(CL7,"#,##0.00"),"-","△")&amp;"】"))</f>
        <v>【257.86】</v>
      </c>
      <c r="CM6" s="82">
        <f t="shared" ref="CM6:CV6" si="8">IF(CM7="",NA(),CM7)</f>
        <v>48.8</v>
      </c>
      <c r="CN6" s="82">
        <f t="shared" si="8"/>
        <v>47.99</v>
      </c>
      <c r="CO6" s="82">
        <f t="shared" si="8"/>
        <v>43.98</v>
      </c>
      <c r="CP6" s="82">
        <f t="shared" si="8"/>
        <v>44.22</v>
      </c>
      <c r="CQ6" s="82">
        <f t="shared" si="8"/>
        <v>44.16</v>
      </c>
      <c r="CR6" s="82">
        <f t="shared" si="8"/>
        <v>57.3</v>
      </c>
      <c r="CS6" s="82">
        <f t="shared" si="8"/>
        <v>56</v>
      </c>
      <c r="CT6" s="82">
        <f t="shared" si="8"/>
        <v>56.01</v>
      </c>
      <c r="CU6" s="82">
        <f t="shared" si="8"/>
        <v>56.72</v>
      </c>
      <c r="CV6" s="82">
        <f t="shared" si="8"/>
        <v>54.06</v>
      </c>
      <c r="CW6" s="74" t="str">
        <f>IF(CW7="","",IF(CW7="-","【-】","【"&amp;SUBSTITUTE(TEXT(CW7,"#,##0.00"),"-","△")&amp;"】"))</f>
        <v>【51.30】</v>
      </c>
      <c r="CX6" s="82">
        <f t="shared" ref="CX6:DG6" si="9">IF(CX7="",NA(),CX7)</f>
        <v>83.66</v>
      </c>
      <c r="CY6" s="82">
        <f t="shared" si="9"/>
        <v>84.12</v>
      </c>
      <c r="CZ6" s="82">
        <f t="shared" si="9"/>
        <v>82.72</v>
      </c>
      <c r="DA6" s="82">
        <f t="shared" si="9"/>
        <v>83.32</v>
      </c>
      <c r="DB6" s="82">
        <f t="shared" si="9"/>
        <v>83.79</v>
      </c>
      <c r="DC6" s="82">
        <f t="shared" si="9"/>
        <v>89.43</v>
      </c>
      <c r="DD6" s="82">
        <f t="shared" si="9"/>
        <v>89.51</v>
      </c>
      <c r="DE6" s="82">
        <f t="shared" si="9"/>
        <v>89.77</v>
      </c>
      <c r="DF6" s="82">
        <f t="shared" si="9"/>
        <v>90.04</v>
      </c>
      <c r="DG6" s="82">
        <f t="shared" si="9"/>
        <v>90.11</v>
      </c>
      <c r="DH6" s="74" t="str">
        <f>IF(DH7="","",IF(DH7="-","【-】","【"&amp;SUBSTITUTE(TEXT(DH7,"#,##0.00"),"-","△")&amp;"】"))</f>
        <v>【86.22】</v>
      </c>
      <c r="DI6" s="82">
        <f t="shared" ref="DI6:DR6" si="10">IF(DI7="",NA(),DI7)</f>
        <v>28.81</v>
      </c>
      <c r="DJ6" s="82">
        <f t="shared" si="10"/>
        <v>31.05</v>
      </c>
      <c r="DK6" s="82">
        <f t="shared" si="10"/>
        <v>33.08</v>
      </c>
      <c r="DL6" s="82">
        <f t="shared" si="10"/>
        <v>35.33</v>
      </c>
      <c r="DM6" s="82">
        <f t="shared" si="10"/>
        <v>37.51</v>
      </c>
      <c r="DN6" s="82">
        <f t="shared" si="10"/>
        <v>20.350000000000001</v>
      </c>
      <c r="DO6" s="82">
        <f t="shared" si="10"/>
        <v>21.33</v>
      </c>
      <c r="DP6" s="82">
        <f t="shared" si="10"/>
        <v>22.69</v>
      </c>
      <c r="DQ6" s="82">
        <f t="shared" si="10"/>
        <v>24.32</v>
      </c>
      <c r="DR6" s="82">
        <f t="shared" si="10"/>
        <v>28.19</v>
      </c>
      <c r="DS6" s="74" t="str">
        <f>IF(DS7="","",IF(DS7="-","【-】","【"&amp;SUBSTITUTE(TEXT(DS7,"#,##0.00"),"-","△")&amp;"】"))</f>
        <v>【24.97】</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0.11</v>
      </c>
      <c r="EK6" s="82">
        <f t="shared" si="12"/>
        <v>5.e-002</v>
      </c>
      <c r="EL6" s="82">
        <f t="shared" si="12"/>
        <v>0.44</v>
      </c>
      <c r="EM6" s="82">
        <f t="shared" si="12"/>
        <v>4.e-002</v>
      </c>
      <c r="EN6" s="82">
        <f t="shared" si="12"/>
        <v>2.e-002</v>
      </c>
      <c r="EO6" s="74" t="str">
        <f>IF(EO7="","",IF(EO7="-","【-】","【"&amp;SUBSTITUTE(TEXT(EO7,"#,##0.00"),"-","△")&amp;"】"))</f>
        <v>【0.02】</v>
      </c>
    </row>
    <row r="7" spans="1:148" s="59" customFormat="1">
      <c r="A7" s="60"/>
      <c r="B7" s="66">
        <v>2019</v>
      </c>
      <c r="C7" s="66">
        <v>452017</v>
      </c>
      <c r="D7" s="66">
        <v>46</v>
      </c>
      <c r="E7" s="66">
        <v>17</v>
      </c>
      <c r="F7" s="66">
        <v>5</v>
      </c>
      <c r="G7" s="66">
        <v>0</v>
      </c>
      <c r="H7" s="66" t="s">
        <v>96</v>
      </c>
      <c r="I7" s="66" t="s">
        <v>97</v>
      </c>
      <c r="J7" s="66" t="s">
        <v>98</v>
      </c>
      <c r="K7" s="66" t="s">
        <v>99</v>
      </c>
      <c r="L7" s="66" t="s">
        <v>100</v>
      </c>
      <c r="M7" s="66" t="s">
        <v>101</v>
      </c>
      <c r="N7" s="75" t="s">
        <v>102</v>
      </c>
      <c r="O7" s="75">
        <v>57.55</v>
      </c>
      <c r="P7" s="75">
        <v>3.33</v>
      </c>
      <c r="Q7" s="75">
        <v>98.97</v>
      </c>
      <c r="R7" s="75">
        <v>2430</v>
      </c>
      <c r="S7" s="75">
        <v>402632</v>
      </c>
      <c r="T7" s="75">
        <v>643.66999999999996</v>
      </c>
      <c r="U7" s="75">
        <v>625.53</v>
      </c>
      <c r="V7" s="75">
        <v>13344</v>
      </c>
      <c r="W7" s="75">
        <v>7.55</v>
      </c>
      <c r="X7" s="75">
        <v>1767.42</v>
      </c>
      <c r="Y7" s="75">
        <v>104.07</v>
      </c>
      <c r="Z7" s="75">
        <v>107.3</v>
      </c>
      <c r="AA7" s="75">
        <v>105.88</v>
      </c>
      <c r="AB7" s="75">
        <v>103.41</v>
      </c>
      <c r="AC7" s="75">
        <v>103.67</v>
      </c>
      <c r="AD7" s="75">
        <v>99.93</v>
      </c>
      <c r="AE7" s="75">
        <v>97.34</v>
      </c>
      <c r="AF7" s="75">
        <v>100.99</v>
      </c>
      <c r="AG7" s="75">
        <v>101.27</v>
      </c>
      <c r="AH7" s="75">
        <v>101.91</v>
      </c>
      <c r="AI7" s="75">
        <v>102.97</v>
      </c>
      <c r="AJ7" s="75">
        <v>0</v>
      </c>
      <c r="AK7" s="75">
        <v>0</v>
      </c>
      <c r="AL7" s="75">
        <v>0</v>
      </c>
      <c r="AM7" s="75">
        <v>0</v>
      </c>
      <c r="AN7" s="75">
        <v>0</v>
      </c>
      <c r="AO7" s="75">
        <v>147.11000000000001</v>
      </c>
      <c r="AP7" s="75">
        <v>148.37</v>
      </c>
      <c r="AQ7" s="75">
        <v>149.02000000000001</v>
      </c>
      <c r="AR7" s="75">
        <v>137.09</v>
      </c>
      <c r="AS7" s="75">
        <v>127.98</v>
      </c>
      <c r="AT7" s="75">
        <v>165.48</v>
      </c>
      <c r="AU7" s="75">
        <v>73.81</v>
      </c>
      <c r="AV7" s="75">
        <v>68.05</v>
      </c>
      <c r="AW7" s="75">
        <v>66.260000000000005</v>
      </c>
      <c r="AX7" s="75">
        <v>53.02</v>
      </c>
      <c r="AY7" s="75">
        <v>58.71</v>
      </c>
      <c r="AZ7" s="75">
        <v>47.67</v>
      </c>
      <c r="BA7" s="75">
        <v>40.78</v>
      </c>
      <c r="BB7" s="75">
        <v>38.119999999999997</v>
      </c>
      <c r="BC7" s="75">
        <v>43.5</v>
      </c>
      <c r="BD7" s="75">
        <v>44.14</v>
      </c>
      <c r="BE7" s="75">
        <v>33.840000000000003</v>
      </c>
      <c r="BF7" s="75">
        <v>114.2</v>
      </c>
      <c r="BG7" s="75">
        <v>118.02</v>
      </c>
      <c r="BH7" s="75">
        <v>0</v>
      </c>
      <c r="BI7" s="75">
        <v>0</v>
      </c>
      <c r="BJ7" s="75">
        <v>0</v>
      </c>
      <c r="BK7" s="75">
        <v>721.43</v>
      </c>
      <c r="BL7" s="75">
        <v>685.34</v>
      </c>
      <c r="BM7" s="75">
        <v>684.74</v>
      </c>
      <c r="BN7" s="75">
        <v>654.91999999999996</v>
      </c>
      <c r="BO7" s="75">
        <v>654.71</v>
      </c>
      <c r="BP7" s="75">
        <v>765.47</v>
      </c>
      <c r="BQ7" s="75">
        <v>81.430000000000007</v>
      </c>
      <c r="BR7" s="75">
        <v>81.47</v>
      </c>
      <c r="BS7" s="75">
        <v>74.77</v>
      </c>
      <c r="BT7" s="75">
        <v>73.67</v>
      </c>
      <c r="BU7" s="75">
        <v>71.41</v>
      </c>
      <c r="BV7" s="75">
        <v>59.3</v>
      </c>
      <c r="BW7" s="75">
        <v>59.83</v>
      </c>
      <c r="BX7" s="75">
        <v>65.33</v>
      </c>
      <c r="BY7" s="75">
        <v>65.39</v>
      </c>
      <c r="BZ7" s="75">
        <v>65.37</v>
      </c>
      <c r="CA7" s="75">
        <v>59.59</v>
      </c>
      <c r="CB7" s="75">
        <v>150</v>
      </c>
      <c r="CC7" s="75">
        <v>150</v>
      </c>
      <c r="CD7" s="75">
        <v>164.42</v>
      </c>
      <c r="CE7" s="75">
        <v>166.64</v>
      </c>
      <c r="CF7" s="75">
        <v>171.87</v>
      </c>
      <c r="CG7" s="75">
        <v>248.14</v>
      </c>
      <c r="CH7" s="75">
        <v>246.66</v>
      </c>
      <c r="CI7" s="75">
        <v>227.43</v>
      </c>
      <c r="CJ7" s="75">
        <v>230.88</v>
      </c>
      <c r="CK7" s="75">
        <v>228.99</v>
      </c>
      <c r="CL7" s="75">
        <v>257.86</v>
      </c>
      <c r="CM7" s="75">
        <v>48.8</v>
      </c>
      <c r="CN7" s="75">
        <v>47.99</v>
      </c>
      <c r="CO7" s="75">
        <v>43.98</v>
      </c>
      <c r="CP7" s="75">
        <v>44.22</v>
      </c>
      <c r="CQ7" s="75">
        <v>44.16</v>
      </c>
      <c r="CR7" s="75">
        <v>57.3</v>
      </c>
      <c r="CS7" s="75">
        <v>56</v>
      </c>
      <c r="CT7" s="75">
        <v>56.01</v>
      </c>
      <c r="CU7" s="75">
        <v>56.72</v>
      </c>
      <c r="CV7" s="75">
        <v>54.06</v>
      </c>
      <c r="CW7" s="75">
        <v>51.3</v>
      </c>
      <c r="CX7" s="75">
        <v>83.66</v>
      </c>
      <c r="CY7" s="75">
        <v>84.12</v>
      </c>
      <c r="CZ7" s="75">
        <v>82.72</v>
      </c>
      <c r="DA7" s="75">
        <v>83.32</v>
      </c>
      <c r="DB7" s="75">
        <v>83.79</v>
      </c>
      <c r="DC7" s="75">
        <v>89.43</v>
      </c>
      <c r="DD7" s="75">
        <v>89.51</v>
      </c>
      <c r="DE7" s="75">
        <v>89.77</v>
      </c>
      <c r="DF7" s="75">
        <v>90.04</v>
      </c>
      <c r="DG7" s="75">
        <v>90.11</v>
      </c>
      <c r="DH7" s="75">
        <v>86.22</v>
      </c>
      <c r="DI7" s="75">
        <v>28.81</v>
      </c>
      <c r="DJ7" s="75">
        <v>31.05</v>
      </c>
      <c r="DK7" s="75">
        <v>33.08</v>
      </c>
      <c r="DL7" s="75">
        <v>35.33</v>
      </c>
      <c r="DM7" s="75">
        <v>37.51</v>
      </c>
      <c r="DN7" s="75">
        <v>20.350000000000001</v>
      </c>
      <c r="DO7" s="75">
        <v>21.33</v>
      </c>
      <c r="DP7" s="75">
        <v>22.69</v>
      </c>
      <c r="DQ7" s="75">
        <v>24.32</v>
      </c>
      <c r="DR7" s="75">
        <v>28.19</v>
      </c>
      <c r="DS7" s="75">
        <v>24.97</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0.11</v>
      </c>
      <c r="EK7" s="75">
        <v>5.e-002</v>
      </c>
      <c r="EL7" s="75">
        <v>0.44</v>
      </c>
      <c r="EM7" s="75">
        <v>4.e-002</v>
      </c>
      <c r="EN7" s="75">
        <v>2.e-002</v>
      </c>
      <c r="EO7" s="75">
        <v>2.e-002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61</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103</v>
      </c>
    </row>
    <row r="12" spans="1:148">
      <c r="B12">
        <v>1</v>
      </c>
      <c r="C12">
        <v>1</v>
      </c>
      <c r="D12">
        <v>1</v>
      </c>
      <c r="E12">
        <v>1</v>
      </c>
      <c r="F12">
        <v>1</v>
      </c>
      <c r="G12" t="s">
        <v>109</v>
      </c>
    </row>
    <row r="13" spans="1:148">
      <c r="B13" t="s">
        <v>110</v>
      </c>
      <c r="C13" t="s">
        <v>110</v>
      </c>
      <c r="D13" t="s">
        <v>110</v>
      </c>
      <c r="E13" t="s">
        <v>110</v>
      </c>
      <c r="F13" t="s">
        <v>9</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2020-12-04T02:38:26Z</dcterms:created>
  <dcterms:modified xsi:type="dcterms:W3CDTF">2021-02-02T07:45:02Z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2021-02-02T07:45:02Z</vt:filetime>
  </property>
</Properties>
</file>