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25"/>
  <workbookPr/>
  <mc:AlternateContent xmlns:mc="http://schemas.openxmlformats.org/markup-compatibility/2006">
    <mc:Choice Requires="x15">
      <x15ac:absPath xmlns:x15ac="http://schemas.microsoft.com/office/spreadsheetml/2010/11/ac" url="S:\　☆☆10 業務課☆☆\【16】経営比較分析表\下水道\R2\②提出\"/>
    </mc:Choice>
  </mc:AlternateContent>
  <xr:revisionPtr revIDLastSave="0" documentId="10_ncr:8100000_{D7A6080B-7BAE-48DE-BD43-4652BDE4B7C9}" xr6:coauthVersionLast="34" xr6:coauthVersionMax="34" xr10:uidLastSave="{00000000-0000-0000-0000-000000000000}"/>
  <workbookProtection workbookAlgorithmName="SHA-512" workbookHashValue="DXOVZdYbqwbi+fKTw7B9T0o10SN0z7nm9jrl7c/BJ2Meqs281rAAvGcfueCqfa87cfuZGFQPmeIWYT4OmCyUTg==" workbookSaltValue="1ap5J96xtFmW/L8/ssxVr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<sst xmlns="http://schemas.openxmlformats.org/spreadsheetml/2006/main" count="231" uniqueCount="118">
  <si>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</si>
  <si>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</si>
  <si>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</si>
  <si>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</si>
  <si>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</si>
  <si>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</si>
  <si>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</si>
  <si>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</si>
  <si>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</si>
  <si>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</si>
  <si>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</si>
  <si>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</si>
  <si>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</si>
  <si>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</si>
  <si>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</si>
  <si>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</si>
  <si>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</si>
  <si>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</si>
  <si>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</si>
  <si>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</si>
  <si>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</si>
  <si>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</si>
  <si>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</si>
  <si>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</si>
  <si>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</si>
  <si>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</si>
  <si>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</si>
  <si>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</si>
  <si>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</si>
  <si>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</si>
  <si>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</si>
  <si>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</si>
  <si>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</si>
  <si>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</si>
  <si>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</si>
  <si>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</si>
  <si>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</si>
  <si>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</si>
  <si>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</si>
  <si>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</si>
  <si>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</si>
  <si>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</si>
  <si>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</si>
  <si>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</si>
  <si>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</si>
  <si>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</si>
  <si>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</si>
  <si>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</si>
  <si>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</si>
  <si>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</si>
  <si>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</si>
  <si>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</si>
  <si>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</si>
  <si>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</si>
  <si>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</si>
  <si>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</si>
  <si>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</si>
  <si>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</si>
  <si>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</si>
  <si>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</si>
  <si>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</si>
  <si>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</si>
  <si>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</si>
  <si>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</si>
  <si>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</si>
  <si>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</si>
  <si>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</si>
  <si>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</si>
  <si>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</si>
  <si>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</si>
  <si>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</si>
  <si>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</si>
  <si>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</si>
  <si>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</si>
  <si>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</si>
  <si>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</si>
  <si>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</si>
  <si>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</si>
  <si>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</si>
  <si>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</si>
  <si>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</si>
  <si>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</si>
  <si>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</si>
  <si>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</si>
  <si>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</si>
  <si>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</si>
  <si>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</si>
  <si>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</si>
  <si>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</si>
  <si>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</si>
  <si>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</si>
  <si>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</si>
  <si>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</si>
  <si>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</si>
  <si>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</si>
  <si>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</si>
  <si>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延岡市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</si>
  <si>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</si>
  <si>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</si>
  <si>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</si>
  <si>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</si>
  <si>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</si>
  <si>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</si>
  <si>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</si>
  <si>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</si>
  <si>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</si>
  <si>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</si>
  <si>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</si>
  <si>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</si>
  <si>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</si>
  <si>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</si>
  <si>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</si>
  <si>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</si>
  <si>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</si>
  <si>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</si>
  <si>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有形固定資産減価償却率は、数値が100％に近いほど、保有資産が法定耐用年数に近づいていることを示しています。
　老朽化について、法定耐用年数を超えた管渠はないことから、現在必要な更新事業はない状況です。
　今後の老朽化を見据えて、将来の更新費用の財源確保と投資計画の見直し等を行う必要があります。</t>
    <phoneticPr fontId="4"/>
  </si>
  <si>
    <t>農業集落排水事業は、農業を営む集落の生活排水や畜産排水等を対象に水質汚濁防止や水洗化の促進を行う下水道事業です。
・単年度の収支は黒字を維持しており、累積欠損金も発生していません。また、経常収支比率も100％以上を維持していますので、比較的経営の健全性は保たれています。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また、維持管理費の削減や不明水（特に雨天時に汚水量が増加する現象）対策に取り組み、有収水量の増加に努め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・汚水処理原価は増加傾向にあり、平均値を上回っています。施設利用率は、平均値よりも優位な数値で推移しており、比較的効率性の高い経営となっています。</t>
    <rPh sb="484" eb="486">
      <t>ゾウカ</t>
    </rPh>
    <rPh sb="486" eb="488">
      <t>ケイコウ</t>
    </rPh>
    <rPh sb="492" eb="494">
      <t>ヘイキン</t>
    </rPh>
    <rPh sb="494" eb="495">
      <t>チ</t>
    </rPh>
    <rPh sb="496" eb="498">
      <t>ウワマワ</t>
    </rPh>
    <phoneticPr fontId="4"/>
  </si>
  <si>
    <t>　今後、処理施設の老朽化に伴う費用の増加に対応するため、更新費用の財源となる使用料の見直しや処理場の統廃合も含めた効率的な改革が必要となっています。
　また、本地域内においては、不明水増加が大きな問題となっています。その影響による維持管理経費の増加も顕著に表れているため、早急な原因の究明と整備を行う必要があります。なお、経営戦略については平成28年度に策定済みで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</si>
</sst>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A54-45BE-BBCD-A8D560D8D0A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c:ext xmlns:c16="http://schemas.microsoft.com/office/drawing/2014/chart" uri="{C3380CC4-5D6E-409C-BE32-E72D297353CC}">
              <c16:uniqueId val="{00000001-6A54-45BE-BBCD-A8D560D8D0A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64.680000000000007</c:v>
                </c:pt>
                <c:pt idx="1">
                  <c:v>63.33</c:v>
                </c:pt>
                <c:pt idx="2">
                  <c:v>58.87</c:v>
                </c:pt>
                <c:pt idx="3">
                  <c:v>59.13</c:v>
                </c:pt>
                <c:pt idx="4">
                  <c:v>58.96</c:v>
                </c:pt>
              </c:numCache>
            </c:numRef>
          </c:val>
          <c:extLst>
            <c:ext xmlns:c16="http://schemas.microsoft.com/office/drawing/2014/chart" uri="{C3380CC4-5D6E-409C-BE32-E72D297353CC}">
              <c16:uniqueId val="{00000000-41F1-4A83-AD37-6F41C77F32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c:ext xmlns:c16="http://schemas.microsoft.com/office/drawing/2014/chart" uri="{C3380CC4-5D6E-409C-BE32-E72D297353CC}">
              <c16:uniqueId val="{00000001-41F1-4A83-AD37-6F41C77F32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85.52</c:v>
                </c:pt>
                <c:pt idx="1">
                  <c:v>86.09</c:v>
                </c:pt>
                <c:pt idx="2">
                  <c:v>90.83</c:v>
                </c:pt>
                <c:pt idx="3">
                  <c:v>91.25</c:v>
                </c:pt>
                <c:pt idx="4">
                  <c:v>91.1</c:v>
                </c:pt>
              </c:numCache>
            </c:numRef>
          </c:val>
          <c:extLst>
            <c:ext xmlns:c16="http://schemas.microsoft.com/office/drawing/2014/chart" uri="{C3380CC4-5D6E-409C-BE32-E72D297353CC}">
              <c16:uniqueId val="{00000000-7E05-4D0C-9D62-74673B87CD4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c:ext xmlns:c16="http://schemas.microsoft.com/office/drawing/2014/chart" uri="{C3380CC4-5D6E-409C-BE32-E72D297353CC}">
              <c16:uniqueId val="{00000001-7E05-4D0C-9D62-74673B87CD4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100.08</c:v>
                </c:pt>
                <c:pt idx="1">
                  <c:v>100.2</c:v>
                </c:pt>
                <c:pt idx="2">
                  <c:v>100.07</c:v>
                </c:pt>
                <c:pt idx="3">
                  <c:v>100.01</c:v>
                </c:pt>
                <c:pt idx="4">
                  <c:v>100.08</c:v>
                </c:pt>
              </c:numCache>
            </c:numRef>
          </c:val>
          <c:extLst>
            <c:ext xmlns:c16="http://schemas.microsoft.com/office/drawing/2014/chart" uri="{C3380CC4-5D6E-409C-BE32-E72D297353CC}">
              <c16:uniqueId val="{00000000-BE55-4E1A-9832-8BFCB373AF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99.93</c:v>
                </c:pt>
                <c:pt idx="1">
                  <c:v>97.34</c:v>
                </c:pt>
                <c:pt idx="2">
                  <c:v>100.99</c:v>
                </c:pt>
                <c:pt idx="3">
                  <c:v>101.27</c:v>
                </c:pt>
                <c:pt idx="4">
                  <c:v>101.91</c:v>
                </c:pt>
              </c:numCache>
            </c:numRef>
          </c:val>
          <c:smooth val="0"/>
          <c:extLst>
            <c:ext xmlns:c16="http://schemas.microsoft.com/office/drawing/2014/chart" uri="{C3380CC4-5D6E-409C-BE32-E72D297353CC}">
              <c16:uniqueId val="{00000001-BE55-4E1A-9832-8BFCB373AF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27.8</c:v>
                </c:pt>
                <c:pt idx="1">
                  <c:v>30.3</c:v>
                </c:pt>
                <c:pt idx="2">
                  <c:v>32.700000000000003</c:v>
                </c:pt>
                <c:pt idx="3">
                  <c:v>35.06</c:v>
                </c:pt>
                <c:pt idx="4">
                  <c:v>37.4</c:v>
                </c:pt>
              </c:numCache>
            </c:numRef>
          </c:val>
          <c:extLst>
            <c:ext xmlns:c16="http://schemas.microsoft.com/office/drawing/2014/chart" uri="{C3380CC4-5D6E-409C-BE32-E72D297353CC}">
              <c16:uniqueId val="{00000000-6C50-41C2-AF88-E80BDA5292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20.350000000000001</c:v>
                </c:pt>
                <c:pt idx="1">
                  <c:v>21.33</c:v>
                </c:pt>
                <c:pt idx="2">
                  <c:v>22.69</c:v>
                </c:pt>
                <c:pt idx="3">
                  <c:v>24.32</c:v>
                </c:pt>
                <c:pt idx="4">
                  <c:v>28.19</c:v>
                </c:pt>
              </c:numCache>
            </c:numRef>
          </c:val>
          <c:smooth val="0"/>
          <c:extLst>
            <c:ext xmlns:c16="http://schemas.microsoft.com/office/drawing/2014/chart" uri="{C3380CC4-5D6E-409C-BE32-E72D297353CC}">
              <c16:uniqueId val="{00000001-6C50-41C2-AF88-E80BDA5292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0A-46AF-AE63-CF56A7A340B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70A-46AF-AE63-CF56A7A340B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7F2-46E9-8E75-013D6910AA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147.11000000000001</c:v>
                </c:pt>
                <c:pt idx="1">
                  <c:v>148.37</c:v>
                </c:pt>
                <c:pt idx="2">
                  <c:v>149.02000000000001</c:v>
                </c:pt>
                <c:pt idx="3">
                  <c:v>137.09</c:v>
                </c:pt>
                <c:pt idx="4">
                  <c:v>127.98</c:v>
                </c:pt>
              </c:numCache>
            </c:numRef>
          </c:val>
          <c:smooth val="0"/>
          <c:extLst>
            <c:ext xmlns:c16="http://schemas.microsoft.com/office/drawing/2014/chart" uri="{C3380CC4-5D6E-409C-BE32-E72D297353CC}">
              <c16:uniqueId val="{00000001-17F2-46E9-8E75-013D6910AA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16.079999999999998</c:v>
                </c:pt>
                <c:pt idx="1">
                  <c:v>21</c:v>
                </c:pt>
                <c:pt idx="2">
                  <c:v>31.49</c:v>
                </c:pt>
                <c:pt idx="3">
                  <c:v>24.58</c:v>
                </c:pt>
                <c:pt idx="4">
                  <c:v>29.26</c:v>
                </c:pt>
              </c:numCache>
            </c:numRef>
          </c:val>
          <c:extLst>
            <c:ext xmlns:c16="http://schemas.microsoft.com/office/drawing/2014/chart" uri="{C3380CC4-5D6E-409C-BE32-E72D297353CC}">
              <c16:uniqueId val="{00000000-01D5-402A-AF4D-D0ED34E3DC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47.67</c:v>
                </c:pt>
                <c:pt idx="1">
                  <c:v>40.78</c:v>
                </c:pt>
                <c:pt idx="2">
                  <c:v>38.119999999999997</c:v>
                </c:pt>
                <c:pt idx="3">
                  <c:v>43.5</c:v>
                </c:pt>
                <c:pt idx="4">
                  <c:v>44.14</c:v>
                </c:pt>
              </c:numCache>
            </c:numRef>
          </c:val>
          <c:smooth val="0"/>
          <c:extLst>
            <c:ext xmlns:c16="http://schemas.microsoft.com/office/drawing/2014/chart" uri="{C3380CC4-5D6E-409C-BE32-E72D297353CC}">
              <c16:uniqueId val="{00000001-01D5-402A-AF4D-D0ED34E3DC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1913.04</c:v>
                </c:pt>
                <c:pt idx="1">
                  <c:v>1562.31</c:v>
                </c:pt>
                <c:pt idx="2">
                  <c:v>1468.41</c:v>
                </c:pt>
                <c:pt idx="3">
                  <c:v>1311.75</c:v>
                </c:pt>
                <c:pt idx="4">
                  <c:v>1252.48</c:v>
                </c:pt>
              </c:numCache>
            </c:numRef>
          </c:val>
          <c:extLst>
            <c:ext xmlns:c16="http://schemas.microsoft.com/office/drawing/2014/chart" uri="{C3380CC4-5D6E-409C-BE32-E72D297353CC}">
              <c16:uniqueId val="{00000000-53E3-451C-B91E-BADECBE385C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c:ext xmlns:c16="http://schemas.microsoft.com/office/drawing/2014/chart" uri="{C3380CC4-5D6E-409C-BE32-E72D297353CC}">
              <c16:uniqueId val="{00000001-53E3-451C-B91E-BADECBE385C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66.23</c:v>
                </c:pt>
                <c:pt idx="1">
                  <c:v>71.42</c:v>
                </c:pt>
                <c:pt idx="2">
                  <c:v>74.81</c:v>
                </c:pt>
                <c:pt idx="3">
                  <c:v>70.08</c:v>
                </c:pt>
                <c:pt idx="4">
                  <c:v>65.3</c:v>
                </c:pt>
              </c:numCache>
            </c:numRef>
          </c:val>
          <c:extLst>
            <c:ext xmlns:c16="http://schemas.microsoft.com/office/drawing/2014/chart" uri="{C3380CC4-5D6E-409C-BE32-E72D297353CC}">
              <c16:uniqueId val="{00000000-D42A-4F29-A823-5EA472873F1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c:ext xmlns:c16="http://schemas.microsoft.com/office/drawing/2014/chart" uri="{C3380CC4-5D6E-409C-BE32-E72D297353CC}">
              <c16:uniqueId val="{00000001-D42A-4F29-A823-5EA472873F1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225.31</c:v>
                </c:pt>
                <c:pt idx="1">
                  <c:v>209.18</c:v>
                </c:pt>
                <c:pt idx="2">
                  <c:v>198.82</c:v>
                </c:pt>
                <c:pt idx="3">
                  <c:v>214.25</c:v>
                </c:pt>
                <c:pt idx="4">
                  <c:v>230.09</c:v>
                </c:pt>
              </c:numCache>
            </c:numRef>
          </c:val>
          <c:extLst>
            <c:ext xmlns:c16="http://schemas.microsoft.com/office/drawing/2014/chart" uri="{C3380CC4-5D6E-409C-BE32-E72D297353CC}">
              <c16:uniqueId val="{00000000-ACAD-457F-8529-AC907358911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c:ext xmlns:c16="http://schemas.microsoft.com/office/drawing/2014/chart" uri="{C3380CC4-5D6E-409C-BE32-E72D297353CC}">
              <c16:uniqueId val="{00000001-ACAD-457F-8529-AC907358911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60"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宮崎県　延岡市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F1</v>
      </c>
      <c r="X8" s="78"/>
      <c r="Y8" s="78"/>
      <c r="Z8" s="78"/>
      <c r="AA8" s="78"/>
      <c r="AB8" s="78"/>
      <c r="AC8" s="78"/>
      <c r="AD8" s="79" t="str">
        <f>データ!$M$6</f>
        <v>非設置</v>
      </c>
      <c r="AE8" s="79"/>
      <c r="AF8" s="79"/>
      <c r="AG8" s="79"/>
      <c r="AH8" s="79"/>
      <c r="AI8" s="79"/>
      <c r="AJ8" s="79"/>
      <c r="AK8" s="3"/>
      <c r="AL8" s="75">
        <f>データ!S6</f>
        <v>122166</v>
      </c>
      <c r="AM8" s="75"/>
      <c r="AN8" s="75"/>
      <c r="AO8" s="75"/>
      <c r="AP8" s="75"/>
      <c r="AQ8" s="75"/>
      <c r="AR8" s="75"/>
      <c r="AS8" s="75"/>
      <c r="AT8" s="74">
        <f>データ!T6</f>
        <v>868.03</v>
      </c>
      <c r="AU8" s="74"/>
      <c r="AV8" s="74"/>
      <c r="AW8" s="74"/>
      <c r="AX8" s="74"/>
      <c r="AY8" s="74"/>
      <c r="AZ8" s="74"/>
      <c r="BA8" s="74"/>
      <c r="BB8" s="74">
        <f>データ!U6</f>
        <v>140.74</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72.52</v>
      </c>
      <c r="J10" s="74"/>
      <c r="K10" s="74"/>
      <c r="L10" s="74"/>
      <c r="M10" s="74"/>
      <c r="N10" s="74"/>
      <c r="O10" s="74"/>
      <c r="P10" s="74">
        <f>データ!P6</f>
        <v>3.31</v>
      </c>
      <c r="Q10" s="74"/>
      <c r="R10" s="74"/>
      <c r="S10" s="74"/>
      <c r="T10" s="74"/>
      <c r="U10" s="74"/>
      <c r="V10" s="74"/>
      <c r="W10" s="74">
        <f>データ!Q6</f>
        <v>100</v>
      </c>
      <c r="X10" s="74"/>
      <c r="Y10" s="74"/>
      <c r="Z10" s="74"/>
      <c r="AA10" s="74"/>
      <c r="AB10" s="74"/>
      <c r="AC10" s="74"/>
      <c r="AD10" s="75">
        <f>データ!R6</f>
        <v>2619</v>
      </c>
      <c r="AE10" s="75"/>
      <c r="AF10" s="75"/>
      <c r="AG10" s="75"/>
      <c r="AH10" s="75"/>
      <c r="AI10" s="75"/>
      <c r="AJ10" s="75"/>
      <c r="AK10" s="2"/>
      <c r="AL10" s="75">
        <f>データ!V6</f>
        <v>4012</v>
      </c>
      <c r="AM10" s="75"/>
      <c r="AN10" s="75"/>
      <c r="AO10" s="75"/>
      <c r="AP10" s="75"/>
      <c r="AQ10" s="75"/>
      <c r="AR10" s="75"/>
      <c r="AS10" s="75"/>
      <c r="AT10" s="74">
        <f>データ!W6</f>
        <v>3.25</v>
      </c>
      <c r="AU10" s="74"/>
      <c r="AV10" s="74"/>
      <c r="AW10" s="74"/>
      <c r="AX10" s="74"/>
      <c r="AY10" s="74"/>
      <c r="AZ10" s="74"/>
      <c r="BA10" s="74"/>
      <c r="BB10" s="74">
        <f>データ!X6</f>
        <v>1234.46</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sEoA3lMPfB4A5mynDjAATLIfW6p2TXXVvRrpmsRzTy4x7fhmPzAyuR5bKB0DzTpLZuVtIfqHMhMwoaSQn0MY1Q==" saltValue="xTi1SfXxYS53+up3mkMG1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452033</v>
      </c>
      <c r="D6" s="33">
        <f t="shared" si="3"/>
        <v>46</v>
      </c>
      <c r="E6" s="33">
        <f t="shared" si="3"/>
        <v>17</v>
      </c>
      <c r="F6" s="33">
        <f t="shared" si="3"/>
        <v>5</v>
      </c>
      <c r="G6" s="33">
        <f t="shared" si="3"/>
        <v>0</v>
      </c>
      <c r="H6" s="33" t="str">
        <f t="shared" si="3"/>
        <v>宮崎県　延岡市</v>
      </c>
      <c r="I6" s="33" t="str">
        <f t="shared" si="3"/>
        <v>法適用</v>
      </c>
      <c r="J6" s="33" t="str">
        <f t="shared" si="3"/>
        <v>下水道事業</v>
      </c>
      <c r="K6" s="33" t="str">
        <f t="shared" si="3"/>
        <v>農業集落排水</v>
      </c>
      <c r="L6" s="33" t="str">
        <f t="shared" si="3"/>
        <v>F1</v>
      </c>
      <c r="M6" s="33" t="str">
        <f t="shared" si="3"/>
        <v>非設置</v>
      </c>
      <c r="N6" s="34" t="str">
        <f t="shared" si="3"/>
        <v>-</v>
      </c>
      <c r="O6" s="34">
        <f t="shared" si="3"/>
        <v>72.52</v>
      </c>
      <c r="P6" s="34">
        <f t="shared" si="3"/>
        <v>3.31</v>
      </c>
      <c r="Q6" s="34">
        <f t="shared" si="3"/>
        <v>100</v>
      </c>
      <c r="R6" s="34">
        <f t="shared" si="3"/>
        <v>2619</v>
      </c>
      <c r="S6" s="34">
        <f t="shared" si="3"/>
        <v>122166</v>
      </c>
      <c r="T6" s="34">
        <f t="shared" si="3"/>
        <v>868.03</v>
      </c>
      <c r="U6" s="34">
        <f t="shared" si="3"/>
        <v>140.74</v>
      </c>
      <c r="V6" s="34">
        <f t="shared" si="3"/>
        <v>4012</v>
      </c>
      <c r="W6" s="34">
        <f t="shared" si="3"/>
        <v>3.25</v>
      </c>
      <c r="X6" s="34">
        <f t="shared" si="3"/>
        <v>1234.46</v>
      </c>
      <c r="Y6" s="35">
        <f>IF(Y7="",NA(),Y7)</f>
        <v>100.08</v>
      </c>
      <c r="Z6" s="35">
        <f t="shared" ref="Z6:AH6" si="4">IF(Z7="",NA(),Z7)</f>
        <v>100.2</v>
      </c>
      <c r="AA6" s="35">
        <f t="shared" si="4"/>
        <v>100.07</v>
      </c>
      <c r="AB6" s="35">
        <f t="shared" si="4"/>
        <v>100.01</v>
      </c>
      <c r="AC6" s="35">
        <f t="shared" si="4"/>
        <v>100.08</v>
      </c>
      <c r="AD6" s="35">
        <f t="shared" si="4"/>
        <v>99.93</v>
      </c>
      <c r="AE6" s="35">
        <f t="shared" si="4"/>
        <v>97.34</v>
      </c>
      <c r="AF6" s="35">
        <f t="shared" si="4"/>
        <v>100.99</v>
      </c>
      <c r="AG6" s="35">
        <f t="shared" si="4"/>
        <v>101.27</v>
      </c>
      <c r="AH6" s="35">
        <f t="shared" si="4"/>
        <v>101.91</v>
      </c>
      <c r="AI6" s="34" t="str">
        <f>IF(AI7="","",IF(AI7="-","【-】","【"&amp;SUBSTITUTE(TEXT(AI7,"#,##0.00"),"-","△")&amp;"】"))</f>
        <v>【102.97】</v>
      </c>
      <c r="AJ6" s="34">
        <f>IF(AJ7="",NA(),AJ7)</f>
        <v>0</v>
      </c>
      <c r="AK6" s="34">
        <f t="shared" ref="AK6:AS6" si="5">IF(AK7="",NA(),AK7)</f>
        <v>0</v>
      </c>
      <c r="AL6" s="34">
        <f t="shared" si="5"/>
        <v>0</v>
      </c>
      <c r="AM6" s="34">
        <f t="shared" si="5"/>
        <v>0</v>
      </c>
      <c r="AN6" s="34">
        <f t="shared" si="5"/>
        <v>0</v>
      </c>
      <c r="AO6" s="35">
        <f t="shared" si="5"/>
        <v>147.11000000000001</v>
      </c>
      <c r="AP6" s="35">
        <f t="shared" si="5"/>
        <v>148.37</v>
      </c>
      <c r="AQ6" s="35">
        <f t="shared" si="5"/>
        <v>149.02000000000001</v>
      </c>
      <c r="AR6" s="35">
        <f t="shared" si="5"/>
        <v>137.09</v>
      </c>
      <c r="AS6" s="35">
        <f t="shared" si="5"/>
        <v>127.98</v>
      </c>
      <c r="AT6" s="34" t="str">
        <f>IF(AT7="","",IF(AT7="-","【-】","【"&amp;SUBSTITUTE(TEXT(AT7,"#,##0.00"),"-","△")&amp;"】"))</f>
        <v>【165.48】</v>
      </c>
      <c r="AU6" s="35">
        <f>IF(AU7="",NA(),AU7)</f>
        <v>16.079999999999998</v>
      </c>
      <c r="AV6" s="35">
        <f t="shared" ref="AV6:BD6" si="6">IF(AV7="",NA(),AV7)</f>
        <v>21</v>
      </c>
      <c r="AW6" s="35">
        <f t="shared" si="6"/>
        <v>31.49</v>
      </c>
      <c r="AX6" s="35">
        <f t="shared" si="6"/>
        <v>24.58</v>
      </c>
      <c r="AY6" s="35">
        <f t="shared" si="6"/>
        <v>29.26</v>
      </c>
      <c r="AZ6" s="35">
        <f t="shared" si="6"/>
        <v>47.67</v>
      </c>
      <c r="BA6" s="35">
        <f t="shared" si="6"/>
        <v>40.78</v>
      </c>
      <c r="BB6" s="35">
        <f t="shared" si="6"/>
        <v>38.119999999999997</v>
      </c>
      <c r="BC6" s="35">
        <f t="shared" si="6"/>
        <v>43.5</v>
      </c>
      <c r="BD6" s="35">
        <f t="shared" si="6"/>
        <v>44.14</v>
      </c>
      <c r="BE6" s="34" t="str">
        <f>IF(BE7="","",IF(BE7="-","【-】","【"&amp;SUBSTITUTE(TEXT(BE7,"#,##0.00"),"-","△")&amp;"】"))</f>
        <v>【33.84】</v>
      </c>
      <c r="BF6" s="35">
        <f>IF(BF7="",NA(),BF7)</f>
        <v>1913.04</v>
      </c>
      <c r="BG6" s="35">
        <f t="shared" ref="BG6:BO6" si="7">IF(BG7="",NA(),BG7)</f>
        <v>1562.31</v>
      </c>
      <c r="BH6" s="35">
        <f t="shared" si="7"/>
        <v>1468.41</v>
      </c>
      <c r="BI6" s="35">
        <f t="shared" si="7"/>
        <v>1311.75</v>
      </c>
      <c r="BJ6" s="35">
        <f t="shared" si="7"/>
        <v>1252.48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66.23</v>
      </c>
      <c r="BR6" s="35">
        <f t="shared" ref="BR6:BZ6" si="8">IF(BR7="",NA(),BR7)</f>
        <v>71.42</v>
      </c>
      <c r="BS6" s="35">
        <f t="shared" si="8"/>
        <v>74.81</v>
      </c>
      <c r="BT6" s="35">
        <f t="shared" si="8"/>
        <v>70.08</v>
      </c>
      <c r="BU6" s="35">
        <f t="shared" si="8"/>
        <v>65.3</v>
      </c>
      <c r="BV6" s="35">
        <f t="shared" si="8"/>
        <v>59.3</v>
      </c>
      <c r="BW6" s="35">
        <f t="shared" si="8"/>
        <v>59.83</v>
      </c>
      <c r="BX6" s="35">
        <f t="shared" si="8"/>
        <v>65.33</v>
      </c>
      <c r="BY6" s="35">
        <f t="shared" si="8"/>
        <v>65.39</v>
      </c>
      <c r="BZ6" s="35">
        <f t="shared" si="8"/>
        <v>65.37</v>
      </c>
      <c r="CA6" s="34" t="str">
        <f>IF(CA7="","",IF(CA7="-","【-】","【"&amp;SUBSTITUTE(TEXT(CA7,"#,##0.00"),"-","△")&amp;"】"))</f>
        <v>【59.59】</v>
      </c>
      <c r="CB6" s="35">
        <f>IF(CB7="",NA(),CB7)</f>
        <v>225.31</v>
      </c>
      <c r="CC6" s="35">
        <f t="shared" ref="CC6:CK6" si="9">IF(CC7="",NA(),CC7)</f>
        <v>209.18</v>
      </c>
      <c r="CD6" s="35">
        <f t="shared" si="9"/>
        <v>198.82</v>
      </c>
      <c r="CE6" s="35">
        <f t="shared" si="9"/>
        <v>214.25</v>
      </c>
      <c r="CF6" s="35">
        <f t="shared" si="9"/>
        <v>230.09</v>
      </c>
      <c r="CG6" s="35">
        <f t="shared" si="9"/>
        <v>248.14</v>
      </c>
      <c r="CH6" s="35">
        <f t="shared" si="9"/>
        <v>246.66</v>
      </c>
      <c r="CI6" s="35">
        <f t="shared" si="9"/>
        <v>227.43</v>
      </c>
      <c r="CJ6" s="35">
        <f t="shared" si="9"/>
        <v>230.88</v>
      </c>
      <c r="CK6" s="35">
        <f t="shared" si="9"/>
        <v>228.99</v>
      </c>
      <c r="CL6" s="34" t="str">
        <f>IF(CL7="","",IF(CL7="-","【-】","【"&amp;SUBSTITUTE(TEXT(CL7,"#,##0.00"),"-","△")&amp;"】"))</f>
        <v>【257.86】</v>
      </c>
      <c r="CM6" s="35">
        <f>IF(CM7="",NA(),CM7)</f>
        <v>64.680000000000007</v>
      </c>
      <c r="CN6" s="35">
        <f t="shared" ref="CN6:CV6" si="10">IF(CN7="",NA(),CN7)</f>
        <v>63.33</v>
      </c>
      <c r="CO6" s="35">
        <f t="shared" si="10"/>
        <v>58.87</v>
      </c>
      <c r="CP6" s="35">
        <f t="shared" si="10"/>
        <v>59.13</v>
      </c>
      <c r="CQ6" s="35">
        <f t="shared" si="10"/>
        <v>58.96</v>
      </c>
      <c r="CR6" s="35">
        <f t="shared" si="10"/>
        <v>57.3</v>
      </c>
      <c r="CS6" s="35">
        <f t="shared" si="10"/>
        <v>56</v>
      </c>
      <c r="CT6" s="35">
        <f t="shared" si="10"/>
        <v>56.01</v>
      </c>
      <c r="CU6" s="35">
        <f t="shared" si="10"/>
        <v>56.72</v>
      </c>
      <c r="CV6" s="35">
        <f t="shared" si="10"/>
        <v>54.06</v>
      </c>
      <c r="CW6" s="34" t="str">
        <f>IF(CW7="","",IF(CW7="-","【-】","【"&amp;SUBSTITUTE(TEXT(CW7,"#,##0.00"),"-","△")&amp;"】"))</f>
        <v>【51.30】</v>
      </c>
      <c r="CX6" s="35">
        <f>IF(CX7="",NA(),CX7)</f>
        <v>85.52</v>
      </c>
      <c r="CY6" s="35">
        <f t="shared" ref="CY6:DG6" si="11">IF(CY7="",NA(),CY7)</f>
        <v>86.09</v>
      </c>
      <c r="CZ6" s="35">
        <f t="shared" si="11"/>
        <v>90.83</v>
      </c>
      <c r="DA6" s="35">
        <f t="shared" si="11"/>
        <v>91.25</v>
      </c>
      <c r="DB6" s="35">
        <f t="shared" si="11"/>
        <v>91.1</v>
      </c>
      <c r="DC6" s="35">
        <f t="shared" si="11"/>
        <v>89.43</v>
      </c>
      <c r="DD6" s="35">
        <f t="shared" si="11"/>
        <v>89.51</v>
      </c>
      <c r="DE6" s="35">
        <f t="shared" si="11"/>
        <v>89.77</v>
      </c>
      <c r="DF6" s="35">
        <f t="shared" si="11"/>
        <v>90.04</v>
      </c>
      <c r="DG6" s="35">
        <f t="shared" si="11"/>
        <v>90.11</v>
      </c>
      <c r="DH6" s="34" t="str">
        <f>IF(DH7="","",IF(DH7="-","【-】","【"&amp;SUBSTITUTE(TEXT(DH7,"#,##0.00"),"-","△")&amp;"】"))</f>
        <v>【86.22】</v>
      </c>
      <c r="DI6" s="35">
        <f>IF(DI7="",NA(),DI7)</f>
        <v>27.8</v>
      </c>
      <c r="DJ6" s="35">
        <f t="shared" ref="DJ6:DR6" si="12">IF(DJ7="",NA(),DJ7)</f>
        <v>30.3</v>
      </c>
      <c r="DK6" s="35">
        <f t="shared" si="12"/>
        <v>32.700000000000003</v>
      </c>
      <c r="DL6" s="35">
        <f t="shared" si="12"/>
        <v>35.06</v>
      </c>
      <c r="DM6" s="35">
        <f t="shared" si="12"/>
        <v>37.4</v>
      </c>
      <c r="DN6" s="35">
        <f t="shared" si="12"/>
        <v>20.350000000000001</v>
      </c>
      <c r="DO6" s="35">
        <f t="shared" si="12"/>
        <v>21.33</v>
      </c>
      <c r="DP6" s="35">
        <f t="shared" si="12"/>
        <v>22.69</v>
      </c>
      <c r="DQ6" s="35">
        <f t="shared" si="12"/>
        <v>24.32</v>
      </c>
      <c r="DR6" s="35">
        <f t="shared" si="12"/>
        <v>28.19</v>
      </c>
      <c r="DS6" s="34" t="str">
        <f>IF(DS7="","",IF(DS7="-","【-】","【"&amp;SUBSTITUTE(TEXT(DS7,"#,##0.00"),"-","△")&amp;"】"))</f>
        <v>【24.97】</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8" s="36" customFormat="1" x14ac:dyDescent="0.15">
      <c r="A7" s="28"/>
      <c r="B7" s="37">
        <v>2019</v>
      </c>
      <c r="C7" s="37">
        <v>452033</v>
      </c>
      <c r="D7" s="37">
        <v>46</v>
      </c>
      <c r="E7" s="37">
        <v>17</v>
      </c>
      <c r="F7" s="37">
        <v>5</v>
      </c>
      <c r="G7" s="37">
        <v>0</v>
      </c>
      <c r="H7" s="37" t="s">
        <v>96</v>
      </c>
      <c r="I7" s="37" t="s">
        <v>97</v>
      </c>
      <c r="J7" s="37" t="s">
        <v>98</v>
      </c>
      <c r="K7" s="37" t="s">
        <v>99</v>
      </c>
      <c r="L7" s="37" t="s">
        <v>100</v>
      </c>
      <c r="M7" s="37" t="s">
        <v>101</v>
      </c>
      <c r="N7" s="38" t="s">
        <v>102</v>
      </c>
      <c r="O7" s="38">
        <v>72.52</v>
      </c>
      <c r="P7" s="38">
        <v>3.31</v>
      </c>
      <c r="Q7" s="38">
        <v>100</v>
      </c>
      <c r="R7" s="38">
        <v>2619</v>
      </c>
      <c r="S7" s="38">
        <v>122166</v>
      </c>
      <c r="T7" s="38">
        <v>868.03</v>
      </c>
      <c r="U7" s="38">
        <v>140.74</v>
      </c>
      <c r="V7" s="38">
        <v>4012</v>
      </c>
      <c r="W7" s="38">
        <v>3.25</v>
      </c>
      <c r="X7" s="38">
        <v>1234.46</v>
      </c>
      <c r="Y7" s="38">
        <v>100.08</v>
      </c>
      <c r="Z7" s="38">
        <v>100.2</v>
      </c>
      <c r="AA7" s="38">
        <v>100.07</v>
      </c>
      <c r="AB7" s="38">
        <v>100.01</v>
      </c>
      <c r="AC7" s="38">
        <v>100.08</v>
      </c>
      <c r="AD7" s="38">
        <v>99.93</v>
      </c>
      <c r="AE7" s="38">
        <v>97.34</v>
      </c>
      <c r="AF7" s="38">
        <v>100.99</v>
      </c>
      <c r="AG7" s="38">
        <v>101.27</v>
      </c>
      <c r="AH7" s="38">
        <v>101.91</v>
      </c>
      <c r="AI7" s="38">
        <v>102.97</v>
      </c>
      <c r="AJ7" s="38">
        <v>0</v>
      </c>
      <c r="AK7" s="38">
        <v>0</v>
      </c>
      <c r="AL7" s="38">
        <v>0</v>
      </c>
      <c r="AM7" s="38">
        <v>0</v>
      </c>
      <c r="AN7" s="38">
        <v>0</v>
      </c>
      <c r="AO7" s="38">
        <v>147.11000000000001</v>
      </c>
      <c r="AP7" s="38">
        <v>148.37</v>
      </c>
      <c r="AQ7" s="38">
        <v>149.02000000000001</v>
      </c>
      <c r="AR7" s="38">
        <v>137.09</v>
      </c>
      <c r="AS7" s="38">
        <v>127.98</v>
      </c>
      <c r="AT7" s="38">
        <v>165.48</v>
      </c>
      <c r="AU7" s="38">
        <v>16.079999999999998</v>
      </c>
      <c r="AV7" s="38">
        <v>21</v>
      </c>
      <c r="AW7" s="38">
        <v>31.49</v>
      </c>
      <c r="AX7" s="38">
        <v>24.58</v>
      </c>
      <c r="AY7" s="38">
        <v>29.26</v>
      </c>
      <c r="AZ7" s="38">
        <v>47.67</v>
      </c>
      <c r="BA7" s="38">
        <v>40.78</v>
      </c>
      <c r="BB7" s="38">
        <v>38.119999999999997</v>
      </c>
      <c r="BC7" s="38">
        <v>43.5</v>
      </c>
      <c r="BD7" s="38">
        <v>44.14</v>
      </c>
      <c r="BE7" s="38">
        <v>33.840000000000003</v>
      </c>
      <c r="BF7" s="38">
        <v>1913.04</v>
      </c>
      <c r="BG7" s="38">
        <v>1562.31</v>
      </c>
      <c r="BH7" s="38">
        <v>1468.41</v>
      </c>
      <c r="BI7" s="38">
        <v>1311.75</v>
      </c>
      <c r="BJ7" s="38">
        <v>1252.48</v>
      </c>
      <c r="BK7" s="38">
        <v>721.43</v>
      </c>
      <c r="BL7" s="38">
        <v>685.34</v>
      </c>
      <c r="BM7" s="38">
        <v>684.74</v>
      </c>
      <c r="BN7" s="38">
        <v>654.91999999999996</v>
      </c>
      <c r="BO7" s="38">
        <v>654.71</v>
      </c>
      <c r="BP7" s="38">
        <v>765.47</v>
      </c>
      <c r="BQ7" s="38">
        <v>66.23</v>
      </c>
      <c r="BR7" s="38">
        <v>71.42</v>
      </c>
      <c r="BS7" s="38">
        <v>74.81</v>
      </c>
      <c r="BT7" s="38">
        <v>70.08</v>
      </c>
      <c r="BU7" s="38">
        <v>65.3</v>
      </c>
      <c r="BV7" s="38">
        <v>59.3</v>
      </c>
      <c r="BW7" s="38">
        <v>59.83</v>
      </c>
      <c r="BX7" s="38">
        <v>65.33</v>
      </c>
      <c r="BY7" s="38">
        <v>65.39</v>
      </c>
      <c r="BZ7" s="38">
        <v>65.37</v>
      </c>
      <c r="CA7" s="38">
        <v>59.59</v>
      </c>
      <c r="CB7" s="38">
        <v>225.31</v>
      </c>
      <c r="CC7" s="38">
        <v>209.18</v>
      </c>
      <c r="CD7" s="38">
        <v>198.82</v>
      </c>
      <c r="CE7" s="38">
        <v>214.25</v>
      </c>
      <c r="CF7" s="38">
        <v>230.09</v>
      </c>
      <c r="CG7" s="38">
        <v>248.14</v>
      </c>
      <c r="CH7" s="38">
        <v>246.66</v>
      </c>
      <c r="CI7" s="38">
        <v>227.43</v>
      </c>
      <c r="CJ7" s="38">
        <v>230.88</v>
      </c>
      <c r="CK7" s="38">
        <v>228.99</v>
      </c>
      <c r="CL7" s="38">
        <v>257.86</v>
      </c>
      <c r="CM7" s="38">
        <v>64.680000000000007</v>
      </c>
      <c r="CN7" s="38">
        <v>63.33</v>
      </c>
      <c r="CO7" s="38">
        <v>58.87</v>
      </c>
      <c r="CP7" s="38">
        <v>59.13</v>
      </c>
      <c r="CQ7" s="38">
        <v>58.96</v>
      </c>
      <c r="CR7" s="38">
        <v>57.3</v>
      </c>
      <c r="CS7" s="38">
        <v>56</v>
      </c>
      <c r="CT7" s="38">
        <v>56.01</v>
      </c>
      <c r="CU7" s="38">
        <v>56.72</v>
      </c>
      <c r="CV7" s="38">
        <v>54.06</v>
      </c>
      <c r="CW7" s="38">
        <v>51.3</v>
      </c>
      <c r="CX7" s="38">
        <v>85.52</v>
      </c>
      <c r="CY7" s="38">
        <v>86.09</v>
      </c>
      <c r="CZ7" s="38">
        <v>90.83</v>
      </c>
      <c r="DA7" s="38">
        <v>91.25</v>
      </c>
      <c r="DB7" s="38">
        <v>91.1</v>
      </c>
      <c r="DC7" s="38">
        <v>89.43</v>
      </c>
      <c r="DD7" s="38">
        <v>89.51</v>
      </c>
      <c r="DE7" s="38">
        <v>89.77</v>
      </c>
      <c r="DF7" s="38">
        <v>90.04</v>
      </c>
      <c r="DG7" s="38">
        <v>90.11</v>
      </c>
      <c r="DH7" s="38">
        <v>86.22</v>
      </c>
      <c r="DI7" s="38">
        <v>27.8</v>
      </c>
      <c r="DJ7" s="38">
        <v>30.3</v>
      </c>
      <c r="DK7" s="38">
        <v>32.700000000000003</v>
      </c>
      <c r="DL7" s="38">
        <v>35.06</v>
      </c>
      <c r="DM7" s="38">
        <v>37.4</v>
      </c>
      <c r="DN7" s="38">
        <v>20.350000000000001</v>
      </c>
      <c r="DO7" s="38">
        <v>21.33</v>
      </c>
      <c r="DP7" s="38">
        <v>22.69</v>
      </c>
      <c r="DQ7" s="38">
        <v>24.32</v>
      </c>
      <c r="DR7" s="38">
        <v>28.19</v>
      </c>
      <c r="DS7" s="38">
        <v>24.97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0.11</v>
      </c>
      <c r="EK7" s="38">
        <v>0.05</v>
      </c>
      <c r="EL7" s="38">
        <v>0.44</v>
      </c>
      <c r="EM7" s="38">
        <v>0.04</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111</v>
      </c>
      <c r="D13" t="s">
        <v>112</v>
      </c>
      <c r="E13" t="s">
        <v>110</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稲田　二郎</cp:lastModifiedBy>
  <dcterms:created xsi:type="dcterms:W3CDTF">2020-12-04T02:38:28Z</dcterms:created>
  <dcterms:modified xsi:type="dcterms:W3CDTF">2021-01-25T06:31:02Z</dcterms:modified>
  <cp:category/>
</cp:coreProperties>
</file>