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S:\　☆☆10 業務課☆☆\【16】経営比較分析表\下水道\R2\②提出\"/>
    </mc:Choice>
  </mc:AlternateContent>
  <xr:revisionPtr revIDLastSave="0" documentId="10_ncr:8100000_{A51466C9-5B3C-41CD-A0E3-901F03E03B80}" xr6:coauthVersionLast="34" xr6:coauthVersionMax="34" xr10:uidLastSave="{00000000-0000-0000-0000-000000000000}"/>
  <workbookProtection workbookAlgorithmName="SHA-512" workbookHashValue="fQMOgzuffBQttDz9Xb/yQRwg0hi5TEoIj+la3Bf8X5sHK38zW/uGH3ztpWqe1pRXf+nyF2WqanQ6pTpPPooXiA==" workbookSaltValue="sgRyKgj7B4q35pu+OAzVL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<sst xmlns="http://schemas.openxmlformats.org/spreadsheetml/2006/main" count="253" uniqueCount="117">
  <si>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</si>
  <si>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</si>
  <si>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</si>
  <si>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</si>
  <si>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</si>
  <si>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</si>
  <si>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</si>
  <si>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</si>
  <si>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</si>
  <si>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</si>
  <si>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</si>
  <si>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</si>
  <si>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</si>
  <si>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</si>
  <si>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</si>
  <si>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</si>
  <si>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</si>
  <si>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</si>
  <si>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</si>
  <si>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</si>
  <si>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</si>
  <si>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</si>
  <si>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</si>
  <si>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</si>
  <si>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</si>
  <si>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</si>
  <si>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</si>
  <si>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</si>
  <si>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</si>
  <si>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</si>
  <si>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</si>
  <si>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</si>
  <si>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</si>
  <si>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</si>
  <si>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</si>
  <si>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</si>
  <si>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</si>
  <si>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</si>
  <si>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</si>
  <si>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</si>
  <si>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</si>
  <si>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</si>
  <si>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</si>
  <si>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</si>
  <si>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</si>
  <si>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</si>
  <si>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</si>
  <si>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</si>
  <si>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</si>
  <si>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</si>
  <si>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</si>
  <si>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</si>
  <si>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</si>
  <si>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</si>
  <si>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</si>
  <si>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</si>
  <si>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</si>
  <si>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</si>
  <si>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</si>
  <si>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</si>
  <si>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</si>
  <si>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</si>
  <si>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</si>
  <si>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</si>
  <si>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</si>
  <si>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</si>
  <si>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</si>
  <si>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</si>
  <si>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</si>
  <si>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</si>
  <si>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</si>
  <si>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</si>
  <si>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</si>
  <si>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</si>
  <si>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</si>
  <si>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</si>
  <si>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</si>
  <si>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</si>
  <si>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</si>
  <si>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</si>
  <si>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</si>
  <si>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</si>
  <si>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</si>
  <si>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</si>
  <si>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</si>
  <si>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</si>
  <si>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</si>
  <si>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</si>
  <si>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</si>
  <si>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</si>
  <si>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</si>
  <si>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</si>
  <si>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</si>
  <si>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</si>
  <si>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</si>
  <si>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</si>
  <si>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延岡市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</si>
  <si>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</si>
  <si>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</si>
  <si>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</si>
  <si>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</si>
  <si>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</si>
  <si>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</si>
  <si>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</si>
  <si>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</si>
  <si>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</si>
  <si>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</si>
  <si>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</si>
  <si>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</si>
  <si>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</si>
  <si>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</si>
  <si>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</si>
  <si>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</si>
  <si>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</si>
  <si>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特定地域生活排水処理事業は、平成18年度に農業集落排水事業地周辺を「市設置型浄化槽事業」にて一体的に整備したもので、平成21年度に整備は完了しています。本市が合併浄化槽を敷設し、その利用者から使用料を徴収し、維持管理を行うものです。
・経常収支比率、流動比率、水洗化率については、100％以上で、累積欠損金も発生していません。平均値も上回っており、比較的経営の健全性は保たれています。今後も、維持管理経費の削減や使用料の確実な収入に努めます。
・企業債残高対事業規模比率は、使用料収入に対する企業債残高の割合を表しており、平均値を大きく上回っています。これは建設改良の財源を他団体より企業債に依存している状態を示していますが、近年まで浄化槽の整備事業を進めていたことが要因です。整備事業の完了後、企業債残高は着実に減少していますので、今後も収入確保と企業債残高の減少に努めます。
・施設利用率は、平均値を下回っており、施設の効率性は決して高くない状況です。</t>
    <phoneticPr fontId="4"/>
  </si>
  <si>
    <t>　有形固定資産減価償却率は、数値が100％に近いほど、保有資産が法定耐用年数に近づいていることを示しています。
　本事業における有形固定資産は、平成21年度に整備完了した市設置の合併浄化槽であり、施設は比較的新しく、法定耐用年数を超えていないことから、現在必要な更新事業はない状況です。</t>
    <phoneticPr fontId="4"/>
  </si>
  <si>
    <t>　本整備事業は平成21年度に終了していますが、今後、整備財源として借入を行った企業債の償還が続いていきます。施設においては、まだ更新の時期に達していませんが、将来の更新時期に備え、必要に応じて、その更新財源となる使用料の見直しを検討する必要があります。なお、経営戦略については平成28年度に策定済み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</si>
</sst>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CC-48DD-AC10-18EB795A45B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3CC-48DD-AC10-18EB795A45B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50.48</c:v>
                </c:pt>
                <c:pt idx="1">
                  <c:v>51.43</c:v>
                </c:pt>
                <c:pt idx="2">
                  <c:v>51.43</c:v>
                </c:pt>
                <c:pt idx="3">
                  <c:v>50.48</c:v>
                </c:pt>
                <c:pt idx="4">
                  <c:v>49.52</c:v>
                </c:pt>
              </c:numCache>
            </c:numRef>
          </c:val>
          <c:extLst>
            <c:ext xmlns:c16="http://schemas.microsoft.com/office/drawing/2014/chart" uri="{C3380CC4-5D6E-409C-BE32-E72D297353CC}">
              <c16:uniqueId val="{00000000-EAE2-4E9E-9581-9F7C2EE5119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55.96</c:v>
                </c:pt>
              </c:numCache>
            </c:numRef>
          </c:val>
          <c:smooth val="0"/>
          <c:extLst>
            <c:ext xmlns:c16="http://schemas.microsoft.com/office/drawing/2014/chart" uri="{C3380CC4-5D6E-409C-BE32-E72D297353CC}">
              <c16:uniqueId val="{00000001-EAE2-4E9E-9581-9F7C2EE5119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E8A-47E0-93F6-677A562E5D0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60.12</c:v>
                </c:pt>
              </c:numCache>
            </c:numRef>
          </c:val>
          <c:smooth val="0"/>
          <c:extLst>
            <c:ext xmlns:c16="http://schemas.microsoft.com/office/drawing/2014/chart" uri="{C3380CC4-5D6E-409C-BE32-E72D297353CC}">
              <c16:uniqueId val="{00000001-CE8A-47E0-93F6-677A562E5D0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100.05</c:v>
                </c:pt>
                <c:pt idx="1">
                  <c:v>100.36</c:v>
                </c:pt>
                <c:pt idx="2">
                  <c:v>100.28</c:v>
                </c:pt>
                <c:pt idx="3">
                  <c:v>100</c:v>
                </c:pt>
                <c:pt idx="4">
                  <c:v>100</c:v>
                </c:pt>
              </c:numCache>
            </c:numRef>
          </c:val>
          <c:extLst>
            <c:ext xmlns:c16="http://schemas.microsoft.com/office/drawing/2014/chart" uri="{C3380CC4-5D6E-409C-BE32-E72D297353CC}">
              <c16:uniqueId val="{00000000-AC24-4541-BBC2-70D0CFABA3C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89.69</c:v>
                </c:pt>
                <c:pt idx="1">
                  <c:v>85.72</c:v>
                </c:pt>
                <c:pt idx="2">
                  <c:v>93.44</c:v>
                </c:pt>
                <c:pt idx="3">
                  <c:v>90.02</c:v>
                </c:pt>
                <c:pt idx="4">
                  <c:v>93.76</c:v>
                </c:pt>
              </c:numCache>
            </c:numRef>
          </c:val>
          <c:smooth val="0"/>
          <c:extLst>
            <c:ext xmlns:c16="http://schemas.microsoft.com/office/drawing/2014/chart" uri="{C3380CC4-5D6E-409C-BE32-E72D297353CC}">
              <c16:uniqueId val="{00000001-AC24-4541-BBC2-70D0CFABA3C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20.63</c:v>
                </c:pt>
                <c:pt idx="1">
                  <c:v>23.66</c:v>
                </c:pt>
                <c:pt idx="2">
                  <c:v>26.68</c:v>
                </c:pt>
                <c:pt idx="3">
                  <c:v>29.71</c:v>
                </c:pt>
                <c:pt idx="4">
                  <c:v>32.74</c:v>
                </c:pt>
              </c:numCache>
            </c:numRef>
          </c:val>
          <c:extLst>
            <c:ext xmlns:c16="http://schemas.microsoft.com/office/drawing/2014/chart" uri="{C3380CC4-5D6E-409C-BE32-E72D297353CC}">
              <c16:uniqueId val="{00000000-CB8D-4732-9C62-53AB56B4F3D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14.97</c:v>
                </c:pt>
                <c:pt idx="1">
                  <c:v>16.16</c:v>
                </c:pt>
                <c:pt idx="2">
                  <c:v>16.420000000000002</c:v>
                </c:pt>
                <c:pt idx="3">
                  <c:v>16.41</c:v>
                </c:pt>
                <c:pt idx="4">
                  <c:v>16.63</c:v>
                </c:pt>
              </c:numCache>
            </c:numRef>
          </c:val>
          <c:smooth val="0"/>
          <c:extLst>
            <c:ext xmlns:c16="http://schemas.microsoft.com/office/drawing/2014/chart" uri="{C3380CC4-5D6E-409C-BE32-E72D297353CC}">
              <c16:uniqueId val="{00000001-CB8D-4732-9C62-53AB56B4F3D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B7-4C83-8876-4D638B1E68C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BB7-4C83-8876-4D638B1E68C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15-438A-B27B-AB7DBEDDD5B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124.89</c:v>
                </c:pt>
                <c:pt idx="1">
                  <c:v>129.72999999999999</c:v>
                </c:pt>
                <c:pt idx="2">
                  <c:v>123.58</c:v>
                </c:pt>
                <c:pt idx="3">
                  <c:v>221.28</c:v>
                </c:pt>
                <c:pt idx="4">
                  <c:v>173.09</c:v>
                </c:pt>
              </c:numCache>
            </c:numRef>
          </c:val>
          <c:smooth val="0"/>
          <c:extLst>
            <c:ext xmlns:c16="http://schemas.microsoft.com/office/drawing/2014/chart" uri="{C3380CC4-5D6E-409C-BE32-E72D297353CC}">
              <c16:uniqueId val="{00000001-A115-438A-B27B-AB7DBEDDD5B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290.49</c:v>
                </c:pt>
                <c:pt idx="1">
                  <c:v>294.68</c:v>
                </c:pt>
                <c:pt idx="2">
                  <c:v>284.01</c:v>
                </c:pt>
                <c:pt idx="3">
                  <c:v>315.14</c:v>
                </c:pt>
                <c:pt idx="4">
                  <c:v>322.08</c:v>
                </c:pt>
              </c:numCache>
            </c:numRef>
          </c:val>
          <c:extLst>
            <c:ext xmlns:c16="http://schemas.microsoft.com/office/drawing/2014/chart" uri="{C3380CC4-5D6E-409C-BE32-E72D297353CC}">
              <c16:uniqueId val="{00000000-C319-426B-939F-C1E1A1D3668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221.76</c:v>
                </c:pt>
                <c:pt idx="1">
                  <c:v>180.07</c:v>
                </c:pt>
                <c:pt idx="2">
                  <c:v>172.39</c:v>
                </c:pt>
                <c:pt idx="3">
                  <c:v>113.42</c:v>
                </c:pt>
                <c:pt idx="4">
                  <c:v>117.39</c:v>
                </c:pt>
              </c:numCache>
            </c:numRef>
          </c:val>
          <c:smooth val="0"/>
          <c:extLst>
            <c:ext xmlns:c16="http://schemas.microsoft.com/office/drawing/2014/chart" uri="{C3380CC4-5D6E-409C-BE32-E72D297353CC}">
              <c16:uniqueId val="{00000001-C319-426B-939F-C1E1A1D3668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1824.21</c:v>
                </c:pt>
                <c:pt idx="1">
                  <c:v>1536.15</c:v>
                </c:pt>
                <c:pt idx="2">
                  <c:v>1449.43</c:v>
                </c:pt>
                <c:pt idx="3">
                  <c:v>1405.15</c:v>
                </c:pt>
                <c:pt idx="4">
                  <c:v>1393.89</c:v>
                </c:pt>
              </c:numCache>
            </c:numRef>
          </c:val>
          <c:extLst>
            <c:ext xmlns:c16="http://schemas.microsoft.com/office/drawing/2014/chart" uri="{C3380CC4-5D6E-409C-BE32-E72D297353CC}">
              <c16:uniqueId val="{00000000-46C5-411C-9E07-A63571D242B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421.25</c:v>
                </c:pt>
              </c:numCache>
            </c:numRef>
          </c:val>
          <c:smooth val="0"/>
          <c:extLst>
            <c:ext xmlns:c16="http://schemas.microsoft.com/office/drawing/2014/chart" uri="{C3380CC4-5D6E-409C-BE32-E72D297353CC}">
              <c16:uniqueId val="{00000001-46C5-411C-9E07-A63571D242B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50.07</c:v>
                </c:pt>
                <c:pt idx="1">
                  <c:v>51.95</c:v>
                </c:pt>
                <c:pt idx="2">
                  <c:v>49.71</c:v>
                </c:pt>
                <c:pt idx="3">
                  <c:v>47.28</c:v>
                </c:pt>
                <c:pt idx="4">
                  <c:v>47.7</c:v>
                </c:pt>
              </c:numCache>
            </c:numRef>
          </c:val>
          <c:extLst>
            <c:ext xmlns:c16="http://schemas.microsoft.com/office/drawing/2014/chart" uri="{C3380CC4-5D6E-409C-BE32-E72D297353CC}">
              <c16:uniqueId val="{00000000-5155-43D8-BC7A-11A9B6EAB73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53.23</c:v>
                </c:pt>
              </c:numCache>
            </c:numRef>
          </c:val>
          <c:smooth val="0"/>
          <c:extLst>
            <c:ext xmlns:c16="http://schemas.microsoft.com/office/drawing/2014/chart" uri="{C3380CC4-5D6E-409C-BE32-E72D297353CC}">
              <c16:uniqueId val="{00000001-5155-43D8-BC7A-11A9B6EAB73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248.13</c:v>
                </c:pt>
                <c:pt idx="1">
                  <c:v>239.89</c:v>
                </c:pt>
                <c:pt idx="2">
                  <c:v>251.78</c:v>
                </c:pt>
                <c:pt idx="3">
                  <c:v>263.37</c:v>
                </c:pt>
                <c:pt idx="4">
                  <c:v>260.31</c:v>
                </c:pt>
              </c:numCache>
            </c:numRef>
          </c:val>
          <c:extLst>
            <c:ext xmlns:c16="http://schemas.microsoft.com/office/drawing/2014/chart" uri="{C3380CC4-5D6E-409C-BE32-E72D297353CC}">
              <c16:uniqueId val="{00000000-A3C4-4FB1-8FF1-BD926DAEAED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283.3</c:v>
                </c:pt>
              </c:numCache>
            </c:numRef>
          </c:val>
          <c:smooth val="0"/>
          <c:extLst>
            <c:ext xmlns:c16="http://schemas.microsoft.com/office/drawing/2014/chart" uri="{C3380CC4-5D6E-409C-BE32-E72D297353CC}">
              <c16:uniqueId val="{00000001-A3C4-4FB1-8FF1-BD926DAEAED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【103.18】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宮崎県　延岡市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K3</v>
      </c>
      <c r="X8" s="49"/>
      <c r="Y8" s="49"/>
      <c r="Z8" s="49"/>
      <c r="AA8" s="49"/>
      <c r="AB8" s="49"/>
      <c r="AC8" s="49"/>
      <c r="AD8" s="50" t="str">
        <f>データ!$M$6</f>
        <v>非設置</v>
      </c>
      <c r="AE8" s="50"/>
      <c r="AF8" s="50"/>
      <c r="AG8" s="50"/>
      <c r="AH8" s="50"/>
      <c r="AI8" s="50"/>
      <c r="AJ8" s="50"/>
      <c r="AK8" s="3"/>
      <c r="AL8" s="51">
        <f>データ!S6</f>
        <v>122166</v>
      </c>
      <c r="AM8" s="51"/>
      <c r="AN8" s="51"/>
      <c r="AO8" s="51"/>
      <c r="AP8" s="51"/>
      <c r="AQ8" s="51"/>
      <c r="AR8" s="51"/>
      <c r="AS8" s="51"/>
      <c r="AT8" s="46">
        <f>データ!T6</f>
        <v>868.03</v>
      </c>
      <c r="AU8" s="46"/>
      <c r="AV8" s="46"/>
      <c r="AW8" s="46"/>
      <c r="AX8" s="46"/>
      <c r="AY8" s="46"/>
      <c r="AZ8" s="46"/>
      <c r="BA8" s="46"/>
      <c r="BB8" s="46">
        <f>データ!U6</f>
        <v>140.74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32.47</v>
      </c>
      <c r="J10" s="46"/>
      <c r="K10" s="46"/>
      <c r="L10" s="46"/>
      <c r="M10" s="46"/>
      <c r="N10" s="46"/>
      <c r="O10" s="46"/>
      <c r="P10" s="46">
        <f>データ!P6</f>
        <v>0.16</v>
      </c>
      <c r="Q10" s="46"/>
      <c r="R10" s="46"/>
      <c r="S10" s="46"/>
      <c r="T10" s="46"/>
      <c r="U10" s="46"/>
      <c r="V10" s="46"/>
      <c r="W10" s="46">
        <f>データ!Q6</f>
        <v>100</v>
      </c>
      <c r="X10" s="46"/>
      <c r="Y10" s="46"/>
      <c r="Z10" s="46"/>
      <c r="AA10" s="46"/>
      <c r="AB10" s="46"/>
      <c r="AC10" s="46"/>
      <c r="AD10" s="51">
        <f>データ!R6</f>
        <v>2619</v>
      </c>
      <c r="AE10" s="51"/>
      <c r="AF10" s="51"/>
      <c r="AG10" s="51"/>
      <c r="AH10" s="51"/>
      <c r="AI10" s="51"/>
      <c r="AJ10" s="51"/>
      <c r="AK10" s="2"/>
      <c r="AL10" s="51">
        <f>データ!V6</f>
        <v>192</v>
      </c>
      <c r="AM10" s="51"/>
      <c r="AN10" s="51"/>
      <c r="AO10" s="51"/>
      <c r="AP10" s="51"/>
      <c r="AQ10" s="51"/>
      <c r="AR10" s="51"/>
      <c r="AS10" s="51"/>
      <c r="AT10" s="46">
        <f>データ!W6</f>
        <v>10.06</v>
      </c>
      <c r="AU10" s="46"/>
      <c r="AV10" s="46"/>
      <c r="AW10" s="46"/>
      <c r="AX10" s="46"/>
      <c r="AY10" s="46"/>
      <c r="AZ10" s="46"/>
      <c r="BA10" s="46"/>
      <c r="BB10" s="46">
        <f>データ!X6</f>
        <v>19.09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【95.06】</v>
      </c>
      <c r="F85" s="26" t="str">
        <f>データ!AT6</f>
        <v>【144.21】</v>
      </c>
      <c r="G85" s="26" t="str">
        <f>データ!BE6</f>
        <v>【103.18】</v>
      </c>
      <c r="H85" s="26" t="str">
        <f>データ!BP6</f>
        <v>【307.23】</v>
      </c>
      <c r="I85" s="26" t="str">
        <f>データ!CA6</f>
        <v>【59.98】</v>
      </c>
      <c r="J85" s="26" t="str">
        <f>データ!CL6</f>
        <v>【272.98】</v>
      </c>
      <c r="K85" s="26" t="str">
        <f>データ!CW6</f>
        <v>【58.71】</v>
      </c>
      <c r="L85" s="26" t="str">
        <f>データ!DH6</f>
        <v>【79.51】</v>
      </c>
      <c r="M85" s="26" t="str">
        <f>データ!DS6</f>
        <v>【20.31】</v>
      </c>
      <c r="N85" s="26" t="str">
        <f>データ!ED6</f>
        <v>【-】</v>
      </c>
      <c r="O85" s="26" t="str">
        <f>データ!EO6</f>
        <v>【-】</v>
      </c>
    </row>
  </sheetData>
  <sheetProtection algorithmName="SHA-512" hashValue="XONjhtreV13ITURUdCq4FA25zvNBmYIY3hLqWQPso12a42kpbIxiMiDEg/g4BRIetMwNRUCQwyoyjtKOXlmyew==" saltValue="iTXVf8ULVPA0W/rQis3pS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452033</v>
      </c>
      <c r="D6" s="33">
        <f t="shared" si="3"/>
        <v>46</v>
      </c>
      <c r="E6" s="33">
        <f t="shared" si="3"/>
        <v>18</v>
      </c>
      <c r="F6" s="33">
        <f t="shared" si="3"/>
        <v>0</v>
      </c>
      <c r="G6" s="33">
        <f t="shared" si="3"/>
        <v>0</v>
      </c>
      <c r="H6" s="33" t="str">
        <f t="shared" si="3"/>
        <v>宮崎県　延岡市</v>
      </c>
      <c r="I6" s="33" t="str">
        <f t="shared" si="3"/>
        <v>法適用</v>
      </c>
      <c r="J6" s="33" t="str">
        <f t="shared" si="3"/>
        <v>下水道事業</v>
      </c>
      <c r="K6" s="33" t="str">
        <f t="shared" si="3"/>
        <v>特定地域生活排水処理</v>
      </c>
      <c r="L6" s="33" t="str">
        <f t="shared" si="3"/>
        <v>K3</v>
      </c>
      <c r="M6" s="33" t="str">
        <f t="shared" si="3"/>
        <v>非設置</v>
      </c>
      <c r="N6" s="34" t="str">
        <f t="shared" si="3"/>
        <v>-</v>
      </c>
      <c r="O6" s="34">
        <f t="shared" si="3"/>
        <v>32.47</v>
      </c>
      <c r="P6" s="34">
        <f t="shared" si="3"/>
        <v>0.16</v>
      </c>
      <c r="Q6" s="34">
        <f t="shared" si="3"/>
        <v>100</v>
      </c>
      <c r="R6" s="34">
        <f t="shared" si="3"/>
        <v>2619</v>
      </c>
      <c r="S6" s="34">
        <f t="shared" si="3"/>
        <v>122166</v>
      </c>
      <c r="T6" s="34">
        <f t="shared" si="3"/>
        <v>868.03</v>
      </c>
      <c r="U6" s="34">
        <f t="shared" si="3"/>
        <v>140.74</v>
      </c>
      <c r="V6" s="34">
        <f t="shared" si="3"/>
        <v>192</v>
      </c>
      <c r="W6" s="34">
        <f t="shared" si="3"/>
        <v>10.06</v>
      </c>
      <c r="X6" s="34">
        <f t="shared" si="3"/>
        <v>19.09</v>
      </c>
      <c r="Y6" s="35">
        <f>IF(Y7="",NA(),Y7)</f>
        <v>100.05</v>
      </c>
      <c r="Z6" s="35">
        <f t="shared" ref="Z6:AH6" si="4">IF(Z7="",NA(),Z7)</f>
        <v>100.36</v>
      </c>
      <c r="AA6" s="35">
        <f t="shared" si="4"/>
        <v>100.28</v>
      </c>
      <c r="AB6" s="35">
        <f t="shared" si="4"/>
        <v>100</v>
      </c>
      <c r="AC6" s="35">
        <f t="shared" si="4"/>
        <v>100</v>
      </c>
      <c r="AD6" s="35">
        <f t="shared" si="4"/>
        <v>89.69</v>
      </c>
      <c r="AE6" s="35">
        <f t="shared" si="4"/>
        <v>85.72</v>
      </c>
      <c r="AF6" s="35">
        <f t="shared" si="4"/>
        <v>93.44</v>
      </c>
      <c r="AG6" s="35">
        <f t="shared" si="4"/>
        <v>90.02</v>
      </c>
      <c r="AH6" s="35">
        <f t="shared" si="4"/>
        <v>93.76</v>
      </c>
      <c r="AI6" s="34" t="str">
        <f>IF(AI7="","",IF(AI7="-","【-】","【"&amp;SUBSTITUTE(TEXT(AI7,"#,##0.00"),"-","△")&amp;"】"))</f>
        <v>【95.06】</v>
      </c>
      <c r="AJ6" s="34">
        <f>IF(AJ7="",NA(),AJ7)</f>
        <v>0</v>
      </c>
      <c r="AK6" s="34">
        <f t="shared" ref="AK6:AS6" si="5">IF(AK7="",NA(),AK7)</f>
        <v>0</v>
      </c>
      <c r="AL6" s="34">
        <f t="shared" si="5"/>
        <v>0</v>
      </c>
      <c r="AM6" s="34">
        <f t="shared" si="5"/>
        <v>0</v>
      </c>
      <c r="AN6" s="34">
        <f t="shared" si="5"/>
        <v>0</v>
      </c>
      <c r="AO6" s="35">
        <f t="shared" si="5"/>
        <v>124.89</v>
      </c>
      <c r="AP6" s="35">
        <f t="shared" si="5"/>
        <v>129.72999999999999</v>
      </c>
      <c r="AQ6" s="35">
        <f t="shared" si="5"/>
        <v>123.58</v>
      </c>
      <c r="AR6" s="35">
        <f t="shared" si="5"/>
        <v>221.28</v>
      </c>
      <c r="AS6" s="35">
        <f t="shared" si="5"/>
        <v>173.09</v>
      </c>
      <c r="AT6" s="34" t="str">
        <f>IF(AT7="","",IF(AT7="-","【-】","【"&amp;SUBSTITUTE(TEXT(AT7,"#,##0.00"),"-","△")&amp;"】"))</f>
        <v>【144.21】</v>
      </c>
      <c r="AU6" s="35">
        <f>IF(AU7="",NA(),AU7)</f>
        <v>290.49</v>
      </c>
      <c r="AV6" s="35">
        <f t="shared" ref="AV6:BD6" si="6">IF(AV7="",NA(),AV7)</f>
        <v>294.68</v>
      </c>
      <c r="AW6" s="35">
        <f t="shared" si="6"/>
        <v>284.01</v>
      </c>
      <c r="AX6" s="35">
        <f t="shared" si="6"/>
        <v>315.14</v>
      </c>
      <c r="AY6" s="35">
        <f t="shared" si="6"/>
        <v>322.08</v>
      </c>
      <c r="AZ6" s="35">
        <f t="shared" si="6"/>
        <v>221.76</v>
      </c>
      <c r="BA6" s="35">
        <f t="shared" si="6"/>
        <v>180.07</v>
      </c>
      <c r="BB6" s="35">
        <f t="shared" si="6"/>
        <v>172.39</v>
      </c>
      <c r="BC6" s="35">
        <f t="shared" si="6"/>
        <v>113.42</v>
      </c>
      <c r="BD6" s="35">
        <f t="shared" si="6"/>
        <v>117.39</v>
      </c>
      <c r="BE6" s="34" t="str">
        <f>IF(BE7="","",IF(BE7="-","【-】","【"&amp;SUBSTITUTE(TEXT(BE7,"#,##0.00"),"-","△")&amp;"】"))</f>
        <v>【103.18】</v>
      </c>
      <c r="BF6" s="35">
        <f>IF(BF7="",NA(),BF7)</f>
        <v>1824.21</v>
      </c>
      <c r="BG6" s="35">
        <f t="shared" ref="BG6:BO6" si="7">IF(BG7="",NA(),BG7)</f>
        <v>1536.15</v>
      </c>
      <c r="BH6" s="35">
        <f t="shared" si="7"/>
        <v>1449.43</v>
      </c>
      <c r="BI6" s="35">
        <f t="shared" si="7"/>
        <v>1405.15</v>
      </c>
      <c r="BJ6" s="35">
        <f t="shared" si="7"/>
        <v>1393.89</v>
      </c>
      <c r="BK6" s="35">
        <f t="shared" si="7"/>
        <v>392.19</v>
      </c>
      <c r="BL6" s="35">
        <f t="shared" si="7"/>
        <v>413.5</v>
      </c>
      <c r="BM6" s="35">
        <f t="shared" si="7"/>
        <v>407.42</v>
      </c>
      <c r="BN6" s="35">
        <f t="shared" si="7"/>
        <v>386.46</v>
      </c>
      <c r="BO6" s="35">
        <f t="shared" si="7"/>
        <v>421.25</v>
      </c>
      <c r="BP6" s="34" t="str">
        <f>IF(BP7="","",IF(BP7="-","【-】","【"&amp;SUBSTITUTE(TEXT(BP7,"#,##0.00"),"-","△")&amp;"】"))</f>
        <v>【307.23】</v>
      </c>
      <c r="BQ6" s="35">
        <f>IF(BQ7="",NA(),BQ7)</f>
        <v>50.07</v>
      </c>
      <c r="BR6" s="35">
        <f t="shared" ref="BR6:BZ6" si="8">IF(BR7="",NA(),BR7)</f>
        <v>51.95</v>
      </c>
      <c r="BS6" s="35">
        <f t="shared" si="8"/>
        <v>49.71</v>
      </c>
      <c r="BT6" s="35">
        <f t="shared" si="8"/>
        <v>47.28</v>
      </c>
      <c r="BU6" s="35">
        <f t="shared" si="8"/>
        <v>47.7</v>
      </c>
      <c r="BV6" s="35">
        <f t="shared" si="8"/>
        <v>57.03</v>
      </c>
      <c r="BW6" s="35">
        <f t="shared" si="8"/>
        <v>55.84</v>
      </c>
      <c r="BX6" s="35">
        <f t="shared" si="8"/>
        <v>57.08</v>
      </c>
      <c r="BY6" s="35">
        <f t="shared" si="8"/>
        <v>55.85</v>
      </c>
      <c r="BZ6" s="35">
        <f t="shared" si="8"/>
        <v>53.23</v>
      </c>
      <c r="CA6" s="34" t="str">
        <f>IF(CA7="","",IF(CA7="-","【-】","【"&amp;SUBSTITUTE(TEXT(CA7,"#,##0.00"),"-","△")&amp;"】"))</f>
        <v>【59.98】</v>
      </c>
      <c r="CB6" s="35">
        <f>IF(CB7="",NA(),CB7)</f>
        <v>248.13</v>
      </c>
      <c r="CC6" s="35">
        <f t="shared" ref="CC6:CK6" si="9">IF(CC7="",NA(),CC7)</f>
        <v>239.89</v>
      </c>
      <c r="CD6" s="35">
        <f t="shared" si="9"/>
        <v>251.78</v>
      </c>
      <c r="CE6" s="35">
        <f t="shared" si="9"/>
        <v>263.37</v>
      </c>
      <c r="CF6" s="35">
        <f t="shared" si="9"/>
        <v>260.31</v>
      </c>
      <c r="CG6" s="35">
        <f t="shared" si="9"/>
        <v>283.73</v>
      </c>
      <c r="CH6" s="35">
        <f t="shared" si="9"/>
        <v>287.57</v>
      </c>
      <c r="CI6" s="35">
        <f t="shared" si="9"/>
        <v>286.86</v>
      </c>
      <c r="CJ6" s="35">
        <f t="shared" si="9"/>
        <v>287.91000000000003</v>
      </c>
      <c r="CK6" s="35">
        <f t="shared" si="9"/>
        <v>283.3</v>
      </c>
      <c r="CL6" s="34" t="str">
        <f>IF(CL7="","",IF(CL7="-","【-】","【"&amp;SUBSTITUTE(TEXT(CL7,"#,##0.00"),"-","△")&amp;"】"))</f>
        <v>【272.98】</v>
      </c>
      <c r="CM6" s="35">
        <f>IF(CM7="",NA(),CM7)</f>
        <v>50.48</v>
      </c>
      <c r="CN6" s="35">
        <f t="shared" ref="CN6:CV6" si="10">IF(CN7="",NA(),CN7)</f>
        <v>51.43</v>
      </c>
      <c r="CO6" s="35">
        <f t="shared" si="10"/>
        <v>51.43</v>
      </c>
      <c r="CP6" s="35">
        <f t="shared" si="10"/>
        <v>50.48</v>
      </c>
      <c r="CQ6" s="35">
        <f t="shared" si="10"/>
        <v>49.52</v>
      </c>
      <c r="CR6" s="35">
        <f t="shared" si="10"/>
        <v>58.25</v>
      </c>
      <c r="CS6" s="35">
        <f t="shared" si="10"/>
        <v>61.55</v>
      </c>
      <c r="CT6" s="35">
        <f t="shared" si="10"/>
        <v>57.22</v>
      </c>
      <c r="CU6" s="35">
        <f t="shared" si="10"/>
        <v>54.93</v>
      </c>
      <c r="CV6" s="35">
        <f t="shared" si="10"/>
        <v>55.96</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68.150000000000006</v>
      </c>
      <c r="DD6" s="35">
        <f t="shared" si="11"/>
        <v>67.489999999999995</v>
      </c>
      <c r="DE6" s="35">
        <f t="shared" si="11"/>
        <v>67.290000000000006</v>
      </c>
      <c r="DF6" s="35">
        <f t="shared" si="11"/>
        <v>65.569999999999993</v>
      </c>
      <c r="DG6" s="35">
        <f t="shared" si="11"/>
        <v>60.12</v>
      </c>
      <c r="DH6" s="34" t="str">
        <f>IF(DH7="","",IF(DH7="-","【-】","【"&amp;SUBSTITUTE(TEXT(DH7,"#,##0.00"),"-","△")&amp;"】"))</f>
        <v>【79.51】</v>
      </c>
      <c r="DI6" s="35">
        <f>IF(DI7="",NA(),DI7)</f>
        <v>20.63</v>
      </c>
      <c r="DJ6" s="35">
        <f t="shared" ref="DJ6:DR6" si="12">IF(DJ7="",NA(),DJ7)</f>
        <v>23.66</v>
      </c>
      <c r="DK6" s="35">
        <f t="shared" si="12"/>
        <v>26.68</v>
      </c>
      <c r="DL6" s="35">
        <f t="shared" si="12"/>
        <v>29.71</v>
      </c>
      <c r="DM6" s="35">
        <f t="shared" si="12"/>
        <v>32.74</v>
      </c>
      <c r="DN6" s="35">
        <f t="shared" si="12"/>
        <v>14.97</v>
      </c>
      <c r="DO6" s="35">
        <f t="shared" si="12"/>
        <v>16.16</v>
      </c>
      <c r="DP6" s="35">
        <f t="shared" si="12"/>
        <v>16.420000000000002</v>
      </c>
      <c r="DQ6" s="35">
        <f t="shared" si="12"/>
        <v>16.41</v>
      </c>
      <c r="DR6" s="35">
        <f t="shared" si="12"/>
        <v>16.63</v>
      </c>
      <c r="DS6" s="34" t="str">
        <f>IF(DS7="","",IF(DS7="-","【-】","【"&amp;SUBSTITUTE(TEXT(DS7,"#,##0.00"),"-","△")&amp;"】"))</f>
        <v>【20.31】</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2019</v>
      </c>
      <c r="C7" s="37">
        <v>452033</v>
      </c>
      <c r="D7" s="37">
        <v>46</v>
      </c>
      <c r="E7" s="37">
        <v>18</v>
      </c>
      <c r="F7" s="37">
        <v>0</v>
      </c>
      <c r="G7" s="37">
        <v>0</v>
      </c>
      <c r="H7" s="37" t="s">
        <v>96</v>
      </c>
      <c r="I7" s="37" t="s">
        <v>97</v>
      </c>
      <c r="J7" s="37" t="s">
        <v>98</v>
      </c>
      <c r="K7" s="37" t="s">
        <v>99</v>
      </c>
      <c r="L7" s="37" t="s">
        <v>100</v>
      </c>
      <c r="M7" s="37" t="s">
        <v>101</v>
      </c>
      <c r="N7" s="38" t="s">
        <v>102</v>
      </c>
      <c r="O7" s="38">
        <v>32.47</v>
      </c>
      <c r="P7" s="38">
        <v>0.16</v>
      </c>
      <c r="Q7" s="38">
        <v>100</v>
      </c>
      <c r="R7" s="38">
        <v>2619</v>
      </c>
      <c r="S7" s="38">
        <v>122166</v>
      </c>
      <c r="T7" s="38">
        <v>868.03</v>
      </c>
      <c r="U7" s="38">
        <v>140.74</v>
      </c>
      <c r="V7" s="38">
        <v>192</v>
      </c>
      <c r="W7" s="38">
        <v>10.06</v>
      </c>
      <c r="X7" s="38">
        <v>19.09</v>
      </c>
      <c r="Y7" s="38">
        <v>100.05</v>
      </c>
      <c r="Z7" s="38">
        <v>100.36</v>
      </c>
      <c r="AA7" s="38">
        <v>100.28</v>
      </c>
      <c r="AB7" s="38">
        <v>100</v>
      </c>
      <c r="AC7" s="38">
        <v>100</v>
      </c>
      <c r="AD7" s="38">
        <v>89.69</v>
      </c>
      <c r="AE7" s="38">
        <v>85.72</v>
      </c>
      <c r="AF7" s="38">
        <v>93.44</v>
      </c>
      <c r="AG7" s="38">
        <v>90.02</v>
      </c>
      <c r="AH7" s="38">
        <v>93.76</v>
      </c>
      <c r="AI7" s="38">
        <v>95.06</v>
      </c>
      <c r="AJ7" s="38">
        <v>0</v>
      </c>
      <c r="AK7" s="38">
        <v>0</v>
      </c>
      <c r="AL7" s="38">
        <v>0</v>
      </c>
      <c r="AM7" s="38">
        <v>0</v>
      </c>
      <c r="AN7" s="38">
        <v>0</v>
      </c>
      <c r="AO7" s="38">
        <v>124.89</v>
      </c>
      <c r="AP7" s="38">
        <v>129.72999999999999</v>
      </c>
      <c r="AQ7" s="38">
        <v>123.58</v>
      </c>
      <c r="AR7" s="38">
        <v>221.28</v>
      </c>
      <c r="AS7" s="38">
        <v>173.09</v>
      </c>
      <c r="AT7" s="38">
        <v>144.21</v>
      </c>
      <c r="AU7" s="38">
        <v>290.49</v>
      </c>
      <c r="AV7" s="38">
        <v>294.68</v>
      </c>
      <c r="AW7" s="38">
        <v>284.01</v>
      </c>
      <c r="AX7" s="38">
        <v>315.14</v>
      </c>
      <c r="AY7" s="38">
        <v>322.08</v>
      </c>
      <c r="AZ7" s="38">
        <v>221.76</v>
      </c>
      <c r="BA7" s="38">
        <v>180.07</v>
      </c>
      <c r="BB7" s="38">
        <v>172.39</v>
      </c>
      <c r="BC7" s="38">
        <v>113.42</v>
      </c>
      <c r="BD7" s="38">
        <v>117.39</v>
      </c>
      <c r="BE7" s="38">
        <v>103.18</v>
      </c>
      <c r="BF7" s="38">
        <v>1824.21</v>
      </c>
      <c r="BG7" s="38">
        <v>1536.15</v>
      </c>
      <c r="BH7" s="38">
        <v>1449.43</v>
      </c>
      <c r="BI7" s="38">
        <v>1405.15</v>
      </c>
      <c r="BJ7" s="38">
        <v>1393.89</v>
      </c>
      <c r="BK7" s="38">
        <v>392.19</v>
      </c>
      <c r="BL7" s="38">
        <v>413.5</v>
      </c>
      <c r="BM7" s="38">
        <v>407.42</v>
      </c>
      <c r="BN7" s="38">
        <v>386.46</v>
      </c>
      <c r="BO7" s="38">
        <v>421.25</v>
      </c>
      <c r="BP7" s="38">
        <v>307.23</v>
      </c>
      <c r="BQ7" s="38">
        <v>50.07</v>
      </c>
      <c r="BR7" s="38">
        <v>51.95</v>
      </c>
      <c r="BS7" s="38">
        <v>49.71</v>
      </c>
      <c r="BT7" s="38">
        <v>47.28</v>
      </c>
      <c r="BU7" s="38">
        <v>47.7</v>
      </c>
      <c r="BV7" s="38">
        <v>57.03</v>
      </c>
      <c r="BW7" s="38">
        <v>55.84</v>
      </c>
      <c r="BX7" s="38">
        <v>57.08</v>
      </c>
      <c r="BY7" s="38">
        <v>55.85</v>
      </c>
      <c r="BZ7" s="38">
        <v>53.23</v>
      </c>
      <c r="CA7" s="38">
        <v>59.98</v>
      </c>
      <c r="CB7" s="38">
        <v>248.13</v>
      </c>
      <c r="CC7" s="38">
        <v>239.89</v>
      </c>
      <c r="CD7" s="38">
        <v>251.78</v>
      </c>
      <c r="CE7" s="38">
        <v>263.37</v>
      </c>
      <c r="CF7" s="38">
        <v>260.31</v>
      </c>
      <c r="CG7" s="38">
        <v>283.73</v>
      </c>
      <c r="CH7" s="38">
        <v>287.57</v>
      </c>
      <c r="CI7" s="38">
        <v>286.86</v>
      </c>
      <c r="CJ7" s="38">
        <v>287.91000000000003</v>
      </c>
      <c r="CK7" s="38">
        <v>283.3</v>
      </c>
      <c r="CL7" s="38">
        <v>272.98</v>
      </c>
      <c r="CM7" s="38">
        <v>50.48</v>
      </c>
      <c r="CN7" s="38">
        <v>51.43</v>
      </c>
      <c r="CO7" s="38">
        <v>51.43</v>
      </c>
      <c r="CP7" s="38">
        <v>50.48</v>
      </c>
      <c r="CQ7" s="38">
        <v>49.52</v>
      </c>
      <c r="CR7" s="38">
        <v>58.25</v>
      </c>
      <c r="CS7" s="38">
        <v>61.55</v>
      </c>
      <c r="CT7" s="38">
        <v>57.22</v>
      </c>
      <c r="CU7" s="38">
        <v>54.93</v>
      </c>
      <c r="CV7" s="38">
        <v>55.96</v>
      </c>
      <c r="CW7" s="38">
        <v>58.71</v>
      </c>
      <c r="CX7" s="38">
        <v>100</v>
      </c>
      <c r="CY7" s="38">
        <v>100</v>
      </c>
      <c r="CZ7" s="38">
        <v>100</v>
      </c>
      <c r="DA7" s="38">
        <v>100</v>
      </c>
      <c r="DB7" s="38">
        <v>100</v>
      </c>
      <c r="DC7" s="38">
        <v>68.150000000000006</v>
      </c>
      <c r="DD7" s="38">
        <v>67.489999999999995</v>
      </c>
      <c r="DE7" s="38">
        <v>67.290000000000006</v>
      </c>
      <c r="DF7" s="38">
        <v>65.569999999999993</v>
      </c>
      <c r="DG7" s="38">
        <v>60.12</v>
      </c>
      <c r="DH7" s="38">
        <v>79.510000000000005</v>
      </c>
      <c r="DI7" s="38">
        <v>20.63</v>
      </c>
      <c r="DJ7" s="38">
        <v>23.66</v>
      </c>
      <c r="DK7" s="38">
        <v>26.68</v>
      </c>
      <c r="DL7" s="38">
        <v>29.71</v>
      </c>
      <c r="DM7" s="38">
        <v>32.74</v>
      </c>
      <c r="DN7" s="38">
        <v>14.97</v>
      </c>
      <c r="DO7" s="38">
        <v>16.16</v>
      </c>
      <c r="DP7" s="38">
        <v>16.420000000000002</v>
      </c>
      <c r="DQ7" s="38">
        <v>16.41</v>
      </c>
      <c r="DR7" s="38">
        <v>16.63</v>
      </c>
      <c r="DS7" s="38">
        <v>20.309999999999999</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稲田　二郎</cp:lastModifiedBy>
  <dcterms:created xsi:type="dcterms:W3CDTF">2020-12-04T02:40:23Z</dcterms:created>
  <dcterms:modified xsi:type="dcterms:W3CDTF">2021-01-25T06:30:23Z</dcterms:modified>
  <cp:category/>
</cp:coreProperties>
</file>