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非】簡易水道（矢野）\17 木城町〇\"/>
    </mc:Choice>
  </mc:AlternateContent>
  <xr:revisionPtr revIDLastSave="0" documentId="13_ncr:1_{2270AEC8-0133-45DC-A95A-F0B1776FD0E9}" xr6:coauthVersionLast="46" xr6:coauthVersionMax="46" xr10:uidLastSave="{00000000-0000-0000-0000-000000000000}"/>
  <workbookProtection workbookAlgorithmName="SHA-512" workbookHashValue="q2poYQe2Y5IQ+i240DeA+YiCtmJNkWQEY/fUAtPcQHs1E3XSs6Mf2+QbmM6WqBAs5R6WrlKMM6hDxTkhryd9rw==" workbookSaltValue="SDt5prT150zJ65ORQ3302A=="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O6" i="5"/>
  <c r="I10" i="4" s="1"/>
  <c r="N6" i="5"/>
  <c r="M6" i="5"/>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E85" i="4"/>
  <c r="BB10" i="4"/>
  <c r="AT10" i="4"/>
  <c r="AL10" i="4"/>
  <c r="W10" i="4"/>
  <c r="P10" i="4"/>
  <c r="B10" i="4"/>
  <c r="AL8" i="4"/>
  <c r="AD8" i="4"/>
  <c r="I8" i="4"/>
  <c r="B8"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<sst xmlns="http://schemas.openxmlformats.org/spreadsheetml/2006/main" count="233" uniqueCount="117">
  <si>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</si>
  <si>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</si>
  <si>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</si>
  <si>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</si>
  <si>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</si>
  <si>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</si>
  <si>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</si>
  <si>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</si>
  <si>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</si>
  <si>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</si>
  <si>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</si>
  <si>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</si>
  <si>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</si>
  <si>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</si>
  <si>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</si>
  <si>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</si>
  <si>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</si>
  <si>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</si>
  <si>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</si>
  <si>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</si>
  <si>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</si>
  <si>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</si>
  <si>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</si>
  <si>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</si>
  <si>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</si>
  <si>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</si>
  <si>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</si>
  <si>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</si>
  <si>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</si>
  <si>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</si>
  <si>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</si>
  <si>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</si>
  <si>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</si>
  <si>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</si>
  <si>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</si>
  <si>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</si>
  <si>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</si>
  <si>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</si>
  <si>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</si>
  <si>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</si>
  <si>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</si>
  <si>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</si>
  <si>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</si>
  <si>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</si>
  <si>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</si>
  <si>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</si>
  <si>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</si>
  <si>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</si>
  <si>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</si>
  <si>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</si>
  <si>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</si>
  <si>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</si>
  <si>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</si>
  <si>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</si>
  <si>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</si>
  <si>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</si>
  <si>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</si>
  <si>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</si>
  <si>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</si>
  <si>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</si>
  <si>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</si>
  <si>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</si>
  <si>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</si>
  <si>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</si>
  <si>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</si>
  <si>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</si>
  <si>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</si>
  <si>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</si>
  <si>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</si>
  <si>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</si>
  <si>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</si>
  <si>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</si>
  <si>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</si>
  <si>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</si>
  <si>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</si>
  <si>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</si>
  <si>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</si>
  <si>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</si>
  <si>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</si>
  <si>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</si>
  <si>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</si>
  <si>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</si>
  <si>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</si>
  <si>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</si>
  <si>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</si>
  <si>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</si>
  <si>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</si>
  <si>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</si>
  <si>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</si>
  <si>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</si>
  <si>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</si>
  <si>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</si>
  <si>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</si>
  <si>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</si>
  <si>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</si>
  <si>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</si>
  <si>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木城町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</si>
  <si>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</si>
  <si>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</si>
  <si>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</si>
  <si>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</si>
  <si>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</si>
  <si>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</si>
  <si>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</si>
  <si>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</si>
  <si>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</si>
  <si>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</si>
  <si>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</si>
  <si>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</si>
  <si>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</si>
  <si>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</si>
  <si>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</si>
  <si>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</si>
  <si>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</si>
  <si>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簡易水道事業は良好な経営状態であります。しかし、今後の施設・設備等の老朽化に対応するため、限られた財源の中で優先順位を付けた水道施設設備更新計画を基に計画的な更新が必要となります。また、その更新計画に基づいた財源確保も重要であり、今後も更に経営の健全性・効率性を高めるため、給水原価を考慮した適切な料金水準について検討する必要があります。
　平成３０年度から経営戦略を基に料金等審議会で料金改定について審議を行った結果、令和２年度より改定を行います。</t>
    <rPh sb="188" eb="189">
      <t>モト</t>
    </rPh>
    <rPh sb="197" eb="199">
      <t>リョウキン</t>
    </rPh>
    <rPh sb="199" eb="201">
      <t>カイテイ</t>
    </rPh>
    <rPh sb="208" eb="209">
      <t>オコナ</t>
    </rPh>
    <rPh sb="211" eb="213">
      <t>ケッカ</t>
    </rPh>
    <rPh sb="214" eb="216">
      <t>レイワ</t>
    </rPh>
    <rPh sb="217" eb="219">
      <t>ネンド</t>
    </rPh>
    <rPh sb="221" eb="223">
      <t>カイテイ</t>
    </rPh>
    <rPh sb="224" eb="225">
      <t>オコナ</t>
    </rPh>
    <phoneticPr fontId="4"/>
  </si>
  <si>
    <t>　「①収益的収支比率」は、１００％を上回っており、経営の健全性は保たれているといえます。しかし、今後、更新費用の財源確保の検討も必要となってきます。
　「④企業債残高対給水収益比率」については、類似団体平均及び全国平均を大幅に下回っていますが、今後の設備更新等により新たな起債も必要となってきます。
　「⑤料金回収率」は、１００％以上で推移していますが、今後の更新投資等への費用や財源確保など、長期的な視野で適正な料金体制の見直しを検討する必要があります。平成３０年度に今後１０年間の収支計画を盛込んだ経営戦略を策定し、料金等審議会において適正な料金等について審議を行いました。
　「⑦施設利用率」は、６０％台と類似団体平均値より高い数値を示しております。山間部など地域によっては、給水人口の減少など施設利用率も低くなっており、規模の縮小など経営の効率性について検討する必要があります。
　「⑧有収率」は、９０％を越えており類似団体平均値より高く推移しています。今後も、配水管路の漏水調査等の漏水対策を定期的に実施します。</t>
    <rPh sb="167" eb="169">
      <t>イジョウ</t>
    </rPh>
    <rPh sb="170" eb="172">
      <t>スイイ</t>
    </rPh>
    <rPh sb="285" eb="286">
      <t>オコナ</t>
    </rPh>
    <phoneticPr fontId="4"/>
  </si>
  <si>
    <t>　「③管路更新率」は平均値より低い数値を示していますが、現在、耐用年数を経過した管路はありません。　　　　　　　　　　　　　　　　　　　　　　　　　現在、町中心部の県道改良に伴う重要管路の布設替工事等も進められており、将来的には耐用年数を経過する管が見込めることから、更新計画に基づき、計画的に更新を行います。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</si>
</sst>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c:v>
                </c:pt>
                <c:pt idx="1">
                  <c:v>0.09</c:v>
                </c:pt>
                <c:pt idx="2">
                  <c:v>0.41</c:v>
                </c:pt>
                <c:pt idx="3">
                  <c:v>0.37</c:v>
                </c:pt>
                <c:pt idx="4">
                  <c:v>0.36</c:v>
                </c:pt>
              </c:numCache>
            </c:numRef>
          </c:val>
          <c:extLst>
            <c:ext xmlns:c16="http://schemas.microsoft.com/office/drawing/2014/chart" uri="{C3380CC4-5D6E-409C-BE32-E72D297353CC}">
              <c16:uniqueId val="{00000000-BCD3-450C-B976-3AF6E840105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BCD3-450C-B976-3AF6E840105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115.53</c:v>
                </c:pt>
                <c:pt idx="1">
                  <c:v>120.8</c:v>
                </c:pt>
                <c:pt idx="2">
                  <c:v>117.69</c:v>
                </c:pt>
                <c:pt idx="3">
                  <c:v>132.61000000000001</c:v>
                </c:pt>
                <c:pt idx="4">
                  <c:v>146.91999999999999</c:v>
                </c:pt>
              </c:numCache>
            </c:numRef>
          </c:val>
          <c:extLst>
            <c:ext xmlns:c16="http://schemas.microsoft.com/office/drawing/2014/chart" uri="{C3380CC4-5D6E-409C-BE32-E72D297353CC}">
              <c16:uniqueId val="{00000000-5760-440E-A326-A4DDAFAC63F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5760-440E-A326-A4DDAFAC63F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64-4FC8-B739-0EE0B0307CE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64-4FC8-B739-0EE0B0307CE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0C-45C8-8280-9DBB7EE07D0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0C-45C8-8280-9DBB7EE07D0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77-47DB-8C14-26A7547FF88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77-47DB-8C14-26A7547FF88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11-4C12-A2CD-E00F027B679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11-4C12-A2CD-E00F027B679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343.66</c:v>
                </c:pt>
                <c:pt idx="1">
                  <c:v>300.83999999999997</c:v>
                </c:pt>
                <c:pt idx="2">
                  <c:v>284</c:v>
                </c:pt>
                <c:pt idx="3">
                  <c:v>261.56</c:v>
                </c:pt>
                <c:pt idx="4">
                  <c:v>253.24</c:v>
                </c:pt>
              </c:numCache>
            </c:numRef>
          </c:val>
          <c:extLst>
            <c:ext xmlns:c16="http://schemas.microsoft.com/office/drawing/2014/chart" uri="{C3380CC4-5D6E-409C-BE32-E72D297353CC}">
              <c16:uniqueId val="{00000000-FED6-46DF-A8A1-EDADEF4DCC7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FED6-46DF-A8A1-EDADEF4DCC7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104.34</c:v>
                </c:pt>
                <c:pt idx="1">
                  <c:v>111.58</c:v>
                </c:pt>
                <c:pt idx="2">
                  <c:v>108.98</c:v>
                </c:pt>
                <c:pt idx="3">
                  <c:v>122.3</c:v>
                </c:pt>
                <c:pt idx="4">
                  <c:v>134.41999999999999</c:v>
                </c:pt>
              </c:numCache>
            </c:numRef>
          </c:val>
          <c:extLst>
            <c:ext xmlns:c16="http://schemas.microsoft.com/office/drawing/2014/chart" uri="{C3380CC4-5D6E-409C-BE32-E72D297353CC}">
              <c16:uniqueId val="{00000000-1EB8-49B9-8C35-8DE029E760A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1EB8-49B9-8C35-8DE029E760A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171.95</c:v>
                </c:pt>
                <c:pt idx="1">
                  <c:v>160.75</c:v>
                </c:pt>
                <c:pt idx="2">
                  <c:v>165.08</c:v>
                </c:pt>
                <c:pt idx="3">
                  <c:v>147.41999999999999</c:v>
                </c:pt>
                <c:pt idx="4">
                  <c:v>134.72999999999999</c:v>
                </c:pt>
              </c:numCache>
            </c:numRef>
          </c:val>
          <c:extLst>
            <c:ext xmlns:c16="http://schemas.microsoft.com/office/drawing/2014/chart" uri="{C3380CC4-5D6E-409C-BE32-E72D297353CC}">
              <c16:uniqueId val="{00000000-1A49-4FCF-826A-2937F6CBD1A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1A49-4FCF-826A-2937F6CBD1A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63.96</c:v>
                </c:pt>
                <c:pt idx="1">
                  <c:v>63.31</c:v>
                </c:pt>
                <c:pt idx="2">
                  <c:v>64.319999999999993</c:v>
                </c:pt>
                <c:pt idx="3">
                  <c:v>61.81</c:v>
                </c:pt>
                <c:pt idx="4">
                  <c:v>62.33</c:v>
                </c:pt>
              </c:numCache>
            </c:numRef>
          </c:val>
          <c:extLst>
            <c:ext xmlns:c16="http://schemas.microsoft.com/office/drawing/2014/chart" uri="{C3380CC4-5D6E-409C-BE32-E72D297353CC}">
              <c16:uniqueId val="{00000000-C21B-4AF9-ABCD-8A47093272B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C21B-4AF9-ABCD-8A47093272B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91.84</c:v>
                </c:pt>
                <c:pt idx="1">
                  <c:v>93.72</c:v>
                </c:pt>
                <c:pt idx="2">
                  <c:v>92.33</c:v>
                </c:pt>
                <c:pt idx="3">
                  <c:v>94.53</c:v>
                </c:pt>
                <c:pt idx="4">
                  <c:v>92.29</c:v>
                </c:pt>
              </c:numCache>
            </c:numRef>
          </c:val>
          <c:extLst>
            <c:ext xmlns:c16="http://schemas.microsoft.com/office/drawing/2014/chart" uri="{C3380CC4-5D6E-409C-BE32-E72D297353CC}">
              <c16:uniqueId val="{00000000-E127-43E3-9B99-0538B00B4C1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E127-43E3-9B99-0538B00B4C1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Q1" zoomScale="80" zoomScaleNormal="80" workbookViewId="0">
      <selection activeCell="CJ46" sqref="CJ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木城町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5181</v>
      </c>
      <c r="AM8" s="67"/>
      <c r="AN8" s="67"/>
      <c r="AO8" s="67"/>
      <c r="AP8" s="67"/>
      <c r="AQ8" s="67"/>
      <c r="AR8" s="67"/>
      <c r="AS8" s="67"/>
      <c r="AT8" s="66">
        <f>データ!$S$6</f>
        <v>145.96</v>
      </c>
      <c r="AU8" s="66"/>
      <c r="AV8" s="66"/>
      <c r="AW8" s="66"/>
      <c r="AX8" s="66"/>
      <c r="AY8" s="66"/>
      <c r="AZ8" s="66"/>
      <c r="BA8" s="66"/>
      <c r="BB8" s="66">
        <f>データ!$T$6</f>
        <v>35.5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88.58</v>
      </c>
      <c r="Q10" s="66"/>
      <c r="R10" s="66"/>
      <c r="S10" s="66"/>
      <c r="T10" s="66"/>
      <c r="U10" s="66"/>
      <c r="V10" s="66"/>
      <c r="W10" s="67">
        <f>データ!$Q$6</f>
        <v>3388</v>
      </c>
      <c r="X10" s="67"/>
      <c r="Y10" s="67"/>
      <c r="Z10" s="67"/>
      <c r="AA10" s="67"/>
      <c r="AB10" s="67"/>
      <c r="AC10" s="67"/>
      <c r="AD10" s="2"/>
      <c r="AE10" s="2"/>
      <c r="AF10" s="2"/>
      <c r="AG10" s="2"/>
      <c r="AH10" s="2"/>
      <c r="AI10" s="2"/>
      <c r="AJ10" s="2"/>
      <c r="AK10" s="2"/>
      <c r="AL10" s="67">
        <f>データ!$U$6</f>
        <v>4530</v>
      </c>
      <c r="AM10" s="67"/>
      <c r="AN10" s="67"/>
      <c r="AO10" s="67"/>
      <c r="AP10" s="67"/>
      <c r="AQ10" s="67"/>
      <c r="AR10" s="67"/>
      <c r="AS10" s="67"/>
      <c r="AT10" s="66">
        <f>データ!$V$6</f>
        <v>25.7</v>
      </c>
      <c r="AU10" s="66"/>
      <c r="AV10" s="66"/>
      <c r="AW10" s="66"/>
      <c r="AX10" s="66"/>
      <c r="AY10" s="66"/>
      <c r="AZ10" s="66"/>
      <c r="BA10" s="66"/>
      <c r="BB10" s="66">
        <f>データ!$W$6</f>
        <v>176.26</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z3MI1e5TAXSPM6/84PP5va1MMqQf7VW0oVHSYV++rSr8OlCUHi+ASYpBio8RSmdlWhymiECTvkkebR4CemXetg==" saltValue="VyK6Sn/IgUiplk5lt9PCj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2019</v>
      </c>
      <c r="C6" s="34">
        <f t="shared" ref="C6:W6" si="3">C7</f>
        <v>454044</v>
      </c>
      <c r="D6" s="34">
        <f t="shared" si="3"/>
        <v>47</v>
      </c>
      <c r="E6" s="34">
        <f t="shared" si="3"/>
        <v>1</v>
      </c>
      <c r="F6" s="34">
        <f t="shared" si="3"/>
        <v>0</v>
      </c>
      <c r="G6" s="34">
        <f t="shared" si="3"/>
        <v>0</v>
      </c>
      <c r="H6" s="34" t="str">
        <f t="shared" si="3"/>
        <v>宮崎県　木城町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88.58</v>
      </c>
      <c r="Q6" s="35">
        <f t="shared" si="3"/>
        <v>3388</v>
      </c>
      <c r="R6" s="35">
        <f t="shared" si="3"/>
        <v>5181</v>
      </c>
      <c r="S6" s="35">
        <f t="shared" si="3"/>
        <v>145.96</v>
      </c>
      <c r="T6" s="35">
        <f t="shared" si="3"/>
        <v>35.5</v>
      </c>
      <c r="U6" s="35">
        <f t="shared" si="3"/>
        <v>4530</v>
      </c>
      <c r="V6" s="35">
        <f t="shared" si="3"/>
        <v>25.7</v>
      </c>
      <c r="W6" s="35">
        <f t="shared" si="3"/>
        <v>176.26</v>
      </c>
      <c r="X6" s="36">
        <f>IF(X7="",NA(),X7)</f>
        <v>115.53</v>
      </c>
      <c r="Y6" s="36">
        <f t="shared" ref="Y6:AG6" si="4">IF(Y7="",NA(),Y7)</f>
        <v>120.8</v>
      </c>
      <c r="Z6" s="36">
        <f t="shared" si="4"/>
        <v>117.69</v>
      </c>
      <c r="AA6" s="36">
        <f t="shared" si="4"/>
        <v>132.61000000000001</v>
      </c>
      <c r="AB6" s="36">
        <f t="shared" si="4"/>
        <v>146.91999999999999</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343.66</v>
      </c>
      <c r="BF6" s="36">
        <f t="shared" ref="BF6:BN6" si="7">IF(BF7="",NA(),BF7)</f>
        <v>300.83999999999997</v>
      </c>
      <c r="BG6" s="36">
        <f t="shared" si="7"/>
        <v>284</v>
      </c>
      <c r="BH6" s="36">
        <f t="shared" si="7"/>
        <v>261.56</v>
      </c>
      <c r="BI6" s="36">
        <f t="shared" si="7"/>
        <v>253.24</v>
      </c>
      <c r="BJ6" s="36">
        <f t="shared" si="7"/>
        <v>1134.67</v>
      </c>
      <c r="BK6" s="36">
        <f t="shared" si="7"/>
        <v>1144.79</v>
      </c>
      <c r="BL6" s="36">
        <f t="shared" si="7"/>
        <v>1061.58</v>
      </c>
      <c r="BM6" s="36">
        <f t="shared" si="7"/>
        <v>1007.7</v>
      </c>
      <c r="BN6" s="36">
        <f t="shared" si="7"/>
        <v>1018.52</v>
      </c>
      <c r="BO6" s="35" t="str">
        <f>IF(BO7="","",IF(BO7="-","【-】","【"&amp;SUBSTITUTE(TEXT(BO7,"#,##0.00"),"-","△")&amp;"】"))</f>
        <v>【1,084.05】</v>
      </c>
      <c r="BP6" s="36">
        <f>IF(BP7="",NA(),BP7)</f>
        <v>104.34</v>
      </c>
      <c r="BQ6" s="36">
        <f t="shared" ref="BQ6:BY6" si="8">IF(BQ7="",NA(),BQ7)</f>
        <v>111.58</v>
      </c>
      <c r="BR6" s="36">
        <f t="shared" si="8"/>
        <v>108.98</v>
      </c>
      <c r="BS6" s="36">
        <f t="shared" si="8"/>
        <v>122.3</v>
      </c>
      <c r="BT6" s="36">
        <f t="shared" si="8"/>
        <v>134.41999999999999</v>
      </c>
      <c r="BU6" s="36">
        <f t="shared" si="8"/>
        <v>40.6</v>
      </c>
      <c r="BV6" s="36">
        <f t="shared" si="8"/>
        <v>56.04</v>
      </c>
      <c r="BW6" s="36">
        <f t="shared" si="8"/>
        <v>58.52</v>
      </c>
      <c r="BX6" s="36">
        <f t="shared" si="8"/>
        <v>59.22</v>
      </c>
      <c r="BY6" s="36">
        <f t="shared" si="8"/>
        <v>58.79</v>
      </c>
      <c r="BZ6" s="35" t="str">
        <f>IF(BZ7="","",IF(BZ7="-","【-】","【"&amp;SUBSTITUTE(TEXT(BZ7,"#,##0.00"),"-","△")&amp;"】"))</f>
        <v>【53.46】</v>
      </c>
      <c r="CA6" s="36">
        <f>IF(CA7="",NA(),CA7)</f>
        <v>171.95</v>
      </c>
      <c r="CB6" s="36">
        <f t="shared" ref="CB6:CJ6" si="9">IF(CB7="",NA(),CB7)</f>
        <v>160.75</v>
      </c>
      <c r="CC6" s="36">
        <f t="shared" si="9"/>
        <v>165.08</v>
      </c>
      <c r="CD6" s="36">
        <f t="shared" si="9"/>
        <v>147.41999999999999</v>
      </c>
      <c r="CE6" s="36">
        <f t="shared" si="9"/>
        <v>134.72999999999999</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63.96</v>
      </c>
      <c r="CM6" s="36">
        <f t="shared" ref="CM6:CU6" si="10">IF(CM7="",NA(),CM7)</f>
        <v>63.31</v>
      </c>
      <c r="CN6" s="36">
        <f t="shared" si="10"/>
        <v>64.319999999999993</v>
      </c>
      <c r="CO6" s="36">
        <f t="shared" si="10"/>
        <v>61.81</v>
      </c>
      <c r="CP6" s="36">
        <f t="shared" si="10"/>
        <v>62.33</v>
      </c>
      <c r="CQ6" s="36">
        <f t="shared" si="10"/>
        <v>57.29</v>
      </c>
      <c r="CR6" s="36">
        <f t="shared" si="10"/>
        <v>55.9</v>
      </c>
      <c r="CS6" s="36">
        <f t="shared" si="10"/>
        <v>57.3</v>
      </c>
      <c r="CT6" s="36">
        <f t="shared" si="10"/>
        <v>56.76</v>
      </c>
      <c r="CU6" s="36">
        <f t="shared" si="10"/>
        <v>56.04</v>
      </c>
      <c r="CV6" s="35" t="str">
        <f>IF(CV7="","",IF(CV7="-","【-】","【"&amp;SUBSTITUTE(TEXT(CV7,"#,##0.00"),"-","△")&amp;"】"))</f>
        <v>【54.90】</v>
      </c>
      <c r="CW6" s="36">
        <f>IF(CW7="",NA(),CW7)</f>
        <v>91.84</v>
      </c>
      <c r="CX6" s="36">
        <f t="shared" ref="CX6:DF6" si="11">IF(CX7="",NA(),CX7)</f>
        <v>93.72</v>
      </c>
      <c r="CY6" s="36">
        <f t="shared" si="11"/>
        <v>92.33</v>
      </c>
      <c r="CZ6" s="36">
        <f t="shared" si="11"/>
        <v>94.53</v>
      </c>
      <c r="DA6" s="36">
        <f t="shared" si="11"/>
        <v>92.29</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v>
      </c>
      <c r="EE6" s="36">
        <f t="shared" ref="EE6:EM6" si="14">IF(EE7="",NA(),EE7)</f>
        <v>0.09</v>
      </c>
      <c r="EF6" s="36">
        <f t="shared" si="14"/>
        <v>0.41</v>
      </c>
      <c r="EG6" s="36">
        <f t="shared" si="14"/>
        <v>0.37</v>
      </c>
      <c r="EH6" s="36">
        <f t="shared" si="14"/>
        <v>0.36</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2">
      <c r="A7" s="29"/>
      <c r="B7" s="38">
        <v>2019</v>
      </c>
      <c r="C7" s="38">
        <v>454044</v>
      </c>
      <c r="D7" s="38">
        <v>47</v>
      </c>
      <c r="E7" s="38">
        <v>1</v>
      </c>
      <c r="F7" s="38">
        <v>0</v>
      </c>
      <c r="G7" s="38">
        <v>0</v>
      </c>
      <c r="H7" s="38" t="s">
        <v>96</v>
      </c>
      <c r="I7" s="38" t="s">
        <v>97</v>
      </c>
      <c r="J7" s="38" t="s">
        <v>98</v>
      </c>
      <c r="K7" s="38" t="s">
        <v>99</v>
      </c>
      <c r="L7" s="38" t="s">
        <v>100</v>
      </c>
      <c r="M7" s="38" t="s">
        <v>101</v>
      </c>
      <c r="N7" s="39" t="s">
        <v>102</v>
      </c>
      <c r="O7" s="39" t="s">
        <v>103</v>
      </c>
      <c r="P7" s="39">
        <v>88.58</v>
      </c>
      <c r="Q7" s="39">
        <v>3388</v>
      </c>
      <c r="R7" s="39">
        <v>5181</v>
      </c>
      <c r="S7" s="39">
        <v>145.96</v>
      </c>
      <c r="T7" s="39">
        <v>35.5</v>
      </c>
      <c r="U7" s="39">
        <v>4530</v>
      </c>
      <c r="V7" s="39">
        <v>25.7</v>
      </c>
      <c r="W7" s="39">
        <v>176.26</v>
      </c>
      <c r="X7" s="39">
        <v>115.53</v>
      </c>
      <c r="Y7" s="39">
        <v>120.8</v>
      </c>
      <c r="Z7" s="39">
        <v>117.69</v>
      </c>
      <c r="AA7" s="39">
        <v>132.61000000000001</v>
      </c>
      <c r="AB7" s="39">
        <v>146.91999999999999</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343.66</v>
      </c>
      <c r="BF7" s="39">
        <v>300.83999999999997</v>
      </c>
      <c r="BG7" s="39">
        <v>284</v>
      </c>
      <c r="BH7" s="39">
        <v>261.56</v>
      </c>
      <c r="BI7" s="39">
        <v>253.24</v>
      </c>
      <c r="BJ7" s="39">
        <v>1134.67</v>
      </c>
      <c r="BK7" s="39">
        <v>1144.79</v>
      </c>
      <c r="BL7" s="39">
        <v>1061.58</v>
      </c>
      <c r="BM7" s="39">
        <v>1007.7</v>
      </c>
      <c r="BN7" s="39">
        <v>1018.52</v>
      </c>
      <c r="BO7" s="39">
        <v>1084.05</v>
      </c>
      <c r="BP7" s="39">
        <v>104.34</v>
      </c>
      <c r="BQ7" s="39">
        <v>111.58</v>
      </c>
      <c r="BR7" s="39">
        <v>108.98</v>
      </c>
      <c r="BS7" s="39">
        <v>122.3</v>
      </c>
      <c r="BT7" s="39">
        <v>134.41999999999999</v>
      </c>
      <c r="BU7" s="39">
        <v>40.6</v>
      </c>
      <c r="BV7" s="39">
        <v>56.04</v>
      </c>
      <c r="BW7" s="39">
        <v>58.52</v>
      </c>
      <c r="BX7" s="39">
        <v>59.22</v>
      </c>
      <c r="BY7" s="39">
        <v>58.79</v>
      </c>
      <c r="BZ7" s="39">
        <v>53.46</v>
      </c>
      <c r="CA7" s="39">
        <v>171.95</v>
      </c>
      <c r="CB7" s="39">
        <v>160.75</v>
      </c>
      <c r="CC7" s="39">
        <v>165.08</v>
      </c>
      <c r="CD7" s="39">
        <v>147.41999999999999</v>
      </c>
      <c r="CE7" s="39">
        <v>134.72999999999999</v>
      </c>
      <c r="CF7" s="39">
        <v>440.03</v>
      </c>
      <c r="CG7" s="39">
        <v>304.35000000000002</v>
      </c>
      <c r="CH7" s="39">
        <v>296.3</v>
      </c>
      <c r="CI7" s="39">
        <v>292.89999999999998</v>
      </c>
      <c r="CJ7" s="39">
        <v>298.25</v>
      </c>
      <c r="CK7" s="39">
        <v>300.47000000000003</v>
      </c>
      <c r="CL7" s="39">
        <v>63.96</v>
      </c>
      <c r="CM7" s="39">
        <v>63.31</v>
      </c>
      <c r="CN7" s="39">
        <v>64.319999999999993</v>
      </c>
      <c r="CO7" s="39">
        <v>61.81</v>
      </c>
      <c r="CP7" s="39">
        <v>62.33</v>
      </c>
      <c r="CQ7" s="39">
        <v>57.29</v>
      </c>
      <c r="CR7" s="39">
        <v>55.9</v>
      </c>
      <c r="CS7" s="39">
        <v>57.3</v>
      </c>
      <c r="CT7" s="39">
        <v>56.76</v>
      </c>
      <c r="CU7" s="39">
        <v>56.04</v>
      </c>
      <c r="CV7" s="39">
        <v>54.9</v>
      </c>
      <c r="CW7" s="39">
        <v>91.84</v>
      </c>
      <c r="CX7" s="39">
        <v>93.72</v>
      </c>
      <c r="CY7" s="39">
        <v>92.33</v>
      </c>
      <c r="CZ7" s="39">
        <v>94.53</v>
      </c>
      <c r="DA7" s="39">
        <v>92.29</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0.2</v>
      </c>
      <c r="EE7" s="39">
        <v>0.09</v>
      </c>
      <c r="EF7" s="39">
        <v>0.41</v>
      </c>
      <c r="EG7" s="39">
        <v>0.37</v>
      </c>
      <c r="EH7" s="39">
        <v>0.36</v>
      </c>
      <c r="EI7" s="39">
        <v>0.65</v>
      </c>
      <c r="EJ7" s="39">
        <v>0.53</v>
      </c>
      <c r="EK7" s="39">
        <v>0.72</v>
      </c>
      <c r="EL7" s="39">
        <v>0.53</v>
      </c>
      <c r="EM7" s="39">
        <v>0.71</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109</v>
      </c>
    </row>
    <row r="12" spans="1:144" x14ac:dyDescent="0.2">
      <c r="B12">
        <v>1</v>
      </c>
      <c r="C12">
        <v>1</v>
      </c>
      <c r="D12">
        <v>1</v>
      </c>
      <c r="E12">
        <v>1</v>
      </c>
      <c r="F12">
        <v>1</v>
      </c>
      <c r="G12" t="s">
        <v>110</v>
      </c>
    </row>
    <row r="13" spans="1:144" x14ac:dyDescent="0.2">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2021-02-09T01:39:54Z</cp:lastPrinted>
  <dcterms:created xsi:type="dcterms:W3CDTF">2020-12-04T02:23:03Z</dcterms:created>
  <dcterms:modified xsi:type="dcterms:W3CDTF">2021-02-18T08:14:55Z</dcterms:modified>
  <cp:category/>
</cp:coreProperties>
</file>