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環境水道課\01  管理係\04経営比較分析表\経営比較分析表R1(2019)\"/>
    </mc:Choice>
  </mc:AlternateContent>
  <workbookProtection workbookAlgorithmName="SHA-512" workbookHashValue="aMAw3gsjj4zZ/+T4cl/xvuS8dQ52umnSwes27seox5/Cm1SaUJdrRDB4fzOsIrd64MgWt0WTfAbH1liSG1qBfg==" workbookSaltValue="YPvln0EzdmgfSFw0vE5V/A==" workbookSpinCount="100000" lockStructure="1"/>
  <bookViews>
    <workbookView xWindow="0" yWindow="0" windowWidth="15360" windowHeight="7635"/>
  </bookViews>
  <sheets>
    <sheet name="法非適用_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E85" i="4"/>
  <c r="BB10" i="4"/>
  <c r="AT10" i="4"/>
  <c r="AL10" i="4"/>
  <c r="W10" i="4"/>
  <c r="P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<sst xmlns="http://schemas.openxmlformats.org/spreadsheetml/2006/main" count="233" uniqueCount="117">
  <si>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</si>
  <si>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</si>
  <si>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</si>
  <si>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</si>
  <si>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</si>
  <si>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</si>
  <si>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</si>
  <si>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</si>
  <si>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</si>
  <si>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</si>
  <si>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</si>
  <si>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</si>
  <si>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</si>
  <si>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</si>
  <si>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</si>
  <si>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</si>
  <si>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</si>
  <si>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</si>
  <si>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</si>
  <si>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</si>
  <si>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</si>
  <si>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</si>
  <si>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</si>
  <si>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</si>
  <si>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</si>
  <si>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</si>
  <si>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</si>
  <si>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</si>
  <si>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</si>
  <si>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</si>
  <si>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</si>
  <si>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</si>
  <si>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</si>
  <si>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</si>
  <si>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</si>
  <si>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</si>
  <si>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</si>
  <si>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</si>
  <si>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</si>
  <si>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</si>
  <si>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</si>
  <si>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</si>
  <si>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</si>
  <si>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</si>
  <si>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</si>
  <si>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</si>
  <si>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</si>
  <si>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</si>
  <si>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</si>
  <si>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</si>
  <si>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</si>
  <si>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</si>
  <si>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</si>
  <si>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</si>
  <si>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</si>
  <si>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</si>
  <si>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</si>
  <si>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</si>
  <si>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</si>
  <si>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</si>
  <si>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</si>
  <si>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</si>
  <si>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</si>
  <si>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</si>
  <si>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</si>
  <si>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</si>
  <si>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</si>
  <si>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</si>
  <si>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</si>
  <si>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</si>
  <si>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</si>
  <si>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</si>
  <si>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</si>
  <si>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</si>
  <si>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</si>
  <si>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</si>
  <si>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</si>
  <si>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</si>
  <si>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</si>
  <si>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</si>
  <si>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</si>
  <si>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</si>
  <si>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</si>
  <si>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</si>
  <si>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</si>
  <si>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</si>
  <si>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</si>
  <si>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</si>
  <si>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</si>
  <si>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</si>
  <si>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</si>
  <si>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</si>
  <si>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</si>
  <si>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</si>
  <si>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</si>
  <si>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宮崎県　川南町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</si>
  <si>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</si>
  <si>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</si>
  <si>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</si>
  <si>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</si>
  <si>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</si>
  <si>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</si>
  <si>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</si>
  <si>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</si>
  <si>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</si>
  <si>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</si>
  <si>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</si>
  <si>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</si>
  <si>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</si>
  <si>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</si>
  <si>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</si>
  <si>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</si>
  <si>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</si>
  <si>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</si>
  <si>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③管路更新率
近年は、管路更新の実施はありません。機械設備等の計画的な更新が必要となっており、料金回収率が低い中で、更新費用の財源確保が困難な状況が続いています。</t>
    <rPh sb="1" eb="3">
      <t>カンロ</t>
    </rPh>
    <rPh sb="3" eb="5">
      <t>コウシン</t>
    </rPh>
    <rPh sb="5" eb="6">
      <t>リツ</t>
    </rPh>
    <rPh sb="7" eb="9">
      <t>キンネン</t>
    </rPh>
    <rPh sb="11" eb="13">
      <t>カンロ</t>
    </rPh>
    <rPh sb="13" eb="15">
      <t>コウシン</t>
    </rPh>
    <rPh sb="16" eb="18">
      <t>ジッシ</t>
    </rPh>
    <rPh sb="25" eb="27">
      <t>キカイ</t>
    </rPh>
    <rPh sb="27" eb="29">
      <t>セツビ</t>
    </rPh>
    <rPh sb="29" eb="30">
      <t>トウ</t>
    </rPh>
    <rPh sb="31" eb="34">
      <t>ケイカクテキ</t>
    </rPh>
    <rPh sb="35" eb="37">
      <t>コウシン</t>
    </rPh>
    <rPh sb="38" eb="40">
      <t>ヒツヨウ</t>
    </rPh>
    <rPh sb="47" eb="49">
      <t>リョウキン</t>
    </rPh>
    <rPh sb="49" eb="51">
      <t>カイシュウ</t>
    </rPh>
    <rPh sb="51" eb="52">
      <t>リツ</t>
    </rPh>
    <rPh sb="53" eb="54">
      <t>ヒク</t>
    </rPh>
    <rPh sb="55" eb="56">
      <t>ナカ</t>
    </rPh>
    <rPh sb="58" eb="60">
      <t>コウシン</t>
    </rPh>
    <rPh sb="60" eb="62">
      <t>ヒヨウ</t>
    </rPh>
    <rPh sb="63" eb="65">
      <t>ザイゲン</t>
    </rPh>
    <rPh sb="65" eb="67">
      <t>カクホ</t>
    </rPh>
    <rPh sb="68" eb="70">
      <t>コンナン</t>
    </rPh>
    <rPh sb="71" eb="73">
      <t>ジョウキョウ</t>
    </rPh>
    <rPh sb="74" eb="75">
      <t>ツヅ</t>
    </rPh>
    <phoneticPr fontId="4"/>
  </si>
  <si>
    <r>
      <rPr>
        <b/>
        <sz val="11"/>
        <color theme="1"/>
        <rFont val="ＭＳ ゴシック"/>
        <family val="3"/>
        <charset val="128"/>
      </rPr>
      <t>①収益的収支比率</t>
    </r>
    <r>
      <rPr>
        <sz val="11"/>
        <color theme="1"/>
        <rFont val="ＭＳ ゴシック"/>
        <family val="3"/>
        <charset val="128"/>
      </rPr>
      <t xml:space="preserve">
令和元年度が打切決算であったため100％を大きく超えています。県内では高い料金設定となっていますが、給水人口の減少により安定した給水収入が見込めないため、他会計繰入金に依存している状況です。
</t>
    </r>
    <r>
      <rPr>
        <b/>
        <sz val="11"/>
        <color theme="1"/>
        <rFont val="ＭＳ ゴシック"/>
        <family val="3"/>
        <charset val="128"/>
      </rPr>
      <t>④企業債残高対給水収益比率</t>
    </r>
    <r>
      <rPr>
        <sz val="11"/>
        <color theme="1"/>
        <rFont val="ＭＳ ゴシック"/>
        <family val="3"/>
        <charset val="128"/>
      </rPr>
      <t xml:space="preserve">
平成８年以降は起債がなく、順調に償還しており、減少傾向となっています。
</t>
    </r>
    <r>
      <rPr>
        <b/>
        <sz val="11"/>
        <color theme="1"/>
        <rFont val="ＭＳ ゴシック"/>
        <family val="3"/>
        <charset val="128"/>
      </rPr>
      <t>⑤料金回収率</t>
    </r>
    <r>
      <rPr>
        <sz val="11"/>
        <color theme="1"/>
        <rFont val="ＭＳ ゴシック"/>
        <family val="3"/>
        <charset val="128"/>
      </rPr>
      <t xml:space="preserve">
平均値より高い状態ですが、１００％を大きく下回っています。他会計繰入金に大きく依存している状況となっています。
</t>
    </r>
    <r>
      <rPr>
        <b/>
        <sz val="11"/>
        <color theme="1"/>
        <rFont val="ＭＳ ゴシック"/>
        <family val="3"/>
        <charset val="128"/>
      </rPr>
      <t>⑥給水原価</t>
    </r>
    <r>
      <rPr>
        <sz val="11"/>
        <color theme="1"/>
        <rFont val="ＭＳ ゴシック"/>
        <family val="3"/>
        <charset val="128"/>
      </rPr>
      <t xml:space="preserve">
平均よりもやや高い状況にあります。給水人口規模が小さいため、維持管理費の負担が大きい状況です。
</t>
    </r>
    <r>
      <rPr>
        <b/>
        <sz val="11"/>
        <color theme="1"/>
        <rFont val="ＭＳ ゴシック"/>
        <family val="3"/>
        <charset val="128"/>
      </rPr>
      <t>⑦施設利用率</t>
    </r>
    <r>
      <rPr>
        <sz val="11"/>
        <color theme="1"/>
        <rFont val="ＭＳ ゴシック"/>
        <family val="3"/>
        <charset val="128"/>
      </rPr>
      <t xml:space="preserve">
給水人口規模が小さいため、平均値を下回っています。効率性に配慮した施設規模の見直しが必要な状況です。
</t>
    </r>
    <r>
      <rPr>
        <b/>
        <sz val="11"/>
        <color theme="1"/>
        <rFont val="ＭＳ ゴシック"/>
        <family val="3"/>
        <charset val="128"/>
      </rPr>
      <t>⑧有収率</t>
    </r>
    <r>
      <rPr>
        <sz val="11"/>
        <color theme="1"/>
        <rFont val="ＭＳ ゴシック"/>
        <family val="3"/>
        <charset val="128"/>
      </rPr>
      <t xml:space="preserve">
平均よりも上回っています。今後もより高い有収率を保つ必要があります。</t>
    </r>
    <rPh sb="1" eb="3">
      <t>シュウエキ</t>
    </rPh>
    <rPh sb="3" eb="4">
      <t>テキ</t>
    </rPh>
    <rPh sb="4" eb="6">
      <t>シュウシ</t>
    </rPh>
    <rPh sb="6" eb="8">
      <t>ヒリツ</t>
    </rPh>
    <rPh sb="9" eb="10">
      <t>レイ</t>
    </rPh>
    <rPh sb="10" eb="11">
      <t>ワ</t>
    </rPh>
    <rPh sb="11" eb="13">
      <t>ガンネン</t>
    </rPh>
    <rPh sb="13" eb="14">
      <t>ド</t>
    </rPh>
    <rPh sb="15" eb="17">
      <t>ウチキ</t>
    </rPh>
    <rPh sb="17" eb="19">
      <t>ケッサン</t>
    </rPh>
    <rPh sb="30" eb="31">
      <t>オオ</t>
    </rPh>
    <rPh sb="33" eb="34">
      <t>コ</t>
    </rPh>
    <rPh sb="40" eb="42">
      <t>ケンナイ</t>
    </rPh>
    <rPh sb="44" eb="45">
      <t>タカ</t>
    </rPh>
    <rPh sb="46" eb="48">
      <t>リョウキン</t>
    </rPh>
    <rPh sb="48" eb="50">
      <t>セッテイ</t>
    </rPh>
    <rPh sb="59" eb="61">
      <t>キュウスイ</t>
    </rPh>
    <rPh sb="61" eb="63">
      <t>ジンコウ</t>
    </rPh>
    <rPh sb="64" eb="66">
      <t>ゲンショウ</t>
    </rPh>
    <rPh sb="69" eb="71">
      <t>アンテイ</t>
    </rPh>
    <rPh sb="73" eb="75">
      <t>キュウスイ</t>
    </rPh>
    <rPh sb="75" eb="77">
      <t>シュウニュウ</t>
    </rPh>
    <rPh sb="78" eb="80">
      <t>ミコ</t>
    </rPh>
    <rPh sb="86" eb="87">
      <t>タ</t>
    </rPh>
    <rPh sb="87" eb="89">
      <t>カイケイ</t>
    </rPh>
    <rPh sb="89" eb="91">
      <t>クリイレ</t>
    </rPh>
    <rPh sb="91" eb="92">
      <t>キン</t>
    </rPh>
    <rPh sb="93" eb="95">
      <t>イゾン</t>
    </rPh>
    <rPh sb="99" eb="101">
      <t>ジョウキョウ</t>
    </rPh>
    <rPh sb="106" eb="108">
      <t>キギョウ</t>
    </rPh>
    <rPh sb="108" eb="109">
      <t>サイ</t>
    </rPh>
    <rPh sb="109" eb="111">
      <t>ザンダカ</t>
    </rPh>
    <rPh sb="111" eb="112">
      <t>タイ</t>
    </rPh>
    <rPh sb="112" eb="114">
      <t>キュウスイ</t>
    </rPh>
    <rPh sb="114" eb="116">
      <t>シュウエキ</t>
    </rPh>
    <rPh sb="116" eb="118">
      <t>ヒリツ</t>
    </rPh>
    <rPh sb="119" eb="121">
      <t>ヘイセイ</t>
    </rPh>
    <rPh sb="122" eb="123">
      <t>ネン</t>
    </rPh>
    <rPh sb="123" eb="125">
      <t>イコウ</t>
    </rPh>
    <rPh sb="126" eb="128">
      <t>キサイ</t>
    </rPh>
    <rPh sb="132" eb="134">
      <t>ジュンチョウ</t>
    </rPh>
    <rPh sb="135" eb="137">
      <t>ショウカン</t>
    </rPh>
    <rPh sb="142" eb="144">
      <t>ゲンショウ</t>
    </rPh>
    <rPh sb="144" eb="146">
      <t>ケイコウ</t>
    </rPh>
    <rPh sb="156" eb="158">
      <t>リョウキン</t>
    </rPh>
    <rPh sb="158" eb="160">
      <t>カイシュウ</t>
    </rPh>
    <rPh sb="160" eb="161">
      <t>リツ</t>
    </rPh>
    <rPh sb="162" eb="165">
      <t>ヘイキンチ</t>
    </rPh>
    <rPh sb="167" eb="168">
      <t>タカ</t>
    </rPh>
    <rPh sb="169" eb="171">
      <t>ジョウタイ</t>
    </rPh>
    <rPh sb="180" eb="181">
      <t>オオ</t>
    </rPh>
    <rPh sb="183" eb="185">
      <t>シタマワ</t>
    </rPh>
    <rPh sb="191" eb="192">
      <t>タ</t>
    </rPh>
    <rPh sb="192" eb="194">
      <t>カイケイ</t>
    </rPh>
    <rPh sb="194" eb="196">
      <t>クリイレ</t>
    </rPh>
    <rPh sb="196" eb="197">
      <t>キン</t>
    </rPh>
    <rPh sb="198" eb="199">
      <t>オオ</t>
    </rPh>
    <rPh sb="201" eb="203">
      <t>イゾン</t>
    </rPh>
    <rPh sb="207" eb="209">
      <t>ジョウキョウ</t>
    </rPh>
    <rPh sb="219" eb="221">
      <t>キュウスイ</t>
    </rPh>
    <rPh sb="221" eb="223">
      <t>ゲンカ</t>
    </rPh>
    <rPh sb="224" eb="226">
      <t>ヘイキン</t>
    </rPh>
    <rPh sb="231" eb="232">
      <t>タカ</t>
    </rPh>
    <rPh sb="233" eb="235">
      <t>ジョウキョウ</t>
    </rPh>
    <rPh sb="241" eb="243">
      <t>キュウスイ</t>
    </rPh>
    <rPh sb="243" eb="245">
      <t>ジンコウ</t>
    </rPh>
    <rPh sb="245" eb="247">
      <t>キボ</t>
    </rPh>
    <rPh sb="248" eb="249">
      <t>チイ</t>
    </rPh>
    <rPh sb="254" eb="256">
      <t>イジ</t>
    </rPh>
    <rPh sb="256" eb="259">
      <t>カンリヒ</t>
    </rPh>
    <rPh sb="260" eb="262">
      <t>フタン</t>
    </rPh>
    <rPh sb="263" eb="264">
      <t>オオ</t>
    </rPh>
    <rPh sb="266" eb="268">
      <t>ジョウキョウ</t>
    </rPh>
    <rPh sb="273" eb="275">
      <t>シセツ</t>
    </rPh>
    <rPh sb="275" eb="277">
      <t>リヨウ</t>
    </rPh>
    <rPh sb="277" eb="278">
      <t>リツ</t>
    </rPh>
    <rPh sb="279" eb="281">
      <t>キュウスイ</t>
    </rPh>
    <rPh sb="281" eb="283">
      <t>ジンコウ</t>
    </rPh>
    <rPh sb="283" eb="285">
      <t>キボ</t>
    </rPh>
    <rPh sb="286" eb="287">
      <t>チイ</t>
    </rPh>
    <rPh sb="292" eb="295">
      <t>ヘイキンチ</t>
    </rPh>
    <rPh sb="296" eb="298">
      <t>シタマワ</t>
    </rPh>
    <rPh sb="304" eb="307">
      <t>コウリツセイ</t>
    </rPh>
    <rPh sb="308" eb="310">
      <t>ハイリョ</t>
    </rPh>
    <rPh sb="312" eb="314">
      <t>シセツ</t>
    </rPh>
    <rPh sb="314" eb="316">
      <t>キボ</t>
    </rPh>
    <rPh sb="317" eb="319">
      <t>ミナオ</t>
    </rPh>
    <rPh sb="321" eb="323">
      <t>ヒツヨウ</t>
    </rPh>
    <rPh sb="324" eb="326">
      <t>ジョウキョウ</t>
    </rPh>
    <rPh sb="331" eb="334">
      <t>ユウシュウリツ</t>
    </rPh>
    <rPh sb="335" eb="337">
      <t>ヘイキン</t>
    </rPh>
    <rPh sb="340" eb="342">
      <t>ウワマワ</t>
    </rPh>
    <rPh sb="348" eb="350">
      <t>コンゴ</t>
    </rPh>
    <rPh sb="353" eb="354">
      <t>タカ</t>
    </rPh>
    <rPh sb="355" eb="358">
      <t>ユウシュウリツ</t>
    </rPh>
    <rPh sb="359" eb="360">
      <t>タモツ</t>
    </rPh>
    <rPh sb="361" eb="363">
      <t>ヒツヨウ</t>
    </rPh>
    <phoneticPr fontId="4"/>
  </si>
  <si>
    <t>給水人口規模が小さく、人口減少の傾向にあるため、料金回収率や施設利用率の低さにつながってきました。
将来の施設や管路の更新等を考慮すると、料金値上げや施設規模縮小が避けられない状況ですが、今以上の料金値上げや規模縮小は困難なため、簡易水道事業については、令和2年度から水道事業と統合しました。</t>
    <rPh sb="0" eb="2">
      <t>キュウスイ</t>
    </rPh>
    <rPh sb="2" eb="4">
      <t>ジンコウ</t>
    </rPh>
    <rPh sb="4" eb="6">
      <t>キボ</t>
    </rPh>
    <rPh sb="7" eb="8">
      <t>チイ</t>
    </rPh>
    <rPh sb="11" eb="13">
      <t>ジンコウ</t>
    </rPh>
    <rPh sb="13" eb="15">
      <t>ゲンショウ</t>
    </rPh>
    <rPh sb="16" eb="18">
      <t>ケイコウ</t>
    </rPh>
    <rPh sb="24" eb="26">
      <t>リョウキン</t>
    </rPh>
    <rPh sb="26" eb="28">
      <t>カイシュウ</t>
    </rPh>
    <rPh sb="28" eb="29">
      <t>リツ</t>
    </rPh>
    <rPh sb="30" eb="32">
      <t>シセツ</t>
    </rPh>
    <rPh sb="32" eb="34">
      <t>リヨウ</t>
    </rPh>
    <rPh sb="34" eb="35">
      <t>リツ</t>
    </rPh>
    <rPh sb="36" eb="37">
      <t>ヒク</t>
    </rPh>
    <rPh sb="50" eb="52">
      <t>ショウライ</t>
    </rPh>
    <rPh sb="53" eb="55">
      <t>シセツ</t>
    </rPh>
    <rPh sb="56" eb="58">
      <t>カンロ</t>
    </rPh>
    <rPh sb="59" eb="61">
      <t>コウシン</t>
    </rPh>
    <rPh sb="61" eb="62">
      <t>トウ</t>
    </rPh>
    <rPh sb="63" eb="65">
      <t>コウリョ</t>
    </rPh>
    <rPh sb="69" eb="71">
      <t>リョウキン</t>
    </rPh>
    <rPh sb="71" eb="73">
      <t>ネア</t>
    </rPh>
    <rPh sb="75" eb="77">
      <t>シセツ</t>
    </rPh>
    <rPh sb="77" eb="79">
      <t>キボ</t>
    </rPh>
    <rPh sb="79" eb="81">
      <t>シュクショウ</t>
    </rPh>
    <rPh sb="82" eb="83">
      <t>サ</t>
    </rPh>
    <rPh sb="88" eb="90">
      <t>ジョウキョウ</t>
    </rPh>
    <rPh sb="94" eb="97">
      <t>イマイジョウ</t>
    </rPh>
    <rPh sb="98" eb="100">
      <t>リョウキン</t>
    </rPh>
    <rPh sb="100" eb="102">
      <t>ネア</t>
    </rPh>
    <rPh sb="104" eb="106">
      <t>キボ</t>
    </rPh>
    <rPh sb="106" eb="108">
      <t>シュクショウ</t>
    </rPh>
    <rPh sb="109" eb="111">
      <t>コンナン</t>
    </rPh>
    <rPh sb="115" eb="117">
      <t>カンイ</t>
    </rPh>
    <rPh sb="117" eb="119">
      <t>スイドウ</t>
    </rPh>
    <rPh sb="119" eb="121">
      <t>ジギョウ</t>
    </rPh>
    <rPh sb="127" eb="128">
      <t>レイ</t>
    </rPh>
    <rPh sb="128" eb="129">
      <t>ワ</t>
    </rPh>
    <rPh sb="130" eb="132">
      <t>ネンド</t>
    </rPh>
    <rPh sb="134" eb="136">
      <t>スイドウ</t>
    </rPh>
    <rPh sb="136" eb="138">
      <t>ジギョウ</t>
    </rPh>
    <rPh sb="139" eb="141">
      <t>トウゴウ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</si>
</sst>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B4-43EE-85CD-8C67ABC23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715176"/>
        <c:axId val="141715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1.26</c:v>
                </c:pt>
                <c:pt idx="1">
                  <c:v>0.78</c:v>
                </c:pt>
                <c:pt idx="2">
                  <c:v>0.56999999999999995</c:v>
                </c:pt>
                <c:pt idx="3">
                  <c:v>0.62</c:v>
                </c:pt>
                <c:pt idx="4">
                  <c:v>0.39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2B4-43EE-85CD-8C67ABC23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15176"/>
        <c:axId val="141715960"/>
      </c:lineChart>
      <c:dateAx>
        <c:axId val="1417151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41715960"/>
        <c:crosses val="autoZero"/>
        <c:auto val="1"/>
        <c:lblOffset val="100"/>
        <c:baseTimeUnit val="years"/>
      </c:dateAx>
      <c:valAx>
        <c:axId val="141715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1715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36.51</c:v>
                </c:pt>
                <c:pt idx="1">
                  <c:v>31.23</c:v>
                </c:pt>
                <c:pt idx="2">
                  <c:v>32.799999999999997</c:v>
                </c:pt>
                <c:pt idx="3">
                  <c:v>33.18</c:v>
                </c:pt>
                <c:pt idx="4">
                  <c:v>29.23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53-43CC-899A-39485EAA9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372944"/>
        <c:axId val="323376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48.7</c:v>
                </c:pt>
                <c:pt idx="1">
                  <c:v>46.9</c:v>
                </c:pt>
                <c:pt idx="2">
                  <c:v>47.95</c:v>
                </c:pt>
                <c:pt idx="3">
                  <c:v>48.26</c:v>
                </c:pt>
                <c:pt idx="4">
                  <c:v>48.01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53-43CC-899A-39485EAA9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372944"/>
        <c:axId val="323376472"/>
      </c:lineChart>
      <c:dateAx>
        <c:axId val="3233729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23376472"/>
        <c:crosses val="autoZero"/>
        <c:auto val="1"/>
        <c:lblOffset val="100"/>
        <c:baseTimeUnit val="years"/>
      </c:dateAx>
      <c:valAx>
        <c:axId val="323376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3372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73.63</c:v>
                </c:pt>
                <c:pt idx="1">
                  <c:v>89.27</c:v>
                </c:pt>
                <c:pt idx="2">
                  <c:v>86.41</c:v>
                </c:pt>
                <c:pt idx="3">
                  <c:v>83.92</c:v>
                </c:pt>
                <c:pt idx="4">
                  <c:v>92.77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03-4AAA-9295-FB6F6F3FD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378432"/>
        <c:axId val="323378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74.959999999999994</c:v>
                </c:pt>
                <c:pt idx="1">
                  <c:v>74.63</c:v>
                </c:pt>
                <c:pt idx="2">
                  <c:v>74.900000000000006</c:v>
                </c:pt>
                <c:pt idx="3">
                  <c:v>72.72</c:v>
                </c:pt>
                <c:pt idx="4">
                  <c:v>72.75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03-4AAA-9295-FB6F6F3FD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378432"/>
        <c:axId val="323378824"/>
      </c:lineChart>
      <c:dateAx>
        <c:axId val="323378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23378824"/>
        <c:crosses val="autoZero"/>
        <c:auto val="1"/>
        <c:lblOffset val="100"/>
        <c:baseTimeUnit val="years"/>
      </c:dateAx>
      <c:valAx>
        <c:axId val="323378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3378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101.39</c:v>
                </c:pt>
                <c:pt idx="1">
                  <c:v>79.88</c:v>
                </c:pt>
                <c:pt idx="2">
                  <c:v>119.11</c:v>
                </c:pt>
                <c:pt idx="3">
                  <c:v>157.13999999999999</c:v>
                </c:pt>
                <c:pt idx="4">
                  <c:v>422.65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89-4F57-814F-FE9BEB5B7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713216"/>
        <c:axId val="323008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72.03</c:v>
                </c:pt>
                <c:pt idx="1">
                  <c:v>72.11</c:v>
                </c:pt>
                <c:pt idx="2">
                  <c:v>74.05</c:v>
                </c:pt>
                <c:pt idx="3">
                  <c:v>73.25</c:v>
                </c:pt>
                <c:pt idx="4">
                  <c:v>75.06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289-4F57-814F-FE9BEB5B7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13216"/>
        <c:axId val="323008288"/>
      </c:lineChart>
      <c:dateAx>
        <c:axId val="1417132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23008288"/>
        <c:crosses val="autoZero"/>
        <c:auto val="1"/>
        <c:lblOffset val="100"/>
        <c:baseTimeUnit val="years"/>
      </c:dateAx>
      <c:valAx>
        <c:axId val="323008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1713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55-4949-A504-1DD883892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013384"/>
        <c:axId val="323014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755-4949-A504-1DD883892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013384"/>
        <c:axId val="323014952"/>
      </c:lineChart>
      <c:dateAx>
        <c:axId val="323013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23014952"/>
        <c:crosses val="autoZero"/>
        <c:auto val="1"/>
        <c:lblOffset val="100"/>
        <c:baseTimeUnit val="years"/>
      </c:dateAx>
      <c:valAx>
        <c:axId val="323014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3013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E0-4A57-B98F-BAD0E7EFC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010248"/>
        <c:axId val="323008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6E0-4A57-B98F-BAD0E7EFC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010248"/>
        <c:axId val="323008680"/>
      </c:lineChart>
      <c:dateAx>
        <c:axId val="3230102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23008680"/>
        <c:crosses val="autoZero"/>
        <c:auto val="1"/>
        <c:lblOffset val="100"/>
        <c:baseTimeUnit val="years"/>
      </c:dateAx>
      <c:valAx>
        <c:axId val="323008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3010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4B-4714-AE6A-CE907CBB8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011032"/>
        <c:axId val="323013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4B-4714-AE6A-CE907CBB8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011032"/>
        <c:axId val="323013776"/>
      </c:lineChart>
      <c:dateAx>
        <c:axId val="323011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23013776"/>
        <c:crosses val="autoZero"/>
        <c:auto val="1"/>
        <c:lblOffset val="100"/>
        <c:baseTimeUnit val="years"/>
      </c:dateAx>
      <c:valAx>
        <c:axId val="323013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3011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72-4C13-9CD3-7139F5420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012208"/>
        <c:axId val="323012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D72-4C13-9CD3-7139F5420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012208"/>
        <c:axId val="323012600"/>
      </c:lineChart>
      <c:dateAx>
        <c:axId val="3230122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23012600"/>
        <c:crosses val="autoZero"/>
        <c:auto val="1"/>
        <c:lblOffset val="100"/>
        <c:baseTimeUnit val="years"/>
      </c:dateAx>
      <c:valAx>
        <c:axId val="323012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3012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325.42</c:v>
                </c:pt>
                <c:pt idx="1">
                  <c:v>231.9</c:v>
                </c:pt>
                <c:pt idx="2">
                  <c:v>144.34</c:v>
                </c:pt>
                <c:pt idx="3">
                  <c:v>56.33</c:v>
                </c:pt>
                <c:pt idx="4">
                  <c:v>19.14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55-448E-A753-ADF04AB29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007896"/>
        <c:axId val="323379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1510.14</c:v>
                </c:pt>
                <c:pt idx="1">
                  <c:v>1595.62</c:v>
                </c:pt>
                <c:pt idx="2">
                  <c:v>1302.33</c:v>
                </c:pt>
                <c:pt idx="3">
                  <c:v>1274.21</c:v>
                </c:pt>
                <c:pt idx="4">
                  <c:v>1183.92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355-448E-A753-ADF04AB29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007896"/>
        <c:axId val="323379216"/>
      </c:lineChart>
      <c:dateAx>
        <c:axId val="323007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23379216"/>
        <c:crosses val="autoZero"/>
        <c:auto val="1"/>
        <c:lblOffset val="100"/>
        <c:baseTimeUnit val="years"/>
      </c:dateAx>
      <c:valAx>
        <c:axId val="323379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3007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40.520000000000003</c:v>
                </c:pt>
                <c:pt idx="1">
                  <c:v>44.85</c:v>
                </c:pt>
                <c:pt idx="2">
                  <c:v>41.18</c:v>
                </c:pt>
                <c:pt idx="3">
                  <c:v>38.200000000000003</c:v>
                </c:pt>
                <c:pt idx="4">
                  <c:v>46.27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88-40F5-9792-E24D9688D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375296"/>
        <c:axId val="323378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22.67</c:v>
                </c:pt>
                <c:pt idx="1">
                  <c:v>37.92</c:v>
                </c:pt>
                <c:pt idx="2">
                  <c:v>40.89</c:v>
                </c:pt>
                <c:pt idx="3">
                  <c:v>41.25</c:v>
                </c:pt>
                <c:pt idx="4">
                  <c:v>42.5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88-40F5-9792-E24D9688D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375296"/>
        <c:axId val="323378040"/>
      </c:lineChart>
      <c:dateAx>
        <c:axId val="3233752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23378040"/>
        <c:crosses val="autoZero"/>
        <c:auto val="1"/>
        <c:lblOffset val="100"/>
        <c:baseTimeUnit val="years"/>
      </c:dateAx>
      <c:valAx>
        <c:axId val="323378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3375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529.19000000000005</c:v>
                </c:pt>
                <c:pt idx="1">
                  <c:v>478.35</c:v>
                </c:pt>
                <c:pt idx="2">
                  <c:v>518.15</c:v>
                </c:pt>
                <c:pt idx="3">
                  <c:v>564.28</c:v>
                </c:pt>
                <c:pt idx="4">
                  <c:v>429.3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6E-430C-9385-D8087120F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376864"/>
        <c:axId val="323377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789.62</c:v>
                </c:pt>
                <c:pt idx="1">
                  <c:v>423.18</c:v>
                </c:pt>
                <c:pt idx="2">
                  <c:v>383.2</c:v>
                </c:pt>
                <c:pt idx="3">
                  <c:v>383.25</c:v>
                </c:pt>
                <c:pt idx="4">
                  <c:v>377.72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86E-430C-9385-D8087120F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376864"/>
        <c:axId val="323377256"/>
      </c:lineChart>
      <c:dateAx>
        <c:axId val="3233768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23377256"/>
        <c:crosses val="autoZero"/>
        <c:auto val="1"/>
        <c:lblOffset val="100"/>
        <c:baseTimeUnit val="years"/>
      </c:dateAx>
      <c:valAx>
        <c:axId val="323377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3376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【1,084.05】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【300.47】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1" zoomScaleNormal="10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 x14ac:dyDescent="0.15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 x14ac:dyDescent="0.15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5" t="str">
        <f>データ!H6</f>
        <v>宮崎県　川南町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6" t="s">
        <v>1</v>
      </c>
      <c r="C7" s="46"/>
      <c r="D7" s="46"/>
      <c r="E7" s="46"/>
      <c r="F7" s="46"/>
      <c r="G7" s="46"/>
      <c r="H7" s="46"/>
      <c r="I7" s="46" t="s">
        <v>2</v>
      </c>
      <c r="J7" s="46"/>
      <c r="K7" s="46"/>
      <c r="L7" s="46"/>
      <c r="M7" s="46"/>
      <c r="N7" s="46"/>
      <c r="O7" s="4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2"/>
      <c r="AL7" s="46" t="s">
        <v>6</v>
      </c>
      <c r="AM7" s="46"/>
      <c r="AN7" s="46"/>
      <c r="AO7" s="46"/>
      <c r="AP7" s="46"/>
      <c r="AQ7" s="46"/>
      <c r="AR7" s="46"/>
      <c r="AS7" s="46"/>
      <c r="AT7" s="46" t="s">
        <v>7</v>
      </c>
      <c r="AU7" s="46"/>
      <c r="AV7" s="46"/>
      <c r="AW7" s="46"/>
      <c r="AX7" s="46"/>
      <c r="AY7" s="46"/>
      <c r="AZ7" s="46"/>
      <c r="BA7" s="46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50" t="str">
        <f>データ!$I$6</f>
        <v>法非適用</v>
      </c>
      <c r="C8" s="50"/>
      <c r="D8" s="50"/>
      <c r="E8" s="50"/>
      <c r="F8" s="50"/>
      <c r="G8" s="50"/>
      <c r="H8" s="50"/>
      <c r="I8" s="50" t="str">
        <f>データ!$J$6</f>
        <v>水道事業</v>
      </c>
      <c r="J8" s="50"/>
      <c r="K8" s="50"/>
      <c r="L8" s="50"/>
      <c r="M8" s="50"/>
      <c r="N8" s="50"/>
      <c r="O8" s="50"/>
      <c r="P8" s="50" t="str">
        <f>データ!$K$6</f>
        <v>簡易水道事業</v>
      </c>
      <c r="Q8" s="50"/>
      <c r="R8" s="50"/>
      <c r="S8" s="50"/>
      <c r="T8" s="50"/>
      <c r="U8" s="50"/>
      <c r="V8" s="50"/>
      <c r="W8" s="50" t="str">
        <f>データ!$L$6</f>
        <v>D4</v>
      </c>
      <c r="X8" s="50"/>
      <c r="Y8" s="50"/>
      <c r="Z8" s="50"/>
      <c r="AA8" s="50"/>
      <c r="AB8" s="50"/>
      <c r="AC8" s="50"/>
      <c r="AD8" s="50" t="str">
        <f>データ!$M$6</f>
        <v>非設置</v>
      </c>
      <c r="AE8" s="50"/>
      <c r="AF8" s="50"/>
      <c r="AG8" s="50"/>
      <c r="AH8" s="50"/>
      <c r="AI8" s="50"/>
      <c r="AJ8" s="50"/>
      <c r="AK8" s="2"/>
      <c r="AL8" s="51">
        <f>データ!$R$6</f>
        <v>15642</v>
      </c>
      <c r="AM8" s="51"/>
      <c r="AN8" s="51"/>
      <c r="AO8" s="51"/>
      <c r="AP8" s="51"/>
      <c r="AQ8" s="51"/>
      <c r="AR8" s="51"/>
      <c r="AS8" s="51"/>
      <c r="AT8" s="47">
        <f>データ!$S$6</f>
        <v>90.12</v>
      </c>
      <c r="AU8" s="47"/>
      <c r="AV8" s="47"/>
      <c r="AW8" s="47"/>
      <c r="AX8" s="47"/>
      <c r="AY8" s="47"/>
      <c r="AZ8" s="47"/>
      <c r="BA8" s="47"/>
      <c r="BB8" s="47">
        <f>データ!$T$6</f>
        <v>173.57</v>
      </c>
      <c r="BC8" s="47"/>
      <c r="BD8" s="47"/>
      <c r="BE8" s="47"/>
      <c r="BF8" s="47"/>
      <c r="BG8" s="47"/>
      <c r="BH8" s="47"/>
      <c r="BI8" s="47"/>
      <c r="BJ8" s="3"/>
      <c r="BK8" s="3"/>
      <c r="BL8" s="48" t="s">
        <v>10</v>
      </c>
      <c r="BM8" s="49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6" t="s">
        <v>12</v>
      </c>
      <c r="C9" s="46"/>
      <c r="D9" s="46"/>
      <c r="E9" s="46"/>
      <c r="F9" s="46"/>
      <c r="G9" s="46"/>
      <c r="H9" s="46"/>
      <c r="I9" s="46" t="s">
        <v>13</v>
      </c>
      <c r="J9" s="46"/>
      <c r="K9" s="46"/>
      <c r="L9" s="46"/>
      <c r="M9" s="46"/>
      <c r="N9" s="46"/>
      <c r="O9" s="4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2"/>
      <c r="AE9" s="2"/>
      <c r="AF9" s="2"/>
      <c r="AG9" s="2"/>
      <c r="AH9" s="3"/>
      <c r="AI9" s="2"/>
      <c r="AJ9" s="2"/>
      <c r="AK9" s="2"/>
      <c r="AL9" s="46" t="s">
        <v>16</v>
      </c>
      <c r="AM9" s="46"/>
      <c r="AN9" s="46"/>
      <c r="AO9" s="46"/>
      <c r="AP9" s="46"/>
      <c r="AQ9" s="46"/>
      <c r="AR9" s="46"/>
      <c r="AS9" s="46"/>
      <c r="AT9" s="46" t="s">
        <v>17</v>
      </c>
      <c r="AU9" s="46"/>
      <c r="AV9" s="46"/>
      <c r="AW9" s="46"/>
      <c r="AX9" s="46"/>
      <c r="AY9" s="46"/>
      <c r="AZ9" s="46"/>
      <c r="BA9" s="46"/>
      <c r="BB9" s="46" t="s">
        <v>18</v>
      </c>
      <c r="BC9" s="46"/>
      <c r="BD9" s="46"/>
      <c r="BE9" s="46"/>
      <c r="BF9" s="46"/>
      <c r="BG9" s="46"/>
      <c r="BH9" s="46"/>
      <c r="BI9" s="46"/>
      <c r="BJ9" s="3"/>
      <c r="BK9" s="3"/>
      <c r="BL9" s="52" t="s">
        <v>19</v>
      </c>
      <c r="BM9" s="53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7" t="str">
        <f>データ!$N$6</f>
        <v>-</v>
      </c>
      <c r="C10" s="47"/>
      <c r="D10" s="47"/>
      <c r="E10" s="47"/>
      <c r="F10" s="47"/>
      <c r="G10" s="47"/>
      <c r="H10" s="47"/>
      <c r="I10" s="47" t="str">
        <f>データ!$O$6</f>
        <v>該当数値なし</v>
      </c>
      <c r="J10" s="47"/>
      <c r="K10" s="47"/>
      <c r="L10" s="47"/>
      <c r="M10" s="47"/>
      <c r="N10" s="47"/>
      <c r="O10" s="47"/>
      <c r="P10" s="47">
        <f>データ!$P$6</f>
        <v>1.1399999999999999</v>
      </c>
      <c r="Q10" s="47"/>
      <c r="R10" s="47"/>
      <c r="S10" s="47"/>
      <c r="T10" s="47"/>
      <c r="U10" s="47"/>
      <c r="V10" s="47"/>
      <c r="W10" s="51">
        <f>データ!$Q$6</f>
        <v>3828</v>
      </c>
      <c r="X10" s="51"/>
      <c r="Y10" s="51"/>
      <c r="Z10" s="51"/>
      <c r="AA10" s="51"/>
      <c r="AB10" s="51"/>
      <c r="AC10" s="51"/>
      <c r="AD10" s="2"/>
      <c r="AE10" s="2"/>
      <c r="AF10" s="2"/>
      <c r="AG10" s="2"/>
      <c r="AH10" s="2"/>
      <c r="AI10" s="2"/>
      <c r="AJ10" s="2"/>
      <c r="AK10" s="2"/>
      <c r="AL10" s="51">
        <f>データ!$U$6</f>
        <v>177</v>
      </c>
      <c r="AM10" s="51"/>
      <c r="AN10" s="51"/>
      <c r="AO10" s="51"/>
      <c r="AP10" s="51"/>
      <c r="AQ10" s="51"/>
      <c r="AR10" s="51"/>
      <c r="AS10" s="51"/>
      <c r="AT10" s="47">
        <f>データ!$V$6</f>
        <v>2.25</v>
      </c>
      <c r="AU10" s="47"/>
      <c r="AV10" s="47"/>
      <c r="AW10" s="47"/>
      <c r="AX10" s="47"/>
      <c r="AY10" s="47"/>
      <c r="AZ10" s="47"/>
      <c r="BA10" s="47"/>
      <c r="BB10" s="47">
        <f>データ!$W$6</f>
        <v>78.67</v>
      </c>
      <c r="BC10" s="47"/>
      <c r="BD10" s="47"/>
      <c r="BE10" s="47"/>
      <c r="BF10" s="47"/>
      <c r="BG10" s="47"/>
      <c r="BH10" s="47"/>
      <c r="BI10" s="47"/>
      <c r="BJ10" s="2"/>
      <c r="BK10" s="2"/>
      <c r="BL10" s="54" t="s">
        <v>21</v>
      </c>
      <c r="BM10" s="55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8" t="s">
        <v>23</v>
      </c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</row>
    <row r="14" spans="1:78" ht="13.5" customHeight="1" x14ac:dyDescent="0.15">
      <c r="A14" s="2"/>
      <c r="B14" s="70" t="s">
        <v>24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2"/>
      <c r="BK14" s="2"/>
      <c r="BL14" s="56" t="s">
        <v>25</v>
      </c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8"/>
    </row>
    <row r="15" spans="1:78" ht="13.5" customHeight="1" x14ac:dyDescent="0.15">
      <c r="A15" s="2"/>
      <c r="B15" s="73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5"/>
      <c r="BK15" s="2"/>
      <c r="BL15" s="59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1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2" t="s">
        <v>115</v>
      </c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2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2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2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2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2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2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2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2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2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2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2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2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2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2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2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2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2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62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62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2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2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2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2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2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2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2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2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5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6" t="s">
        <v>26</v>
      </c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8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9"/>
      <c r="BM46" s="60"/>
      <c r="BN46" s="60"/>
      <c r="BO46" s="60"/>
      <c r="BP46" s="60"/>
      <c r="BQ46" s="60"/>
      <c r="BR46" s="60"/>
      <c r="BS46" s="60"/>
      <c r="BT46" s="60"/>
      <c r="BU46" s="60"/>
      <c r="BV46" s="60"/>
      <c r="BW46" s="60"/>
      <c r="BX46" s="60"/>
      <c r="BY46" s="60"/>
      <c r="BZ46" s="61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2" t="s">
        <v>114</v>
      </c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2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2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2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2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2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2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2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2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62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62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62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2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4"/>
    </row>
    <row r="60" spans="1:78" ht="13.5" customHeight="1" x14ac:dyDescent="0.15">
      <c r="A60" s="2"/>
      <c r="B60" s="73" t="s">
        <v>27</v>
      </c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  <c r="AV60" s="74"/>
      <c r="AW60" s="74"/>
      <c r="AX60" s="74"/>
      <c r="AY60" s="74"/>
      <c r="AZ60" s="74"/>
      <c r="BA60" s="74"/>
      <c r="BB60" s="74"/>
      <c r="BC60" s="74"/>
      <c r="BD60" s="74"/>
      <c r="BE60" s="74"/>
      <c r="BF60" s="74"/>
      <c r="BG60" s="74"/>
      <c r="BH60" s="74"/>
      <c r="BI60" s="74"/>
      <c r="BJ60" s="75"/>
      <c r="BK60" s="2"/>
      <c r="BL60" s="62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4"/>
    </row>
    <row r="61" spans="1:78" ht="13.5" customHeight="1" x14ac:dyDescent="0.15">
      <c r="A61" s="2"/>
      <c r="B61" s="73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5"/>
      <c r="BK61" s="2"/>
      <c r="BL61" s="62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2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5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6" t="s">
        <v>28</v>
      </c>
      <c r="BM64" s="57"/>
      <c r="BN64" s="57"/>
      <c r="BO64" s="57"/>
      <c r="BP64" s="57"/>
      <c r="BQ64" s="57"/>
      <c r="BR64" s="57"/>
      <c r="BS64" s="57"/>
      <c r="BT64" s="57"/>
      <c r="BU64" s="57"/>
      <c r="BV64" s="57"/>
      <c r="BW64" s="57"/>
      <c r="BX64" s="57"/>
      <c r="BY64" s="57"/>
      <c r="BZ64" s="58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9"/>
      <c r="BM65" s="60"/>
      <c r="BN65" s="60"/>
      <c r="BO65" s="60"/>
      <c r="BP65" s="60"/>
      <c r="BQ65" s="60"/>
      <c r="BR65" s="60"/>
      <c r="BS65" s="60"/>
      <c r="BT65" s="60"/>
      <c r="BU65" s="60"/>
      <c r="BV65" s="60"/>
      <c r="BW65" s="60"/>
      <c r="BX65" s="60"/>
      <c r="BY65" s="60"/>
      <c r="BZ65" s="61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2" t="s">
        <v>116</v>
      </c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2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2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2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2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2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2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2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2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2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2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2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2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62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62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62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65"/>
      <c r="BM82" s="66"/>
      <c r="BN82" s="66"/>
      <c r="BO82" s="66"/>
      <c r="BP82" s="66"/>
      <c r="BQ82" s="66"/>
      <c r="BR82" s="66"/>
      <c r="BS82" s="66"/>
      <c r="BT82" s="66"/>
      <c r="BU82" s="66"/>
      <c r="BV82" s="66"/>
      <c r="BW82" s="66"/>
      <c r="BX82" s="66"/>
      <c r="BY82" s="66"/>
      <c r="BZ82" s="67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【76.03】</v>
      </c>
      <c r="F85" s="27" t="s">
        <v>41</v>
      </c>
      <c r="G85" s="27" t="s">
        <v>41</v>
      </c>
      <c r="H85" s="27" t="str">
        <f>データ!BO6</f>
        <v>【1,084.05】</v>
      </c>
      <c r="I85" s="27" t="str">
        <f>データ!BZ6</f>
        <v>【53.46】</v>
      </c>
      <c r="J85" s="27" t="str">
        <f>データ!CK6</f>
        <v>【300.47】</v>
      </c>
      <c r="K85" s="27" t="str">
        <f>データ!CV6</f>
        <v>【54.90】</v>
      </c>
      <c r="L85" s="27" t="str">
        <f>データ!DG6</f>
        <v>【73.31】</v>
      </c>
      <c r="M85" s="27" t="s">
        <v>41</v>
      </c>
      <c r="N85" s="27" t="s">
        <v>41</v>
      </c>
      <c r="O85" s="27" t="str">
        <f>データ!EN6</f>
        <v>【0.56】</v>
      </c>
    </row>
  </sheetData>
  <sheetProtection algorithmName="SHA-512" hashValue="XM420J3rso5gtnCPfRj/eiEhy4MzrssrglJn86DkDiCXILwVDJnORV1mMQuj3ytavej38H8Cw2Ycqx+/cb8VCQ==" saltValue="1Y8LZwAD33pHCg9gc60tDw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42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43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44</v>
      </c>
      <c r="B3" s="30" t="s">
        <v>45</v>
      </c>
      <c r="C3" s="30" t="s">
        <v>46</v>
      </c>
      <c r="D3" s="30" t="s">
        <v>47</v>
      </c>
      <c r="E3" s="30" t="s">
        <v>48</v>
      </c>
      <c r="F3" s="30" t="s">
        <v>49</v>
      </c>
      <c r="G3" s="30" t="s">
        <v>50</v>
      </c>
      <c r="H3" s="77" t="s">
        <v>51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9"/>
      <c r="X3" s="83" t="s">
        <v>52</v>
      </c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 t="s">
        <v>53</v>
      </c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</row>
    <row r="4" spans="1:144" x14ac:dyDescent="0.15">
      <c r="A4" s="29" t="s">
        <v>54</v>
      </c>
      <c r="B4" s="31"/>
      <c r="C4" s="31"/>
      <c r="D4" s="31"/>
      <c r="E4" s="31"/>
      <c r="F4" s="31"/>
      <c r="G4" s="31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2"/>
      <c r="X4" s="76" t="s">
        <v>55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 t="s">
        <v>56</v>
      </c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 t="s">
        <v>57</v>
      </c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 t="s">
        <v>58</v>
      </c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 t="s">
        <v>59</v>
      </c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 t="s">
        <v>60</v>
      </c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 t="s">
        <v>61</v>
      </c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 t="s">
        <v>62</v>
      </c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 t="s">
        <v>63</v>
      </c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 t="s">
        <v>64</v>
      </c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 t="s">
        <v>65</v>
      </c>
      <c r="EE4" s="76"/>
      <c r="EF4" s="76"/>
      <c r="EG4" s="76"/>
      <c r="EH4" s="76"/>
      <c r="EI4" s="76"/>
      <c r="EJ4" s="76"/>
      <c r="EK4" s="76"/>
      <c r="EL4" s="76"/>
      <c r="EM4" s="76"/>
      <c r="EN4" s="76"/>
    </row>
    <row r="5" spans="1:144" x14ac:dyDescent="0.15">
      <c r="A5" s="29" t="s">
        <v>66</v>
      </c>
      <c r="B5" s="32"/>
      <c r="C5" s="32"/>
      <c r="D5" s="32"/>
      <c r="E5" s="32"/>
      <c r="F5" s="32"/>
      <c r="G5" s="32"/>
      <c r="H5" s="33" t="s">
        <v>67</v>
      </c>
      <c r="I5" s="33" t="s">
        <v>68</v>
      </c>
      <c r="J5" s="33" t="s">
        <v>69</v>
      </c>
      <c r="K5" s="33" t="s">
        <v>70</v>
      </c>
      <c r="L5" s="33" t="s">
        <v>71</v>
      </c>
      <c r="M5" s="33" t="s">
        <v>72</v>
      </c>
      <c r="N5" s="33" t="s">
        <v>73</v>
      </c>
      <c r="O5" s="33" t="s">
        <v>74</v>
      </c>
      <c r="P5" s="33" t="s">
        <v>75</v>
      </c>
      <c r="Q5" s="33" t="s">
        <v>76</v>
      </c>
      <c r="R5" s="33" t="s">
        <v>77</v>
      </c>
      <c r="S5" s="33" t="s">
        <v>78</v>
      </c>
      <c r="T5" s="33" t="s">
        <v>79</v>
      </c>
      <c r="U5" s="33" t="s">
        <v>80</v>
      </c>
      <c r="V5" s="33" t="s">
        <v>81</v>
      </c>
      <c r="W5" s="33" t="s">
        <v>82</v>
      </c>
      <c r="X5" s="33" t="s">
        <v>83</v>
      </c>
      <c r="Y5" s="33" t="s">
        <v>84</v>
      </c>
      <c r="Z5" s="33" t="s">
        <v>85</v>
      </c>
      <c r="AA5" s="33" t="s">
        <v>86</v>
      </c>
      <c r="AB5" s="33" t="s">
        <v>87</v>
      </c>
      <c r="AC5" s="33" t="s">
        <v>88</v>
      </c>
      <c r="AD5" s="33" t="s">
        <v>89</v>
      </c>
      <c r="AE5" s="33" t="s">
        <v>90</v>
      </c>
      <c r="AF5" s="33" t="s">
        <v>91</v>
      </c>
      <c r="AG5" s="33" t="s">
        <v>92</v>
      </c>
      <c r="AH5" s="33" t="s">
        <v>29</v>
      </c>
      <c r="AI5" s="33" t="s">
        <v>83</v>
      </c>
      <c r="AJ5" s="33" t="s">
        <v>84</v>
      </c>
      <c r="AK5" s="33" t="s">
        <v>85</v>
      </c>
      <c r="AL5" s="33" t="s">
        <v>86</v>
      </c>
      <c r="AM5" s="33" t="s">
        <v>87</v>
      </c>
      <c r="AN5" s="33" t="s">
        <v>88</v>
      </c>
      <c r="AO5" s="33" t="s">
        <v>89</v>
      </c>
      <c r="AP5" s="33" t="s">
        <v>90</v>
      </c>
      <c r="AQ5" s="33" t="s">
        <v>91</v>
      </c>
      <c r="AR5" s="33" t="s">
        <v>92</v>
      </c>
      <c r="AS5" s="33" t="s">
        <v>93</v>
      </c>
      <c r="AT5" s="33" t="s">
        <v>83</v>
      </c>
      <c r="AU5" s="33" t="s">
        <v>84</v>
      </c>
      <c r="AV5" s="33" t="s">
        <v>85</v>
      </c>
      <c r="AW5" s="33" t="s">
        <v>86</v>
      </c>
      <c r="AX5" s="33" t="s">
        <v>87</v>
      </c>
      <c r="AY5" s="33" t="s">
        <v>88</v>
      </c>
      <c r="AZ5" s="33" t="s">
        <v>89</v>
      </c>
      <c r="BA5" s="33" t="s">
        <v>90</v>
      </c>
      <c r="BB5" s="33" t="s">
        <v>91</v>
      </c>
      <c r="BC5" s="33" t="s">
        <v>92</v>
      </c>
      <c r="BD5" s="33" t="s">
        <v>93</v>
      </c>
      <c r="BE5" s="33" t="s">
        <v>83</v>
      </c>
      <c r="BF5" s="33" t="s">
        <v>84</v>
      </c>
      <c r="BG5" s="33" t="s">
        <v>85</v>
      </c>
      <c r="BH5" s="33" t="s">
        <v>86</v>
      </c>
      <c r="BI5" s="33" t="s">
        <v>87</v>
      </c>
      <c r="BJ5" s="33" t="s">
        <v>88</v>
      </c>
      <c r="BK5" s="33" t="s">
        <v>89</v>
      </c>
      <c r="BL5" s="33" t="s">
        <v>90</v>
      </c>
      <c r="BM5" s="33" t="s">
        <v>91</v>
      </c>
      <c r="BN5" s="33" t="s">
        <v>92</v>
      </c>
      <c r="BO5" s="33" t="s">
        <v>93</v>
      </c>
      <c r="BP5" s="33" t="s">
        <v>83</v>
      </c>
      <c r="BQ5" s="33" t="s">
        <v>84</v>
      </c>
      <c r="BR5" s="33" t="s">
        <v>85</v>
      </c>
      <c r="BS5" s="33" t="s">
        <v>86</v>
      </c>
      <c r="BT5" s="33" t="s">
        <v>87</v>
      </c>
      <c r="BU5" s="33" t="s">
        <v>88</v>
      </c>
      <c r="BV5" s="33" t="s">
        <v>89</v>
      </c>
      <c r="BW5" s="33" t="s">
        <v>90</v>
      </c>
      <c r="BX5" s="33" t="s">
        <v>91</v>
      </c>
      <c r="BY5" s="33" t="s">
        <v>92</v>
      </c>
      <c r="BZ5" s="33" t="s">
        <v>93</v>
      </c>
      <c r="CA5" s="33" t="s">
        <v>83</v>
      </c>
      <c r="CB5" s="33" t="s">
        <v>84</v>
      </c>
      <c r="CC5" s="33" t="s">
        <v>85</v>
      </c>
      <c r="CD5" s="33" t="s">
        <v>86</v>
      </c>
      <c r="CE5" s="33" t="s">
        <v>87</v>
      </c>
      <c r="CF5" s="33" t="s">
        <v>88</v>
      </c>
      <c r="CG5" s="33" t="s">
        <v>89</v>
      </c>
      <c r="CH5" s="33" t="s">
        <v>90</v>
      </c>
      <c r="CI5" s="33" t="s">
        <v>91</v>
      </c>
      <c r="CJ5" s="33" t="s">
        <v>92</v>
      </c>
      <c r="CK5" s="33" t="s">
        <v>93</v>
      </c>
      <c r="CL5" s="33" t="s">
        <v>83</v>
      </c>
      <c r="CM5" s="33" t="s">
        <v>84</v>
      </c>
      <c r="CN5" s="33" t="s">
        <v>85</v>
      </c>
      <c r="CO5" s="33" t="s">
        <v>86</v>
      </c>
      <c r="CP5" s="33" t="s">
        <v>87</v>
      </c>
      <c r="CQ5" s="33" t="s">
        <v>88</v>
      </c>
      <c r="CR5" s="33" t="s">
        <v>89</v>
      </c>
      <c r="CS5" s="33" t="s">
        <v>90</v>
      </c>
      <c r="CT5" s="33" t="s">
        <v>91</v>
      </c>
      <c r="CU5" s="33" t="s">
        <v>92</v>
      </c>
      <c r="CV5" s="33" t="s">
        <v>93</v>
      </c>
      <c r="CW5" s="33" t="s">
        <v>83</v>
      </c>
      <c r="CX5" s="33" t="s">
        <v>84</v>
      </c>
      <c r="CY5" s="33" t="s">
        <v>85</v>
      </c>
      <c r="CZ5" s="33" t="s">
        <v>86</v>
      </c>
      <c r="DA5" s="33" t="s">
        <v>87</v>
      </c>
      <c r="DB5" s="33" t="s">
        <v>88</v>
      </c>
      <c r="DC5" s="33" t="s">
        <v>89</v>
      </c>
      <c r="DD5" s="33" t="s">
        <v>90</v>
      </c>
      <c r="DE5" s="33" t="s">
        <v>91</v>
      </c>
      <c r="DF5" s="33" t="s">
        <v>92</v>
      </c>
      <c r="DG5" s="33" t="s">
        <v>93</v>
      </c>
      <c r="DH5" s="33" t="s">
        <v>83</v>
      </c>
      <c r="DI5" s="33" t="s">
        <v>84</v>
      </c>
      <c r="DJ5" s="33" t="s">
        <v>85</v>
      </c>
      <c r="DK5" s="33" t="s">
        <v>86</v>
      </c>
      <c r="DL5" s="33" t="s">
        <v>87</v>
      </c>
      <c r="DM5" s="33" t="s">
        <v>88</v>
      </c>
      <c r="DN5" s="33" t="s">
        <v>89</v>
      </c>
      <c r="DO5" s="33" t="s">
        <v>90</v>
      </c>
      <c r="DP5" s="33" t="s">
        <v>91</v>
      </c>
      <c r="DQ5" s="33" t="s">
        <v>92</v>
      </c>
      <c r="DR5" s="33" t="s">
        <v>93</v>
      </c>
      <c r="DS5" s="33" t="s">
        <v>83</v>
      </c>
      <c r="DT5" s="33" t="s">
        <v>84</v>
      </c>
      <c r="DU5" s="33" t="s">
        <v>85</v>
      </c>
      <c r="DV5" s="33" t="s">
        <v>86</v>
      </c>
      <c r="DW5" s="33" t="s">
        <v>87</v>
      </c>
      <c r="DX5" s="33" t="s">
        <v>88</v>
      </c>
      <c r="DY5" s="33" t="s">
        <v>89</v>
      </c>
      <c r="DZ5" s="33" t="s">
        <v>90</v>
      </c>
      <c r="EA5" s="33" t="s">
        <v>91</v>
      </c>
      <c r="EB5" s="33" t="s">
        <v>92</v>
      </c>
      <c r="EC5" s="33" t="s">
        <v>93</v>
      </c>
      <c r="ED5" s="33" t="s">
        <v>83</v>
      </c>
      <c r="EE5" s="33" t="s">
        <v>84</v>
      </c>
      <c r="EF5" s="33" t="s">
        <v>85</v>
      </c>
      <c r="EG5" s="33" t="s">
        <v>86</v>
      </c>
      <c r="EH5" s="33" t="s">
        <v>87</v>
      </c>
      <c r="EI5" s="33" t="s">
        <v>88</v>
      </c>
      <c r="EJ5" s="33" t="s">
        <v>89</v>
      </c>
      <c r="EK5" s="33" t="s">
        <v>90</v>
      </c>
      <c r="EL5" s="33" t="s">
        <v>91</v>
      </c>
      <c r="EM5" s="33" t="s">
        <v>92</v>
      </c>
      <c r="EN5" s="33" t="s">
        <v>93</v>
      </c>
    </row>
    <row r="6" spans="1:144" s="37" customFormat="1" x14ac:dyDescent="0.15">
      <c r="A6" s="29" t="s">
        <v>94</v>
      </c>
      <c r="B6" s="34">
        <f>B7</f>
        <v>2019</v>
      </c>
      <c r="C6" s="34">
        <f t="shared" ref="C6:W6" si="3">C7</f>
        <v>454052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宮崎県　川南町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D4</v>
      </c>
      <c r="M6" s="34" t="str">
        <f t="shared" si="3"/>
        <v>非設置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1.1399999999999999</v>
      </c>
      <c r="Q6" s="35">
        <f t="shared" si="3"/>
        <v>3828</v>
      </c>
      <c r="R6" s="35">
        <f t="shared" si="3"/>
        <v>15642</v>
      </c>
      <c r="S6" s="35">
        <f t="shared" si="3"/>
        <v>90.12</v>
      </c>
      <c r="T6" s="35">
        <f t="shared" si="3"/>
        <v>173.57</v>
      </c>
      <c r="U6" s="35">
        <f t="shared" si="3"/>
        <v>177</v>
      </c>
      <c r="V6" s="35">
        <f t="shared" si="3"/>
        <v>2.25</v>
      </c>
      <c r="W6" s="35">
        <f t="shared" si="3"/>
        <v>78.67</v>
      </c>
      <c r="X6" s="36">
        <f>IF(X7="",NA(),X7)</f>
        <v>101.39</v>
      </c>
      <c r="Y6" s="36">
        <f t="shared" ref="Y6:AG6" si="4">IF(Y7="",NA(),Y7)</f>
        <v>79.88</v>
      </c>
      <c r="Z6" s="36">
        <f t="shared" si="4"/>
        <v>119.11</v>
      </c>
      <c r="AA6" s="36">
        <f t="shared" si="4"/>
        <v>157.13999999999999</v>
      </c>
      <c r="AB6" s="36">
        <f t="shared" si="4"/>
        <v>422.65</v>
      </c>
      <c r="AC6" s="36">
        <f t="shared" si="4"/>
        <v>72.03</v>
      </c>
      <c r="AD6" s="36">
        <f t="shared" si="4"/>
        <v>72.11</v>
      </c>
      <c r="AE6" s="36">
        <f t="shared" si="4"/>
        <v>74.05</v>
      </c>
      <c r="AF6" s="36">
        <f t="shared" si="4"/>
        <v>73.25</v>
      </c>
      <c r="AG6" s="36">
        <f t="shared" si="4"/>
        <v>75.06</v>
      </c>
      <c r="AH6" s="35" t="str">
        <f>IF(AH7="","",IF(AH7="-","【-】","【"&amp;SUBSTITUTE(TEXT(AH7,"#,##0.00"),"-","△")&amp;"】"))</f>
        <v>【76.03】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325.42</v>
      </c>
      <c r="BF6" s="36">
        <f t="shared" ref="BF6:BN6" si="7">IF(BF7="",NA(),BF7)</f>
        <v>231.9</v>
      </c>
      <c r="BG6" s="36">
        <f t="shared" si="7"/>
        <v>144.34</v>
      </c>
      <c r="BH6" s="36">
        <f t="shared" si="7"/>
        <v>56.33</v>
      </c>
      <c r="BI6" s="36">
        <f t="shared" si="7"/>
        <v>19.14</v>
      </c>
      <c r="BJ6" s="36">
        <f t="shared" si="7"/>
        <v>1510.14</v>
      </c>
      <c r="BK6" s="36">
        <f t="shared" si="7"/>
        <v>1595.62</v>
      </c>
      <c r="BL6" s="36">
        <f t="shared" si="7"/>
        <v>1302.33</v>
      </c>
      <c r="BM6" s="36">
        <f t="shared" si="7"/>
        <v>1274.21</v>
      </c>
      <c r="BN6" s="36">
        <f t="shared" si="7"/>
        <v>1183.92</v>
      </c>
      <c r="BO6" s="35" t="str">
        <f>IF(BO7="","",IF(BO7="-","【-】","【"&amp;SUBSTITUTE(TEXT(BO7,"#,##0.00"),"-","△")&amp;"】"))</f>
        <v>【1,084.05】</v>
      </c>
      <c r="BP6" s="36">
        <f>IF(BP7="",NA(),BP7)</f>
        <v>40.520000000000003</v>
      </c>
      <c r="BQ6" s="36">
        <f t="shared" ref="BQ6:BY6" si="8">IF(BQ7="",NA(),BQ7)</f>
        <v>44.85</v>
      </c>
      <c r="BR6" s="36">
        <f t="shared" si="8"/>
        <v>41.18</v>
      </c>
      <c r="BS6" s="36">
        <f t="shared" si="8"/>
        <v>38.200000000000003</v>
      </c>
      <c r="BT6" s="36">
        <f t="shared" si="8"/>
        <v>46.27</v>
      </c>
      <c r="BU6" s="36">
        <f t="shared" si="8"/>
        <v>22.67</v>
      </c>
      <c r="BV6" s="36">
        <f t="shared" si="8"/>
        <v>37.92</v>
      </c>
      <c r="BW6" s="36">
        <f t="shared" si="8"/>
        <v>40.89</v>
      </c>
      <c r="BX6" s="36">
        <f t="shared" si="8"/>
        <v>41.25</v>
      </c>
      <c r="BY6" s="36">
        <f t="shared" si="8"/>
        <v>42.5</v>
      </c>
      <c r="BZ6" s="35" t="str">
        <f>IF(BZ7="","",IF(BZ7="-","【-】","【"&amp;SUBSTITUTE(TEXT(BZ7,"#,##0.00"),"-","△")&amp;"】"))</f>
        <v>【53.46】</v>
      </c>
      <c r="CA6" s="36">
        <f>IF(CA7="",NA(),CA7)</f>
        <v>529.19000000000005</v>
      </c>
      <c r="CB6" s="36">
        <f t="shared" ref="CB6:CJ6" si="9">IF(CB7="",NA(),CB7)</f>
        <v>478.35</v>
      </c>
      <c r="CC6" s="36">
        <f t="shared" si="9"/>
        <v>518.15</v>
      </c>
      <c r="CD6" s="36">
        <f t="shared" si="9"/>
        <v>564.28</v>
      </c>
      <c r="CE6" s="36">
        <f t="shared" si="9"/>
        <v>429.3</v>
      </c>
      <c r="CF6" s="36">
        <f t="shared" si="9"/>
        <v>789.62</v>
      </c>
      <c r="CG6" s="36">
        <f t="shared" si="9"/>
        <v>423.18</v>
      </c>
      <c r="CH6" s="36">
        <f t="shared" si="9"/>
        <v>383.2</v>
      </c>
      <c r="CI6" s="36">
        <f t="shared" si="9"/>
        <v>383.25</v>
      </c>
      <c r="CJ6" s="36">
        <f t="shared" si="9"/>
        <v>377.72</v>
      </c>
      <c r="CK6" s="35" t="str">
        <f>IF(CK7="","",IF(CK7="-","【-】","【"&amp;SUBSTITUTE(TEXT(CK7,"#,##0.00"),"-","△")&amp;"】"))</f>
        <v>【300.47】</v>
      </c>
      <c r="CL6" s="36">
        <f>IF(CL7="",NA(),CL7)</f>
        <v>36.51</v>
      </c>
      <c r="CM6" s="36">
        <f t="shared" ref="CM6:CU6" si="10">IF(CM7="",NA(),CM7)</f>
        <v>31.23</v>
      </c>
      <c r="CN6" s="36">
        <f t="shared" si="10"/>
        <v>32.799999999999997</v>
      </c>
      <c r="CO6" s="36">
        <f t="shared" si="10"/>
        <v>33.18</v>
      </c>
      <c r="CP6" s="36">
        <f t="shared" si="10"/>
        <v>29.23</v>
      </c>
      <c r="CQ6" s="36">
        <f t="shared" si="10"/>
        <v>48.7</v>
      </c>
      <c r="CR6" s="36">
        <f t="shared" si="10"/>
        <v>46.9</v>
      </c>
      <c r="CS6" s="36">
        <f t="shared" si="10"/>
        <v>47.95</v>
      </c>
      <c r="CT6" s="36">
        <f t="shared" si="10"/>
        <v>48.26</v>
      </c>
      <c r="CU6" s="36">
        <f t="shared" si="10"/>
        <v>48.01</v>
      </c>
      <c r="CV6" s="35" t="str">
        <f>IF(CV7="","",IF(CV7="-","【-】","【"&amp;SUBSTITUTE(TEXT(CV7,"#,##0.00"),"-","△")&amp;"】"))</f>
        <v>【54.90】</v>
      </c>
      <c r="CW6" s="36">
        <f>IF(CW7="",NA(),CW7)</f>
        <v>73.63</v>
      </c>
      <c r="CX6" s="36">
        <f t="shared" ref="CX6:DF6" si="11">IF(CX7="",NA(),CX7)</f>
        <v>89.27</v>
      </c>
      <c r="CY6" s="36">
        <f t="shared" si="11"/>
        <v>86.41</v>
      </c>
      <c r="CZ6" s="36">
        <f t="shared" si="11"/>
        <v>83.92</v>
      </c>
      <c r="DA6" s="36">
        <f t="shared" si="11"/>
        <v>92.77</v>
      </c>
      <c r="DB6" s="36">
        <f t="shared" si="11"/>
        <v>74.959999999999994</v>
      </c>
      <c r="DC6" s="36">
        <f t="shared" si="11"/>
        <v>74.63</v>
      </c>
      <c r="DD6" s="36">
        <f t="shared" si="11"/>
        <v>74.900000000000006</v>
      </c>
      <c r="DE6" s="36">
        <f t="shared" si="11"/>
        <v>72.72</v>
      </c>
      <c r="DF6" s="36">
        <f t="shared" si="11"/>
        <v>72.75</v>
      </c>
      <c r="DG6" s="35" t="str">
        <f>IF(DG7="","",IF(DG7="-","【-】","【"&amp;SUBSTITUTE(TEXT(DG7,"#,##0.00"),"-","△")&amp;"】"))</f>
        <v>【73.31】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5">
        <f>IF(ED7="",NA(),ED7)</f>
        <v>0</v>
      </c>
      <c r="EE6" s="35">
        <f t="shared" ref="EE6:EM6" si="14">IF(EE7="",NA(),EE7)</f>
        <v>0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1.26</v>
      </c>
      <c r="EJ6" s="36">
        <f t="shared" si="14"/>
        <v>0.78</v>
      </c>
      <c r="EK6" s="36">
        <f t="shared" si="14"/>
        <v>0.56999999999999995</v>
      </c>
      <c r="EL6" s="36">
        <f t="shared" si="14"/>
        <v>0.62</v>
      </c>
      <c r="EM6" s="36">
        <f t="shared" si="14"/>
        <v>0.39</v>
      </c>
      <c r="EN6" s="35" t="str">
        <f>IF(EN7="","",IF(EN7="-","【-】","【"&amp;SUBSTITUTE(TEXT(EN7,"#,##0.00"),"-","△")&amp;"】"))</f>
        <v>【0.56】</v>
      </c>
    </row>
    <row r="7" spans="1:144" s="37" customFormat="1" x14ac:dyDescent="0.15">
      <c r="A7" s="29"/>
      <c r="B7" s="38">
        <v>2019</v>
      </c>
      <c r="C7" s="38">
        <v>454052</v>
      </c>
      <c r="D7" s="38">
        <v>47</v>
      </c>
      <c r="E7" s="38">
        <v>1</v>
      </c>
      <c r="F7" s="38">
        <v>0</v>
      </c>
      <c r="G7" s="38">
        <v>0</v>
      </c>
      <c r="H7" s="38" t="s">
        <v>95</v>
      </c>
      <c r="I7" s="38" t="s">
        <v>96</v>
      </c>
      <c r="J7" s="38" t="s">
        <v>97</v>
      </c>
      <c r="K7" s="38" t="s">
        <v>98</v>
      </c>
      <c r="L7" s="38" t="s">
        <v>99</v>
      </c>
      <c r="M7" s="38" t="s">
        <v>100</v>
      </c>
      <c r="N7" s="39" t="s">
        <v>101</v>
      </c>
      <c r="O7" s="39" t="s">
        <v>102</v>
      </c>
      <c r="P7" s="39">
        <v>1.1399999999999999</v>
      </c>
      <c r="Q7" s="39">
        <v>3828</v>
      </c>
      <c r="R7" s="39">
        <v>15642</v>
      </c>
      <c r="S7" s="39">
        <v>90.12</v>
      </c>
      <c r="T7" s="39">
        <v>173.57</v>
      </c>
      <c r="U7" s="39">
        <v>177</v>
      </c>
      <c r="V7" s="39">
        <v>2.25</v>
      </c>
      <c r="W7" s="39">
        <v>78.67</v>
      </c>
      <c r="X7" s="39">
        <v>101.39</v>
      </c>
      <c r="Y7" s="39">
        <v>79.88</v>
      </c>
      <c r="Z7" s="39">
        <v>119.11</v>
      </c>
      <c r="AA7" s="39">
        <v>157.13999999999999</v>
      </c>
      <c r="AB7" s="39">
        <v>422.65</v>
      </c>
      <c r="AC7" s="39">
        <v>72.03</v>
      </c>
      <c r="AD7" s="39">
        <v>72.11</v>
      </c>
      <c r="AE7" s="39">
        <v>74.05</v>
      </c>
      <c r="AF7" s="39">
        <v>73.25</v>
      </c>
      <c r="AG7" s="39">
        <v>75.06</v>
      </c>
      <c r="AH7" s="39">
        <v>76.03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325.42</v>
      </c>
      <c r="BF7" s="39">
        <v>231.9</v>
      </c>
      <c r="BG7" s="39">
        <v>144.34</v>
      </c>
      <c r="BH7" s="39">
        <v>56.33</v>
      </c>
      <c r="BI7" s="39">
        <v>19.14</v>
      </c>
      <c r="BJ7" s="39">
        <v>1510.14</v>
      </c>
      <c r="BK7" s="39">
        <v>1595.62</v>
      </c>
      <c r="BL7" s="39">
        <v>1302.33</v>
      </c>
      <c r="BM7" s="39">
        <v>1274.21</v>
      </c>
      <c r="BN7" s="39">
        <v>1183.92</v>
      </c>
      <c r="BO7" s="39">
        <v>1084.05</v>
      </c>
      <c r="BP7" s="39">
        <v>40.520000000000003</v>
      </c>
      <c r="BQ7" s="39">
        <v>44.85</v>
      </c>
      <c r="BR7" s="39">
        <v>41.18</v>
      </c>
      <c r="BS7" s="39">
        <v>38.200000000000003</v>
      </c>
      <c r="BT7" s="39">
        <v>46.27</v>
      </c>
      <c r="BU7" s="39">
        <v>22.67</v>
      </c>
      <c r="BV7" s="39">
        <v>37.92</v>
      </c>
      <c r="BW7" s="39">
        <v>40.89</v>
      </c>
      <c r="BX7" s="39">
        <v>41.25</v>
      </c>
      <c r="BY7" s="39">
        <v>42.5</v>
      </c>
      <c r="BZ7" s="39">
        <v>53.46</v>
      </c>
      <c r="CA7" s="39">
        <v>529.19000000000005</v>
      </c>
      <c r="CB7" s="39">
        <v>478.35</v>
      </c>
      <c r="CC7" s="39">
        <v>518.15</v>
      </c>
      <c r="CD7" s="39">
        <v>564.28</v>
      </c>
      <c r="CE7" s="39">
        <v>429.3</v>
      </c>
      <c r="CF7" s="39">
        <v>789.62</v>
      </c>
      <c r="CG7" s="39">
        <v>423.18</v>
      </c>
      <c r="CH7" s="39">
        <v>383.2</v>
      </c>
      <c r="CI7" s="39">
        <v>383.25</v>
      </c>
      <c r="CJ7" s="39">
        <v>377.72</v>
      </c>
      <c r="CK7" s="39">
        <v>300.47000000000003</v>
      </c>
      <c r="CL7" s="39">
        <v>36.51</v>
      </c>
      <c r="CM7" s="39">
        <v>31.23</v>
      </c>
      <c r="CN7" s="39">
        <v>32.799999999999997</v>
      </c>
      <c r="CO7" s="39">
        <v>33.18</v>
      </c>
      <c r="CP7" s="39">
        <v>29.23</v>
      </c>
      <c r="CQ7" s="39">
        <v>48.7</v>
      </c>
      <c r="CR7" s="39">
        <v>46.9</v>
      </c>
      <c r="CS7" s="39">
        <v>47.95</v>
      </c>
      <c r="CT7" s="39">
        <v>48.26</v>
      </c>
      <c r="CU7" s="39">
        <v>48.01</v>
      </c>
      <c r="CV7" s="39">
        <v>54.9</v>
      </c>
      <c r="CW7" s="39">
        <v>73.63</v>
      </c>
      <c r="CX7" s="39">
        <v>89.27</v>
      </c>
      <c r="CY7" s="39">
        <v>86.41</v>
      </c>
      <c r="CZ7" s="39">
        <v>83.92</v>
      </c>
      <c r="DA7" s="39">
        <v>92.77</v>
      </c>
      <c r="DB7" s="39">
        <v>74.959999999999994</v>
      </c>
      <c r="DC7" s="39">
        <v>74.63</v>
      </c>
      <c r="DD7" s="39">
        <v>74.900000000000006</v>
      </c>
      <c r="DE7" s="39">
        <v>72.72</v>
      </c>
      <c r="DF7" s="39">
        <v>72.75</v>
      </c>
      <c r="DG7" s="39">
        <v>73.31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0</v>
      </c>
      <c r="EE7" s="39">
        <v>0</v>
      </c>
      <c r="EF7" s="39">
        <v>0</v>
      </c>
      <c r="EG7" s="39">
        <v>0</v>
      </c>
      <c r="EH7" s="39">
        <v>0</v>
      </c>
      <c r="EI7" s="39">
        <v>1.26</v>
      </c>
      <c r="EJ7" s="39">
        <v>0.78</v>
      </c>
      <c r="EK7" s="39">
        <v>0.56999999999999995</v>
      </c>
      <c r="EL7" s="39">
        <v>0.62</v>
      </c>
      <c r="EM7" s="39">
        <v>0.39</v>
      </c>
      <c r="EN7" s="39">
        <v>0.56000000000000005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 x14ac:dyDescent="0.15">
      <c r="A9" s="41"/>
      <c r="B9" s="41" t="s">
        <v>103</v>
      </c>
      <c r="C9" s="41" t="s">
        <v>104</v>
      </c>
      <c r="D9" s="41" t="s">
        <v>105</v>
      </c>
      <c r="E9" s="41" t="s">
        <v>106</v>
      </c>
      <c r="F9" s="41" t="s">
        <v>107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1" t="s">
        <v>45</v>
      </c>
      <c r="B10" s="42">
        <f t="shared" ref="B10:E10" si="15">DATEVALUE($B7+12-B11&amp;"/1/"&amp;B12)</f>
        <v>46388</v>
      </c>
      <c r="C10" s="42">
        <f t="shared" si="15"/>
        <v>46753</v>
      </c>
      <c r="D10" s="42">
        <f t="shared" si="15"/>
        <v>47119</v>
      </c>
      <c r="E10" s="42">
        <f t="shared" si="15"/>
        <v>47484</v>
      </c>
      <c r="F10" s="43">
        <f>DATEVALUE($B7+12-F11&amp;"/1/"&amp;F12)</f>
        <v>47849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109</v>
      </c>
    </row>
    <row r="13" spans="1:144" x14ac:dyDescent="0.15">
      <c r="B13" t="s">
        <v>110</v>
      </c>
      <c r="C13" t="s">
        <v>110</v>
      </c>
      <c r="D13" t="s">
        <v>111</v>
      </c>
      <c r="E13" t="s">
        <v>110</v>
      </c>
      <c r="F13" t="s">
        <v>112</v>
      </c>
      <c r="G13" t="s">
        <v>113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2021-02-02T05:07:47Z</cp:lastPrinted>
  <dcterms:created xsi:type="dcterms:W3CDTF">2020-12-04T02:23:03Z</dcterms:created>
  <dcterms:modified xsi:type="dcterms:W3CDTF">2021-02-02T05:18:26Z</dcterms:modified>
  <cp:category/>
</cp:coreProperties>
</file>