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K:\05 財政・地方債担当\02 個別事業(現年分)フォルダ\03-02 【決　算】公営企業(現年分のみ)\01 各種照会・回答\210108【】公営企業に係る「経営比較分析表」の分析等について（照会）\03 市町村→県\【法非】簡易水道（矢野）\19 都農町〇\"/>
    </mc:Choice>
  </mc:AlternateContent>
  <xr:revisionPtr revIDLastSave="0" documentId="13_ncr:1_{CF1CD907-647C-4C3C-B7CE-E93D6A2F618A}" xr6:coauthVersionLast="46" xr6:coauthVersionMax="46" xr10:uidLastSave="{00000000-0000-0000-0000-000000000000}"/>
  <workbookProtection workbookAlgorithmName="SHA-512" workbookHashValue="sMB7/lD/fLtUOGkAj+x9y1nQadGbMSNGN5gX1Kbyq3aW7EOPHd9bZW/Fsdfpu7opNtQ73ev4jxhqXFB3tWjPog==" workbookSaltValue="xapuvueW5Bcp2aTM+78RyA==" workbookSpinCount="100000" lockStructure="1"/>
  <bookViews>
    <workbookView xWindow="-108" yWindow="-108" windowWidth="23256" windowHeight="1257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I10" i="4" s="1"/>
  <c r="N6" i="5"/>
  <c r="M6" i="5"/>
  <c r="L6" i="5"/>
  <c r="W8" i="4" s="1"/>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E85" i="4"/>
  <c r="BB10" i="4"/>
  <c r="AT10" i="4"/>
  <c r="AL10" i="4"/>
  <c r="W10" i="4"/>
  <c r="B10" i="4"/>
  <c r="AL8" i="4"/>
  <c r="AD8" i="4"/>
  <c r="I8" i="4"/>
  <c r="B8" i="4"/>
</calcChain>
</file>

<file path=xl/sharedStrings.xml><?xml version="1.0" encoding="utf-8"?>
<sst xmlns="http://schemas.openxmlformats.org/spreadsheetml/2006/main" count="233" uniqueCount="120">
  <si>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</si>
  <si>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</si>
  <si>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</si>
  <si>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</si>
  <si>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</si>
  <si>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</si>
  <si>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</si>
  <si>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</si>
  <si>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</si>
  <si>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</si>
  <si>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</si>
  <si>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</si>
  <si>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</si>
  <si>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</si>
  <si>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</si>
  <si>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</si>
  <si>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</si>
  <si>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</si>
  <si>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</si>
  <si>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</si>
  <si>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</si>
  <si>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</si>
  <si>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</si>
  <si>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</si>
  <si>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</si>
  <si>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</si>
  <si>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</si>
  <si>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</si>
  <si>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</si>
  <si>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</si>
  <si>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</si>
  <si>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</si>
  <si>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</si>
  <si>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</si>
  <si>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</si>
  <si>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</si>
  <si>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</si>
  <si>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</si>
  <si>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</si>
  <si>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</si>
  <si>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</si>
  <si>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</si>
  <si>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</si>
  <si>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</si>
  <si>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</si>
  <si>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</si>
  <si>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</si>
  <si>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</si>
  <si>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</si>
  <si>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</si>
  <si>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</si>
  <si>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</si>
  <si>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</si>
  <si>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</si>
  <si>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</si>
  <si>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</si>
  <si>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</si>
  <si>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</si>
  <si>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</si>
  <si>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</si>
  <si>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</si>
  <si>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</si>
  <si>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</si>
  <si>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</si>
  <si>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</si>
  <si>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</si>
  <si>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</si>
  <si>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</si>
  <si>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</si>
  <si>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</si>
  <si>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</si>
  <si>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</si>
  <si>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</si>
  <si>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</si>
  <si>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</si>
  <si>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</si>
  <si>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</si>
  <si>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</si>
  <si>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</si>
  <si>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</si>
  <si>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</si>
  <si>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</si>
  <si>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</si>
  <si>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</si>
  <si>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</si>
  <si>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</si>
  <si>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</si>
  <si>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</si>
  <si>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</si>
  <si>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</si>
  <si>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</si>
  <si>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</si>
  <si>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</si>
  <si>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</si>
  <si>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</si>
  <si>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</si>
  <si>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</si>
  <si>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都農町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</si>
  <si>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</si>
  <si>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</si>
  <si>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</si>
  <si>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</si>
  <si>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</si>
  <si>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</si>
  <si>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</si>
  <si>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</si>
  <si>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</si>
  <si>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</si>
  <si>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</si>
  <si>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</si>
  <si>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</si>
  <si>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</si>
  <si>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</si>
  <si>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</si>
  <si>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</si>
  <si>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</si>
  <si>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</si>
  <si>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　令和2年4月に上水道と統合をしました。
　今後は、資産等のすべてを上水道（法適）に引き継ぐことになります。
</t>
    <rPh sb="22" eb="24">
      <t>コンゴ</t>
    </rPh>
    <rPh sb="26" eb="28">
      <t>シサン</t>
    </rPh>
    <rPh sb="28" eb="29">
      <t>トウ</t>
    </rPh>
    <rPh sb="34" eb="37">
      <t>ジョウスイドウ</t>
    </rPh>
    <rPh sb="38" eb="39">
      <t>ホウ</t>
    </rPh>
    <rPh sb="39" eb="40">
      <t>テキ</t>
    </rPh>
    <rPh sb="42" eb="43">
      <t>ヒ</t>
    </rPh>
    <rPh sb="44" eb="45">
      <t>ツ</t>
    </rPh>
    <phoneticPr fontId="4"/>
  </si>
  <si>
    <t>③管路更新率
　令和元年度については、令和2年4月からの上水道との統合に合わせ配水管の整備を行ったことで、急激に率が上がっています。</t>
    <rPh sb="8" eb="10">
      <t>レイワ</t>
    </rPh>
    <rPh sb="10" eb="12">
      <t>ガンネン</t>
    </rPh>
    <rPh sb="12" eb="13">
      <t>ド</t>
    </rPh>
    <rPh sb="19" eb="21">
      <t>レイワ</t>
    </rPh>
    <rPh sb="28" eb="30">
      <t>ジョウスイ</t>
    </rPh>
    <rPh sb="30" eb="31">
      <t>ドウ</t>
    </rPh>
    <rPh sb="33" eb="35">
      <t>トウゴウ</t>
    </rPh>
    <rPh sb="36" eb="37">
      <t>ア</t>
    </rPh>
    <rPh sb="39" eb="42">
      <t>ハイスイカン</t>
    </rPh>
    <rPh sb="43" eb="45">
      <t>セイビ</t>
    </rPh>
    <rPh sb="46" eb="47">
      <t>オコナ</t>
    </rPh>
    <rPh sb="53" eb="55">
      <t>キュウゲキ</t>
    </rPh>
    <rPh sb="56" eb="57">
      <t>リツ</t>
    </rPh>
    <rPh sb="58" eb="59">
      <t>ア</t>
    </rPh>
    <phoneticPr fontId="4"/>
  </si>
  <si>
    <t xml:space="preserve">①収益的収支比率
　数値は100.0％を下回っていますが、地方債償還に係る元金及び利子について、全額一般会計からの繰入れを行っており、地方債償還を除く収益的収支比率については100.0％を超えており、経営上の問題ありません。
④企業債残高対給水収益比率
　令和2年4月より上水道（法適）と統合することに伴い、配水管の整備を行ったため比率も上がっています。今後は上水道として適正な管理が必要となります。
⑤料金回収率
　全国及び類似団体平均値を上回っており、比較的良好であります。令和2年4月から上水道に統合されていますので同時に経営改善に努めていきます。
⑥給水原価
　全国及び類似団体平均値より低い状況であるため、効率的です。
⑦施設利用率
　80.19％と高い水準であります。
⑧有収率
　給水区域が狭いため、100％の有収率となっています。
</t>
    <rPh sb="6" eb="8">
      <t>ヒリツ</t>
    </rPh>
    <rPh sb="128" eb="130">
      <t>レイワ</t>
    </rPh>
    <rPh sb="133" eb="134">
      <t>ガツ</t>
    </rPh>
    <rPh sb="136" eb="139">
      <t>ジョウスイドウ</t>
    </rPh>
    <rPh sb="140" eb="141">
      <t>ホウ</t>
    </rPh>
    <rPh sb="141" eb="142">
      <t>テキ</t>
    </rPh>
    <rPh sb="144" eb="146">
      <t>トウゴウ</t>
    </rPh>
    <rPh sb="151" eb="152">
      <t>トモナ</t>
    </rPh>
    <rPh sb="154" eb="157">
      <t>ハイスイカン</t>
    </rPh>
    <rPh sb="158" eb="160">
      <t>セイビ</t>
    </rPh>
    <rPh sb="161" eb="162">
      <t>オコナ</t>
    </rPh>
    <rPh sb="169" eb="170">
      <t>ア</t>
    </rPh>
    <rPh sb="177" eb="179">
      <t>コンゴ</t>
    </rPh>
    <rPh sb="180" eb="183">
      <t>ジョウスイドウ</t>
    </rPh>
    <rPh sb="186" eb="188">
      <t>テキセイ</t>
    </rPh>
    <rPh sb="189" eb="191">
      <t>カンリ</t>
    </rPh>
    <rPh sb="192" eb="194">
      <t>ヒツヨウ</t>
    </rPh>
    <rPh sb="228" eb="231">
      <t>ヒカクテキ</t>
    </rPh>
    <rPh sb="231" eb="233">
      <t>リョウコウ</t>
    </rPh>
    <rPh sb="247" eb="250">
      <t>ジョウスイドウ</t>
    </rPh>
    <rPh sb="251" eb="253">
      <t>トウゴウ</t>
    </rPh>
    <rPh sb="261" eb="263">
      <t>ドウジ</t>
    </rPh>
    <rPh sb="266" eb="268">
      <t>カイゼン</t>
    </rPh>
    <rPh sb="269" eb="270">
      <t>ツト</t>
    </rPh>
    <rPh sb="363" eb="364">
      <t>シュウ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</si>
</sst>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7.93</c:v>
                </c:pt>
                <c:pt idx="1">
                  <c:v>0.03</c:v>
                </c:pt>
                <c:pt idx="2" formatCode="#,##0.00;&quot;△&quot;#,##0.00">
                  <c:v>0</c:v>
                </c:pt>
                <c:pt idx="3" formatCode="#,##0.00;&quot;△&quot;#,##0.00">
                  <c:v>0</c:v>
                </c:pt>
                <c:pt idx="4">
                  <c:v>79.53</c:v>
                </c:pt>
              </c:numCache>
            </c:numRef>
          </c:val>
          <c:extLst>
            <c:ext xmlns:c16="http://schemas.microsoft.com/office/drawing/2014/chart" uri="{C3380CC4-5D6E-409C-BE32-E72D297353CC}">
              <c16:uniqueId val="{00000000-F68F-48C3-B420-8C47099C551B}"/>
            </c:ext>
          </c:extLst>
        </c:ser>
        <c:dLbls>
          <c:showLegendKey val="0"/>
          <c:showVal val="0"/>
          <c:showCatName val="0"/>
          <c:showSerName val="0"/>
          <c:showPercent val="0"/>
          <c:showBubbleSize val="0"/>
        </c:dLbls>
        <c:gapWidth val="150"/>
        <c:axId val="326606976"/>
        <c:axId val="326607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0.56999999999999995</c:v>
                </c:pt>
                <c:pt idx="3">
                  <c:v>0.62</c:v>
                </c:pt>
                <c:pt idx="4">
                  <c:v>0.39</c:v>
                </c:pt>
              </c:numCache>
            </c:numRef>
          </c:val>
          <c:smooth val="0"/>
          <c:extLst>
            <c:ext xmlns:c16="http://schemas.microsoft.com/office/drawing/2014/chart" uri="{C3380CC4-5D6E-409C-BE32-E72D297353CC}">
              <c16:uniqueId val="{00000001-F68F-48C3-B420-8C47099C551B}"/>
            </c:ext>
          </c:extLst>
        </c:ser>
        <c:dLbls>
          <c:showLegendKey val="0"/>
          <c:showVal val="0"/>
          <c:showCatName val="0"/>
          <c:showSerName val="0"/>
          <c:showPercent val="0"/>
          <c:showBubbleSize val="0"/>
        </c:dLbls>
        <c:marker val="1"/>
        <c:smooth val="0"/>
        <c:axId val="326606976"/>
        <c:axId val="326607368"/>
      </c:lineChart>
      <c:dateAx>
        <c:axId val="326606976"/>
        <c:scaling>
          <c:orientation val="minMax"/>
        </c:scaling>
        <c:delete val="1"/>
        <c:axPos val="b"/>
        <c:numFmt formatCode="&quot;H&quot;yy" sourceLinked="1"/>
        <c:majorTickMark val="none"/>
        <c:minorTickMark val="none"/>
        <c:tickLblPos val="none"/>
        <c:crossAx val="326607368"/>
        <c:crosses val="autoZero"/>
        <c:auto val="1"/>
        <c:lblOffset val="100"/>
        <c:baseTimeUnit val="years"/>
      </c:dateAx>
      <c:valAx>
        <c:axId val="32660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60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91.84</c:v>
                </c:pt>
                <c:pt idx="1">
                  <c:v>89.18</c:v>
                </c:pt>
                <c:pt idx="2">
                  <c:v>88.85</c:v>
                </c:pt>
                <c:pt idx="3">
                  <c:v>84.95</c:v>
                </c:pt>
                <c:pt idx="4">
                  <c:v>80.19</c:v>
                </c:pt>
              </c:numCache>
            </c:numRef>
          </c:val>
          <c:extLst>
            <c:ext xmlns:c16="http://schemas.microsoft.com/office/drawing/2014/chart" uri="{C3380CC4-5D6E-409C-BE32-E72D297353CC}">
              <c16:uniqueId val="{00000000-89B9-4939-9901-A95B58B75E2B}"/>
            </c:ext>
          </c:extLst>
        </c:ser>
        <c:dLbls>
          <c:showLegendKey val="0"/>
          <c:showVal val="0"/>
          <c:showCatName val="0"/>
          <c:showSerName val="0"/>
          <c:showPercent val="0"/>
          <c:showBubbleSize val="0"/>
        </c:dLbls>
        <c:gapWidth val="150"/>
        <c:axId val="327861576"/>
        <c:axId val="3278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47.95</c:v>
                </c:pt>
                <c:pt idx="3">
                  <c:v>48.26</c:v>
                </c:pt>
                <c:pt idx="4">
                  <c:v>48.01</c:v>
                </c:pt>
              </c:numCache>
            </c:numRef>
          </c:val>
          <c:smooth val="0"/>
          <c:extLst>
            <c:ext xmlns:c16="http://schemas.microsoft.com/office/drawing/2014/chart" uri="{C3380CC4-5D6E-409C-BE32-E72D297353CC}">
              <c16:uniqueId val="{00000001-89B9-4939-9901-A95B58B75E2B}"/>
            </c:ext>
          </c:extLst>
        </c:ser>
        <c:dLbls>
          <c:showLegendKey val="0"/>
          <c:showVal val="0"/>
          <c:showCatName val="0"/>
          <c:showSerName val="0"/>
          <c:showPercent val="0"/>
          <c:showBubbleSize val="0"/>
        </c:dLbls>
        <c:marker val="1"/>
        <c:smooth val="0"/>
        <c:axId val="327861576"/>
        <c:axId val="327862752"/>
      </c:lineChart>
      <c:dateAx>
        <c:axId val="327861576"/>
        <c:scaling>
          <c:orientation val="minMax"/>
        </c:scaling>
        <c:delete val="1"/>
        <c:axPos val="b"/>
        <c:numFmt formatCode="&quot;H&quot;yy" sourceLinked="1"/>
        <c:majorTickMark val="none"/>
        <c:minorTickMark val="none"/>
        <c:tickLblPos val="none"/>
        <c:crossAx val="327862752"/>
        <c:crosses val="autoZero"/>
        <c:auto val="1"/>
        <c:lblOffset val="100"/>
        <c:baseTimeUnit val="years"/>
      </c:dateAx>
      <c:valAx>
        <c:axId val="32786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86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88.77</c:v>
                </c:pt>
                <c:pt idx="1">
                  <c:v>90.64</c:v>
                </c:pt>
                <c:pt idx="2">
                  <c:v>100</c:v>
                </c:pt>
                <c:pt idx="3">
                  <c:v>100</c:v>
                </c:pt>
                <c:pt idx="4">
                  <c:v>100</c:v>
                </c:pt>
              </c:numCache>
            </c:numRef>
          </c:val>
          <c:extLst>
            <c:ext xmlns:c16="http://schemas.microsoft.com/office/drawing/2014/chart" uri="{C3380CC4-5D6E-409C-BE32-E72D297353CC}">
              <c16:uniqueId val="{00000000-80C7-4DCE-85A8-5429B9D532C3}"/>
            </c:ext>
          </c:extLst>
        </c:ser>
        <c:dLbls>
          <c:showLegendKey val="0"/>
          <c:showVal val="0"/>
          <c:showCatName val="0"/>
          <c:showSerName val="0"/>
          <c:showPercent val="0"/>
          <c:showBubbleSize val="0"/>
        </c:dLbls>
        <c:gapWidth val="150"/>
        <c:axId val="326660080"/>
        <c:axId val="32666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74.900000000000006</c:v>
                </c:pt>
                <c:pt idx="3">
                  <c:v>72.72</c:v>
                </c:pt>
                <c:pt idx="4">
                  <c:v>72.75</c:v>
                </c:pt>
              </c:numCache>
            </c:numRef>
          </c:val>
          <c:smooth val="0"/>
          <c:extLst>
            <c:ext xmlns:c16="http://schemas.microsoft.com/office/drawing/2014/chart" uri="{C3380CC4-5D6E-409C-BE32-E72D297353CC}">
              <c16:uniqueId val="{00000001-80C7-4DCE-85A8-5429B9D532C3}"/>
            </c:ext>
          </c:extLst>
        </c:ser>
        <c:dLbls>
          <c:showLegendKey val="0"/>
          <c:showVal val="0"/>
          <c:showCatName val="0"/>
          <c:showSerName val="0"/>
          <c:showPercent val="0"/>
          <c:showBubbleSize val="0"/>
        </c:dLbls>
        <c:marker val="1"/>
        <c:smooth val="0"/>
        <c:axId val="326660080"/>
        <c:axId val="326660864"/>
      </c:lineChart>
      <c:dateAx>
        <c:axId val="326660080"/>
        <c:scaling>
          <c:orientation val="minMax"/>
        </c:scaling>
        <c:delete val="1"/>
        <c:axPos val="b"/>
        <c:numFmt formatCode="&quot;H&quot;yy" sourceLinked="1"/>
        <c:majorTickMark val="none"/>
        <c:minorTickMark val="none"/>
        <c:tickLblPos val="none"/>
        <c:crossAx val="326660864"/>
        <c:crosses val="autoZero"/>
        <c:auto val="1"/>
        <c:lblOffset val="100"/>
        <c:baseTimeUnit val="years"/>
      </c:dateAx>
      <c:valAx>
        <c:axId val="32666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66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139.62</c:v>
                </c:pt>
                <c:pt idx="1">
                  <c:v>145.38999999999999</c:v>
                </c:pt>
                <c:pt idx="2">
                  <c:v>92.84</c:v>
                </c:pt>
                <c:pt idx="3">
                  <c:v>100.59</c:v>
                </c:pt>
                <c:pt idx="4">
                  <c:v>90.19</c:v>
                </c:pt>
              </c:numCache>
            </c:numRef>
          </c:val>
          <c:extLst>
            <c:ext xmlns:c16="http://schemas.microsoft.com/office/drawing/2014/chart" uri="{C3380CC4-5D6E-409C-BE32-E72D297353CC}">
              <c16:uniqueId val="{00000000-5F7E-4482-B1E8-ACFBF21169B9}"/>
            </c:ext>
          </c:extLst>
        </c:ser>
        <c:dLbls>
          <c:showLegendKey val="0"/>
          <c:showVal val="0"/>
          <c:showCatName val="0"/>
          <c:showSerName val="0"/>
          <c:showPercent val="0"/>
          <c:showBubbleSize val="0"/>
        </c:dLbls>
        <c:gapWidth val="150"/>
        <c:axId val="326665568"/>
        <c:axId val="326663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74.05</c:v>
                </c:pt>
                <c:pt idx="3">
                  <c:v>73.25</c:v>
                </c:pt>
                <c:pt idx="4">
                  <c:v>75.06</c:v>
                </c:pt>
              </c:numCache>
            </c:numRef>
          </c:val>
          <c:smooth val="0"/>
          <c:extLst>
            <c:ext xmlns:c16="http://schemas.microsoft.com/office/drawing/2014/chart" uri="{C3380CC4-5D6E-409C-BE32-E72D297353CC}">
              <c16:uniqueId val="{00000001-5F7E-4482-B1E8-ACFBF21169B9}"/>
            </c:ext>
          </c:extLst>
        </c:ser>
        <c:dLbls>
          <c:showLegendKey val="0"/>
          <c:showVal val="0"/>
          <c:showCatName val="0"/>
          <c:showSerName val="0"/>
          <c:showPercent val="0"/>
          <c:showBubbleSize val="0"/>
        </c:dLbls>
        <c:marker val="1"/>
        <c:smooth val="0"/>
        <c:axId val="326665568"/>
        <c:axId val="326663608"/>
      </c:lineChart>
      <c:dateAx>
        <c:axId val="326665568"/>
        <c:scaling>
          <c:orientation val="minMax"/>
        </c:scaling>
        <c:delete val="1"/>
        <c:axPos val="b"/>
        <c:numFmt formatCode="&quot;H&quot;yy" sourceLinked="1"/>
        <c:majorTickMark val="none"/>
        <c:minorTickMark val="none"/>
        <c:tickLblPos val="none"/>
        <c:crossAx val="326663608"/>
        <c:crosses val="autoZero"/>
        <c:auto val="1"/>
        <c:lblOffset val="100"/>
        <c:baseTimeUnit val="years"/>
      </c:dateAx>
      <c:valAx>
        <c:axId val="32666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66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11-446B-97BD-EEAC0A738902}"/>
            </c:ext>
          </c:extLst>
        </c:ser>
        <c:dLbls>
          <c:showLegendKey val="0"/>
          <c:showVal val="0"/>
          <c:showCatName val="0"/>
          <c:showSerName val="0"/>
          <c:showPercent val="0"/>
          <c:showBubbleSize val="0"/>
        </c:dLbls>
        <c:gapWidth val="150"/>
        <c:axId val="326664000"/>
        <c:axId val="326659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11-446B-97BD-EEAC0A738902}"/>
            </c:ext>
          </c:extLst>
        </c:ser>
        <c:dLbls>
          <c:showLegendKey val="0"/>
          <c:showVal val="0"/>
          <c:showCatName val="0"/>
          <c:showSerName val="0"/>
          <c:showPercent val="0"/>
          <c:showBubbleSize val="0"/>
        </c:dLbls>
        <c:marker val="1"/>
        <c:smooth val="0"/>
        <c:axId val="326664000"/>
        <c:axId val="326659688"/>
      </c:lineChart>
      <c:dateAx>
        <c:axId val="326664000"/>
        <c:scaling>
          <c:orientation val="minMax"/>
        </c:scaling>
        <c:delete val="1"/>
        <c:axPos val="b"/>
        <c:numFmt formatCode="&quot;H&quot;yy" sourceLinked="1"/>
        <c:majorTickMark val="none"/>
        <c:minorTickMark val="none"/>
        <c:tickLblPos val="none"/>
        <c:crossAx val="326659688"/>
        <c:crosses val="autoZero"/>
        <c:auto val="1"/>
        <c:lblOffset val="100"/>
        <c:baseTimeUnit val="years"/>
      </c:dateAx>
      <c:valAx>
        <c:axId val="32665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66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62-4213-A972-66F2FEC68101}"/>
            </c:ext>
          </c:extLst>
        </c:ser>
        <c:dLbls>
          <c:showLegendKey val="0"/>
          <c:showVal val="0"/>
          <c:showCatName val="0"/>
          <c:showSerName val="0"/>
          <c:showPercent val="0"/>
          <c:showBubbleSize val="0"/>
        </c:dLbls>
        <c:gapWidth val="150"/>
        <c:axId val="326658512"/>
        <c:axId val="326662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62-4213-A972-66F2FEC68101}"/>
            </c:ext>
          </c:extLst>
        </c:ser>
        <c:dLbls>
          <c:showLegendKey val="0"/>
          <c:showVal val="0"/>
          <c:showCatName val="0"/>
          <c:showSerName val="0"/>
          <c:showPercent val="0"/>
          <c:showBubbleSize val="0"/>
        </c:dLbls>
        <c:marker val="1"/>
        <c:smooth val="0"/>
        <c:axId val="326658512"/>
        <c:axId val="326662040"/>
      </c:lineChart>
      <c:dateAx>
        <c:axId val="326658512"/>
        <c:scaling>
          <c:orientation val="minMax"/>
        </c:scaling>
        <c:delete val="1"/>
        <c:axPos val="b"/>
        <c:numFmt formatCode="&quot;H&quot;yy" sourceLinked="1"/>
        <c:majorTickMark val="none"/>
        <c:minorTickMark val="none"/>
        <c:tickLblPos val="none"/>
        <c:crossAx val="326662040"/>
        <c:crosses val="autoZero"/>
        <c:auto val="1"/>
        <c:lblOffset val="100"/>
        <c:baseTimeUnit val="years"/>
      </c:dateAx>
      <c:valAx>
        <c:axId val="32666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65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E1-4ADB-B197-CB63D639778E}"/>
            </c:ext>
          </c:extLst>
        </c:ser>
        <c:dLbls>
          <c:showLegendKey val="0"/>
          <c:showVal val="0"/>
          <c:showCatName val="0"/>
          <c:showSerName val="0"/>
          <c:showPercent val="0"/>
          <c:showBubbleSize val="0"/>
        </c:dLbls>
        <c:gapWidth val="150"/>
        <c:axId val="326664392"/>
        <c:axId val="32666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E1-4ADB-B197-CB63D639778E}"/>
            </c:ext>
          </c:extLst>
        </c:ser>
        <c:dLbls>
          <c:showLegendKey val="0"/>
          <c:showVal val="0"/>
          <c:showCatName val="0"/>
          <c:showSerName val="0"/>
          <c:showPercent val="0"/>
          <c:showBubbleSize val="0"/>
        </c:dLbls>
        <c:marker val="1"/>
        <c:smooth val="0"/>
        <c:axId val="326664392"/>
        <c:axId val="326660472"/>
      </c:lineChart>
      <c:dateAx>
        <c:axId val="326664392"/>
        <c:scaling>
          <c:orientation val="minMax"/>
        </c:scaling>
        <c:delete val="1"/>
        <c:axPos val="b"/>
        <c:numFmt formatCode="&quot;H&quot;yy" sourceLinked="1"/>
        <c:majorTickMark val="none"/>
        <c:minorTickMark val="none"/>
        <c:tickLblPos val="none"/>
        <c:crossAx val="326660472"/>
        <c:crosses val="autoZero"/>
        <c:auto val="1"/>
        <c:lblOffset val="100"/>
        <c:baseTimeUnit val="years"/>
      </c:dateAx>
      <c:valAx>
        <c:axId val="32666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66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BD-46FE-BB86-CAA187F50F0F}"/>
            </c:ext>
          </c:extLst>
        </c:ser>
        <c:dLbls>
          <c:showLegendKey val="0"/>
          <c:showVal val="0"/>
          <c:showCatName val="0"/>
          <c:showSerName val="0"/>
          <c:showPercent val="0"/>
          <c:showBubbleSize val="0"/>
        </c:dLbls>
        <c:gapWidth val="150"/>
        <c:axId val="327866280"/>
        <c:axId val="327864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BD-46FE-BB86-CAA187F50F0F}"/>
            </c:ext>
          </c:extLst>
        </c:ser>
        <c:dLbls>
          <c:showLegendKey val="0"/>
          <c:showVal val="0"/>
          <c:showCatName val="0"/>
          <c:showSerName val="0"/>
          <c:showPercent val="0"/>
          <c:showBubbleSize val="0"/>
        </c:dLbls>
        <c:marker val="1"/>
        <c:smooth val="0"/>
        <c:axId val="327866280"/>
        <c:axId val="327864712"/>
      </c:lineChart>
      <c:dateAx>
        <c:axId val="327866280"/>
        <c:scaling>
          <c:orientation val="minMax"/>
        </c:scaling>
        <c:delete val="1"/>
        <c:axPos val="b"/>
        <c:numFmt formatCode="&quot;H&quot;yy" sourceLinked="1"/>
        <c:majorTickMark val="none"/>
        <c:minorTickMark val="none"/>
        <c:tickLblPos val="none"/>
        <c:crossAx val="327864712"/>
        <c:crosses val="autoZero"/>
        <c:auto val="1"/>
        <c:lblOffset val="100"/>
        <c:baseTimeUnit val="years"/>
      </c:dateAx>
      <c:valAx>
        <c:axId val="327864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86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366.29</c:v>
                </c:pt>
                <c:pt idx="1">
                  <c:v>492.61</c:v>
                </c:pt>
                <c:pt idx="2">
                  <c:v>167.77</c:v>
                </c:pt>
                <c:pt idx="3">
                  <c:v>154.85</c:v>
                </c:pt>
                <c:pt idx="4">
                  <c:v>4503.12</c:v>
                </c:pt>
              </c:numCache>
            </c:numRef>
          </c:val>
          <c:extLst>
            <c:ext xmlns:c16="http://schemas.microsoft.com/office/drawing/2014/chart" uri="{C3380CC4-5D6E-409C-BE32-E72D297353CC}">
              <c16:uniqueId val="{00000000-1CA2-4E85-B370-BDF2BD6447F1}"/>
            </c:ext>
          </c:extLst>
        </c:ser>
        <c:dLbls>
          <c:showLegendKey val="0"/>
          <c:showVal val="0"/>
          <c:showCatName val="0"/>
          <c:showSerName val="0"/>
          <c:showPercent val="0"/>
          <c:showBubbleSize val="0"/>
        </c:dLbls>
        <c:gapWidth val="150"/>
        <c:axId val="327865888"/>
        <c:axId val="32786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1302.33</c:v>
                </c:pt>
                <c:pt idx="3">
                  <c:v>1274.21</c:v>
                </c:pt>
                <c:pt idx="4">
                  <c:v>1183.92</c:v>
                </c:pt>
              </c:numCache>
            </c:numRef>
          </c:val>
          <c:smooth val="0"/>
          <c:extLst>
            <c:ext xmlns:c16="http://schemas.microsoft.com/office/drawing/2014/chart" uri="{C3380CC4-5D6E-409C-BE32-E72D297353CC}">
              <c16:uniqueId val="{00000001-1CA2-4E85-B370-BDF2BD6447F1}"/>
            </c:ext>
          </c:extLst>
        </c:ser>
        <c:dLbls>
          <c:showLegendKey val="0"/>
          <c:showVal val="0"/>
          <c:showCatName val="0"/>
          <c:showSerName val="0"/>
          <c:showPercent val="0"/>
          <c:showBubbleSize val="0"/>
        </c:dLbls>
        <c:marker val="1"/>
        <c:smooth val="0"/>
        <c:axId val="327865888"/>
        <c:axId val="327865104"/>
      </c:lineChart>
      <c:dateAx>
        <c:axId val="327865888"/>
        <c:scaling>
          <c:orientation val="minMax"/>
        </c:scaling>
        <c:delete val="1"/>
        <c:axPos val="b"/>
        <c:numFmt formatCode="&quot;H&quot;yy" sourceLinked="1"/>
        <c:majorTickMark val="none"/>
        <c:minorTickMark val="none"/>
        <c:tickLblPos val="none"/>
        <c:crossAx val="327865104"/>
        <c:crosses val="autoZero"/>
        <c:auto val="1"/>
        <c:lblOffset val="100"/>
        <c:baseTimeUnit val="years"/>
      </c:dateAx>
      <c:valAx>
        <c:axId val="32786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86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151.01</c:v>
                </c:pt>
                <c:pt idx="1">
                  <c:v>173.59</c:v>
                </c:pt>
                <c:pt idx="2">
                  <c:v>72.14</c:v>
                </c:pt>
                <c:pt idx="3">
                  <c:v>78.98</c:v>
                </c:pt>
                <c:pt idx="4">
                  <c:v>68.75</c:v>
                </c:pt>
              </c:numCache>
            </c:numRef>
          </c:val>
          <c:extLst>
            <c:ext xmlns:c16="http://schemas.microsoft.com/office/drawing/2014/chart" uri="{C3380CC4-5D6E-409C-BE32-E72D297353CC}">
              <c16:uniqueId val="{00000000-556B-4017-924E-670D7D6E15DD}"/>
            </c:ext>
          </c:extLst>
        </c:ser>
        <c:dLbls>
          <c:showLegendKey val="0"/>
          <c:showVal val="0"/>
          <c:showCatName val="0"/>
          <c:showSerName val="0"/>
          <c:showPercent val="0"/>
          <c:showBubbleSize val="0"/>
        </c:dLbls>
        <c:gapWidth val="150"/>
        <c:axId val="327868240"/>
        <c:axId val="327862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40.89</c:v>
                </c:pt>
                <c:pt idx="3">
                  <c:v>41.25</c:v>
                </c:pt>
                <c:pt idx="4">
                  <c:v>42.5</c:v>
                </c:pt>
              </c:numCache>
            </c:numRef>
          </c:val>
          <c:smooth val="0"/>
          <c:extLst>
            <c:ext xmlns:c16="http://schemas.microsoft.com/office/drawing/2014/chart" uri="{C3380CC4-5D6E-409C-BE32-E72D297353CC}">
              <c16:uniqueId val="{00000001-556B-4017-924E-670D7D6E15DD}"/>
            </c:ext>
          </c:extLst>
        </c:ser>
        <c:dLbls>
          <c:showLegendKey val="0"/>
          <c:showVal val="0"/>
          <c:showCatName val="0"/>
          <c:showSerName val="0"/>
          <c:showPercent val="0"/>
          <c:showBubbleSize val="0"/>
        </c:dLbls>
        <c:marker val="1"/>
        <c:smooth val="0"/>
        <c:axId val="327868240"/>
        <c:axId val="327862360"/>
      </c:lineChart>
      <c:dateAx>
        <c:axId val="327868240"/>
        <c:scaling>
          <c:orientation val="minMax"/>
        </c:scaling>
        <c:delete val="1"/>
        <c:axPos val="b"/>
        <c:numFmt formatCode="&quot;H&quot;yy" sourceLinked="1"/>
        <c:majorTickMark val="none"/>
        <c:minorTickMark val="none"/>
        <c:tickLblPos val="none"/>
        <c:crossAx val="327862360"/>
        <c:crosses val="autoZero"/>
        <c:auto val="1"/>
        <c:lblOffset val="100"/>
        <c:baseTimeUnit val="years"/>
      </c:dateAx>
      <c:valAx>
        <c:axId val="327862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86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106.63</c:v>
                </c:pt>
                <c:pt idx="1">
                  <c:v>92.05</c:v>
                </c:pt>
                <c:pt idx="2">
                  <c:v>99.38</c:v>
                </c:pt>
                <c:pt idx="3">
                  <c:v>91.42</c:v>
                </c:pt>
                <c:pt idx="4">
                  <c:v>106.05</c:v>
                </c:pt>
              </c:numCache>
            </c:numRef>
          </c:val>
          <c:extLst>
            <c:ext xmlns:c16="http://schemas.microsoft.com/office/drawing/2014/chart" uri="{C3380CC4-5D6E-409C-BE32-E72D297353CC}">
              <c16:uniqueId val="{00000000-F02B-4B92-8B56-3926CF8B7F40}"/>
            </c:ext>
          </c:extLst>
        </c:ser>
        <c:dLbls>
          <c:showLegendKey val="0"/>
          <c:showVal val="0"/>
          <c:showCatName val="0"/>
          <c:showSerName val="0"/>
          <c:showPercent val="0"/>
          <c:showBubbleSize val="0"/>
        </c:dLbls>
        <c:gapWidth val="150"/>
        <c:axId val="327866672"/>
        <c:axId val="32786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383.2</c:v>
                </c:pt>
                <c:pt idx="3">
                  <c:v>383.25</c:v>
                </c:pt>
                <c:pt idx="4">
                  <c:v>377.72</c:v>
                </c:pt>
              </c:numCache>
            </c:numRef>
          </c:val>
          <c:smooth val="0"/>
          <c:extLst>
            <c:ext xmlns:c16="http://schemas.microsoft.com/office/drawing/2014/chart" uri="{C3380CC4-5D6E-409C-BE32-E72D297353CC}">
              <c16:uniqueId val="{00000001-F02B-4B92-8B56-3926CF8B7F40}"/>
            </c:ext>
          </c:extLst>
        </c:ser>
        <c:dLbls>
          <c:showLegendKey val="0"/>
          <c:showVal val="0"/>
          <c:showCatName val="0"/>
          <c:showSerName val="0"/>
          <c:showPercent val="0"/>
          <c:showBubbleSize val="0"/>
        </c:dLbls>
        <c:marker val="1"/>
        <c:smooth val="0"/>
        <c:axId val="327866672"/>
        <c:axId val="327867456"/>
      </c:lineChart>
      <c:dateAx>
        <c:axId val="327866672"/>
        <c:scaling>
          <c:orientation val="minMax"/>
        </c:scaling>
        <c:delete val="1"/>
        <c:axPos val="b"/>
        <c:numFmt formatCode="&quot;H&quot;yy" sourceLinked="1"/>
        <c:majorTickMark val="none"/>
        <c:minorTickMark val="none"/>
        <c:tickLblPos val="none"/>
        <c:crossAx val="327867456"/>
        <c:crosses val="autoZero"/>
        <c:auto val="1"/>
        <c:lblOffset val="100"/>
        <c:baseTimeUnit val="years"/>
      </c:dateAx>
      <c:valAx>
        <c:axId val="32786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86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65" zoomScaleNormal="65" workbookViewId="0">
      <selection activeCell="CI30" sqref="CI3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宮崎県　都農町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2">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10508</v>
      </c>
      <c r="AM8" s="51"/>
      <c r="AN8" s="51"/>
      <c r="AO8" s="51"/>
      <c r="AP8" s="51"/>
      <c r="AQ8" s="51"/>
      <c r="AR8" s="51"/>
      <c r="AS8" s="51"/>
      <c r="AT8" s="47">
        <f>データ!$S$6</f>
        <v>102.11</v>
      </c>
      <c r="AU8" s="47"/>
      <c r="AV8" s="47"/>
      <c r="AW8" s="47"/>
      <c r="AX8" s="47"/>
      <c r="AY8" s="47"/>
      <c r="AZ8" s="47"/>
      <c r="BA8" s="47"/>
      <c r="BB8" s="47">
        <f>データ!$T$6</f>
        <v>102.91</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2">
      <c r="A10" s="2"/>
      <c r="B10" s="47" t="str">
        <f>データ!$N$6</f>
        <v>-</v>
      </c>
      <c r="C10" s="47"/>
      <c r="D10" s="47"/>
      <c r="E10" s="47"/>
      <c r="F10" s="47"/>
      <c r="G10" s="47"/>
      <c r="H10" s="47"/>
      <c r="I10" s="47" t="str">
        <f>データ!$O$6</f>
        <v>該当数値なし</v>
      </c>
      <c r="J10" s="47"/>
      <c r="K10" s="47"/>
      <c r="L10" s="47"/>
      <c r="M10" s="47"/>
      <c r="N10" s="47"/>
      <c r="O10" s="47"/>
      <c r="P10" s="47">
        <f>データ!$P$6</f>
        <v>4.8099999999999996</v>
      </c>
      <c r="Q10" s="47"/>
      <c r="R10" s="47"/>
      <c r="S10" s="47"/>
      <c r="T10" s="47"/>
      <c r="U10" s="47"/>
      <c r="V10" s="47"/>
      <c r="W10" s="51">
        <f>データ!$Q$6</f>
        <v>1375</v>
      </c>
      <c r="X10" s="51"/>
      <c r="Y10" s="51"/>
      <c r="Z10" s="51"/>
      <c r="AA10" s="51"/>
      <c r="AB10" s="51"/>
      <c r="AC10" s="51"/>
      <c r="AD10" s="2"/>
      <c r="AE10" s="2"/>
      <c r="AF10" s="2"/>
      <c r="AG10" s="2"/>
      <c r="AH10" s="2"/>
      <c r="AI10" s="2"/>
      <c r="AJ10" s="2"/>
      <c r="AK10" s="2"/>
      <c r="AL10" s="51">
        <f>データ!$U$6</f>
        <v>482</v>
      </c>
      <c r="AM10" s="51"/>
      <c r="AN10" s="51"/>
      <c r="AO10" s="51"/>
      <c r="AP10" s="51"/>
      <c r="AQ10" s="51"/>
      <c r="AR10" s="51"/>
      <c r="AS10" s="51"/>
      <c r="AT10" s="47">
        <f>データ!$V$6</f>
        <v>0.11</v>
      </c>
      <c r="AU10" s="47"/>
      <c r="AV10" s="47"/>
      <c r="AW10" s="47"/>
      <c r="AX10" s="47"/>
      <c r="AY10" s="47"/>
      <c r="AZ10" s="47"/>
      <c r="BA10" s="47"/>
      <c r="BB10" s="47">
        <f>データ!$W$6</f>
        <v>4381.82</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2">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2">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119</v>
      </c>
      <c r="BM16" s="77"/>
      <c r="BN16" s="77"/>
      <c r="BO16" s="77"/>
      <c r="BP16" s="77"/>
      <c r="BQ16" s="77"/>
      <c r="BR16" s="77"/>
      <c r="BS16" s="77"/>
      <c r="BT16" s="77"/>
      <c r="BU16" s="77"/>
      <c r="BV16" s="77"/>
      <c r="BW16" s="77"/>
      <c r="BX16" s="77"/>
      <c r="BY16" s="77"/>
      <c r="BZ16" s="78"/>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6" t="s">
        <v>118</v>
      </c>
      <c r="BM47" s="77"/>
      <c r="BN47" s="77"/>
      <c r="BO47" s="77"/>
      <c r="BP47" s="77"/>
      <c r="BQ47" s="77"/>
      <c r="BR47" s="77"/>
      <c r="BS47" s="77"/>
      <c r="BT47" s="77"/>
      <c r="BU47" s="77"/>
      <c r="BV47" s="77"/>
      <c r="BW47" s="77"/>
      <c r="BX47" s="77"/>
      <c r="BY47" s="77"/>
      <c r="BZ47" s="78"/>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6"/>
      <c r="BM48" s="77"/>
      <c r="BN48" s="77"/>
      <c r="BO48" s="77"/>
      <c r="BP48" s="77"/>
      <c r="BQ48" s="77"/>
      <c r="BR48" s="77"/>
      <c r="BS48" s="77"/>
      <c r="BT48" s="77"/>
      <c r="BU48" s="77"/>
      <c r="BV48" s="77"/>
      <c r="BW48" s="77"/>
      <c r="BX48" s="77"/>
      <c r="BY48" s="77"/>
      <c r="BZ48" s="78"/>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6"/>
      <c r="BM49" s="77"/>
      <c r="BN49" s="77"/>
      <c r="BO49" s="77"/>
      <c r="BP49" s="77"/>
      <c r="BQ49" s="77"/>
      <c r="BR49" s="77"/>
      <c r="BS49" s="77"/>
      <c r="BT49" s="77"/>
      <c r="BU49" s="77"/>
      <c r="BV49" s="77"/>
      <c r="BW49" s="77"/>
      <c r="BX49" s="77"/>
      <c r="BY49" s="77"/>
      <c r="BZ49" s="78"/>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6"/>
      <c r="BM50" s="77"/>
      <c r="BN50" s="77"/>
      <c r="BO50" s="77"/>
      <c r="BP50" s="77"/>
      <c r="BQ50" s="77"/>
      <c r="BR50" s="77"/>
      <c r="BS50" s="77"/>
      <c r="BT50" s="77"/>
      <c r="BU50" s="77"/>
      <c r="BV50" s="77"/>
      <c r="BW50" s="77"/>
      <c r="BX50" s="77"/>
      <c r="BY50" s="77"/>
      <c r="BZ50" s="78"/>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6"/>
      <c r="BM51" s="77"/>
      <c r="BN51" s="77"/>
      <c r="BO51" s="77"/>
      <c r="BP51" s="77"/>
      <c r="BQ51" s="77"/>
      <c r="BR51" s="77"/>
      <c r="BS51" s="77"/>
      <c r="BT51" s="77"/>
      <c r="BU51" s="77"/>
      <c r="BV51" s="77"/>
      <c r="BW51" s="77"/>
      <c r="BX51" s="77"/>
      <c r="BY51" s="77"/>
      <c r="BZ51" s="78"/>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6"/>
      <c r="BM52" s="77"/>
      <c r="BN52" s="77"/>
      <c r="BO52" s="77"/>
      <c r="BP52" s="77"/>
      <c r="BQ52" s="77"/>
      <c r="BR52" s="77"/>
      <c r="BS52" s="77"/>
      <c r="BT52" s="77"/>
      <c r="BU52" s="77"/>
      <c r="BV52" s="77"/>
      <c r="BW52" s="77"/>
      <c r="BX52" s="77"/>
      <c r="BY52" s="77"/>
      <c r="BZ52" s="78"/>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6"/>
      <c r="BM53" s="77"/>
      <c r="BN53" s="77"/>
      <c r="BO53" s="77"/>
      <c r="BP53" s="77"/>
      <c r="BQ53" s="77"/>
      <c r="BR53" s="77"/>
      <c r="BS53" s="77"/>
      <c r="BT53" s="77"/>
      <c r="BU53" s="77"/>
      <c r="BV53" s="77"/>
      <c r="BW53" s="77"/>
      <c r="BX53" s="77"/>
      <c r="BY53" s="77"/>
      <c r="BZ53" s="78"/>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6"/>
      <c r="BM54" s="77"/>
      <c r="BN54" s="77"/>
      <c r="BO54" s="77"/>
      <c r="BP54" s="77"/>
      <c r="BQ54" s="77"/>
      <c r="BR54" s="77"/>
      <c r="BS54" s="77"/>
      <c r="BT54" s="77"/>
      <c r="BU54" s="77"/>
      <c r="BV54" s="77"/>
      <c r="BW54" s="77"/>
      <c r="BX54" s="77"/>
      <c r="BY54" s="77"/>
      <c r="BZ54" s="78"/>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6"/>
      <c r="BM55" s="77"/>
      <c r="BN55" s="77"/>
      <c r="BO55" s="77"/>
      <c r="BP55" s="77"/>
      <c r="BQ55" s="77"/>
      <c r="BR55" s="77"/>
      <c r="BS55" s="77"/>
      <c r="BT55" s="77"/>
      <c r="BU55" s="77"/>
      <c r="BV55" s="77"/>
      <c r="BW55" s="77"/>
      <c r="BX55" s="77"/>
      <c r="BY55" s="77"/>
      <c r="BZ55" s="78"/>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6"/>
      <c r="BM56" s="77"/>
      <c r="BN56" s="77"/>
      <c r="BO56" s="77"/>
      <c r="BP56" s="77"/>
      <c r="BQ56" s="77"/>
      <c r="BR56" s="77"/>
      <c r="BS56" s="77"/>
      <c r="BT56" s="77"/>
      <c r="BU56" s="77"/>
      <c r="BV56" s="77"/>
      <c r="BW56" s="77"/>
      <c r="BX56" s="77"/>
      <c r="BY56" s="77"/>
      <c r="BZ56" s="78"/>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6"/>
      <c r="BM57" s="77"/>
      <c r="BN57" s="77"/>
      <c r="BO57" s="77"/>
      <c r="BP57" s="77"/>
      <c r="BQ57" s="77"/>
      <c r="BR57" s="77"/>
      <c r="BS57" s="77"/>
      <c r="BT57" s="77"/>
      <c r="BU57" s="77"/>
      <c r="BV57" s="77"/>
      <c r="BW57" s="77"/>
      <c r="BX57" s="77"/>
      <c r="BY57" s="77"/>
      <c r="BZ57" s="78"/>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6"/>
      <c r="BM58" s="77"/>
      <c r="BN58" s="77"/>
      <c r="BO58" s="77"/>
      <c r="BP58" s="77"/>
      <c r="BQ58" s="77"/>
      <c r="BR58" s="77"/>
      <c r="BS58" s="77"/>
      <c r="BT58" s="77"/>
      <c r="BU58" s="77"/>
      <c r="BV58" s="77"/>
      <c r="BW58" s="77"/>
      <c r="BX58" s="77"/>
      <c r="BY58" s="77"/>
      <c r="BZ58" s="78"/>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x14ac:dyDescent="0.2">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76"/>
      <c r="BM60" s="77"/>
      <c r="BN60" s="77"/>
      <c r="BO60" s="77"/>
      <c r="BP60" s="77"/>
      <c r="BQ60" s="77"/>
      <c r="BR60" s="77"/>
      <c r="BS60" s="77"/>
      <c r="BT60" s="77"/>
      <c r="BU60" s="77"/>
      <c r="BV60" s="77"/>
      <c r="BW60" s="77"/>
      <c r="BX60" s="77"/>
      <c r="BY60" s="77"/>
      <c r="BZ60" s="78"/>
    </row>
    <row r="61" spans="1:78" ht="13.5" customHeight="1" x14ac:dyDescent="0.2">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76"/>
      <c r="BM61" s="77"/>
      <c r="BN61" s="77"/>
      <c r="BO61" s="77"/>
      <c r="BP61" s="77"/>
      <c r="BQ61" s="77"/>
      <c r="BR61" s="77"/>
      <c r="BS61" s="77"/>
      <c r="BT61" s="77"/>
      <c r="BU61" s="77"/>
      <c r="BV61" s="77"/>
      <c r="BW61" s="77"/>
      <c r="BX61" s="77"/>
      <c r="BY61" s="77"/>
      <c r="BZ61" s="78"/>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6"/>
      <c r="BM62" s="77"/>
      <c r="BN62" s="77"/>
      <c r="BO62" s="77"/>
      <c r="BP62" s="77"/>
      <c r="BQ62" s="77"/>
      <c r="BR62" s="77"/>
      <c r="BS62" s="77"/>
      <c r="BT62" s="77"/>
      <c r="BU62" s="77"/>
      <c r="BV62" s="77"/>
      <c r="BW62" s="77"/>
      <c r="BX62" s="77"/>
      <c r="BY62" s="77"/>
      <c r="BZ62" s="78"/>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117</v>
      </c>
      <c r="BM66" s="63"/>
      <c r="BN66" s="63"/>
      <c r="BO66" s="63"/>
      <c r="BP66" s="63"/>
      <c r="BQ66" s="63"/>
      <c r="BR66" s="63"/>
      <c r="BS66" s="63"/>
      <c r="BT66" s="63"/>
      <c r="BU66" s="63"/>
      <c r="BV66" s="63"/>
      <c r="BW66" s="63"/>
      <c r="BX66" s="63"/>
      <c r="BY66" s="63"/>
      <c r="BZ66" s="6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【76.03】</v>
      </c>
      <c r="F85" s="27" t="s">
        <v>41</v>
      </c>
      <c r="G85" s="27" t="s">
        <v>42</v>
      </c>
      <c r="H85" s="27" t="str">
        <f>データ!BO6</f>
        <v>【1,084.05】</v>
      </c>
      <c r="I85" s="27" t="str">
        <f>データ!BZ6</f>
        <v>【53.46】</v>
      </c>
      <c r="J85" s="27" t="str">
        <f>データ!CK6</f>
        <v>【300.47】</v>
      </c>
      <c r="K85" s="27" t="str">
        <f>データ!CV6</f>
        <v>【54.90】</v>
      </c>
      <c r="L85" s="27" t="str">
        <f>データ!DG6</f>
        <v>【73.31】</v>
      </c>
      <c r="M85" s="27" t="s">
        <v>43</v>
      </c>
      <c r="N85" s="27" t="s">
        <v>41</v>
      </c>
      <c r="O85" s="27" t="str">
        <f>データ!EN6</f>
        <v>【0.56】</v>
      </c>
    </row>
  </sheetData>
  <sheetProtection algorithmName="SHA-512" hashValue="3ADUTd2tWKYeIISALkwuQKebk+vsF4DhqFWZypvqFk8mQjnWuiQoiCt4T5zLUzWzaFvuFoh1y+EiDuFSklKSow==" saltValue="Sior0q/FkrF8lC2M4iaVe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46</v>
      </c>
      <c r="B3" s="30" t="s">
        <v>47</v>
      </c>
      <c r="C3" s="30" t="s">
        <v>48</v>
      </c>
      <c r="D3" s="30" t="s">
        <v>49</v>
      </c>
      <c r="E3" s="30" t="s">
        <v>50</v>
      </c>
      <c r="F3" s="30" t="s">
        <v>51</v>
      </c>
      <c r="G3" s="30" t="s">
        <v>52</v>
      </c>
      <c r="H3" s="83" t="s">
        <v>53</v>
      </c>
      <c r="I3" s="84"/>
      <c r="J3" s="84"/>
      <c r="K3" s="84"/>
      <c r="L3" s="84"/>
      <c r="M3" s="84"/>
      <c r="N3" s="84"/>
      <c r="O3" s="84"/>
      <c r="P3" s="84"/>
      <c r="Q3" s="84"/>
      <c r="R3" s="84"/>
      <c r="S3" s="84"/>
      <c r="T3" s="84"/>
      <c r="U3" s="84"/>
      <c r="V3" s="84"/>
      <c r="W3" s="85"/>
      <c r="X3" s="89" t="s">
        <v>54</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55</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29" t="s">
        <v>56</v>
      </c>
      <c r="B4" s="31"/>
      <c r="C4" s="31"/>
      <c r="D4" s="31"/>
      <c r="E4" s="31"/>
      <c r="F4" s="31"/>
      <c r="G4" s="31"/>
      <c r="H4" s="86"/>
      <c r="I4" s="87"/>
      <c r="J4" s="87"/>
      <c r="K4" s="87"/>
      <c r="L4" s="87"/>
      <c r="M4" s="87"/>
      <c r="N4" s="87"/>
      <c r="O4" s="87"/>
      <c r="P4" s="87"/>
      <c r="Q4" s="87"/>
      <c r="R4" s="87"/>
      <c r="S4" s="87"/>
      <c r="T4" s="87"/>
      <c r="U4" s="87"/>
      <c r="V4" s="87"/>
      <c r="W4" s="88"/>
      <c r="X4" s="82" t="s">
        <v>57</v>
      </c>
      <c r="Y4" s="82"/>
      <c r="Z4" s="82"/>
      <c r="AA4" s="82"/>
      <c r="AB4" s="82"/>
      <c r="AC4" s="82"/>
      <c r="AD4" s="82"/>
      <c r="AE4" s="82"/>
      <c r="AF4" s="82"/>
      <c r="AG4" s="82"/>
      <c r="AH4" s="82"/>
      <c r="AI4" s="82" t="s">
        <v>58</v>
      </c>
      <c r="AJ4" s="82"/>
      <c r="AK4" s="82"/>
      <c r="AL4" s="82"/>
      <c r="AM4" s="82"/>
      <c r="AN4" s="82"/>
      <c r="AO4" s="82"/>
      <c r="AP4" s="82"/>
      <c r="AQ4" s="82"/>
      <c r="AR4" s="82"/>
      <c r="AS4" s="82"/>
      <c r="AT4" s="82" t="s">
        <v>59</v>
      </c>
      <c r="AU4" s="82"/>
      <c r="AV4" s="82"/>
      <c r="AW4" s="82"/>
      <c r="AX4" s="82"/>
      <c r="AY4" s="82"/>
      <c r="AZ4" s="82"/>
      <c r="BA4" s="82"/>
      <c r="BB4" s="82"/>
      <c r="BC4" s="82"/>
      <c r="BD4" s="82"/>
      <c r="BE4" s="82" t="s">
        <v>60</v>
      </c>
      <c r="BF4" s="82"/>
      <c r="BG4" s="82"/>
      <c r="BH4" s="82"/>
      <c r="BI4" s="82"/>
      <c r="BJ4" s="82"/>
      <c r="BK4" s="82"/>
      <c r="BL4" s="82"/>
      <c r="BM4" s="82"/>
      <c r="BN4" s="82"/>
      <c r="BO4" s="82"/>
      <c r="BP4" s="82" t="s">
        <v>61</v>
      </c>
      <c r="BQ4" s="82"/>
      <c r="BR4" s="82"/>
      <c r="BS4" s="82"/>
      <c r="BT4" s="82"/>
      <c r="BU4" s="82"/>
      <c r="BV4" s="82"/>
      <c r="BW4" s="82"/>
      <c r="BX4" s="82"/>
      <c r="BY4" s="82"/>
      <c r="BZ4" s="82"/>
      <c r="CA4" s="82" t="s">
        <v>62</v>
      </c>
      <c r="CB4" s="82"/>
      <c r="CC4" s="82"/>
      <c r="CD4" s="82"/>
      <c r="CE4" s="82"/>
      <c r="CF4" s="82"/>
      <c r="CG4" s="82"/>
      <c r="CH4" s="82"/>
      <c r="CI4" s="82"/>
      <c r="CJ4" s="82"/>
      <c r="CK4" s="82"/>
      <c r="CL4" s="82" t="s">
        <v>63</v>
      </c>
      <c r="CM4" s="82"/>
      <c r="CN4" s="82"/>
      <c r="CO4" s="82"/>
      <c r="CP4" s="82"/>
      <c r="CQ4" s="82"/>
      <c r="CR4" s="82"/>
      <c r="CS4" s="82"/>
      <c r="CT4" s="82"/>
      <c r="CU4" s="82"/>
      <c r="CV4" s="82"/>
      <c r="CW4" s="82" t="s">
        <v>64</v>
      </c>
      <c r="CX4" s="82"/>
      <c r="CY4" s="82"/>
      <c r="CZ4" s="82"/>
      <c r="DA4" s="82"/>
      <c r="DB4" s="82"/>
      <c r="DC4" s="82"/>
      <c r="DD4" s="82"/>
      <c r="DE4" s="82"/>
      <c r="DF4" s="82"/>
      <c r="DG4" s="82"/>
      <c r="DH4" s="82" t="s">
        <v>65</v>
      </c>
      <c r="DI4" s="82"/>
      <c r="DJ4" s="82"/>
      <c r="DK4" s="82"/>
      <c r="DL4" s="82"/>
      <c r="DM4" s="82"/>
      <c r="DN4" s="82"/>
      <c r="DO4" s="82"/>
      <c r="DP4" s="82"/>
      <c r="DQ4" s="82"/>
      <c r="DR4" s="82"/>
      <c r="DS4" s="82" t="s">
        <v>66</v>
      </c>
      <c r="DT4" s="82"/>
      <c r="DU4" s="82"/>
      <c r="DV4" s="82"/>
      <c r="DW4" s="82"/>
      <c r="DX4" s="82"/>
      <c r="DY4" s="82"/>
      <c r="DZ4" s="82"/>
      <c r="EA4" s="82"/>
      <c r="EB4" s="82"/>
      <c r="EC4" s="82"/>
      <c r="ED4" s="82" t="s">
        <v>67</v>
      </c>
      <c r="EE4" s="82"/>
      <c r="EF4" s="82"/>
      <c r="EG4" s="82"/>
      <c r="EH4" s="82"/>
      <c r="EI4" s="82"/>
      <c r="EJ4" s="82"/>
      <c r="EK4" s="82"/>
      <c r="EL4" s="82"/>
      <c r="EM4" s="82"/>
      <c r="EN4" s="82"/>
    </row>
    <row r="5" spans="1:144" x14ac:dyDescent="0.2">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2">
      <c r="A6" s="29" t="s">
        <v>96</v>
      </c>
      <c r="B6" s="34">
        <f>B7</f>
        <v>2019</v>
      </c>
      <c r="C6" s="34">
        <f t="shared" ref="C6:W6" si="3">C7</f>
        <v>454061</v>
      </c>
      <c r="D6" s="34">
        <f t="shared" si="3"/>
        <v>47</v>
      </c>
      <c r="E6" s="34">
        <f t="shared" si="3"/>
        <v>1</v>
      </c>
      <c r="F6" s="34">
        <f t="shared" si="3"/>
        <v>0</v>
      </c>
      <c r="G6" s="34">
        <f t="shared" si="3"/>
        <v>0</v>
      </c>
      <c r="H6" s="34" t="str">
        <f t="shared" si="3"/>
        <v>宮崎県　都農町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4.8099999999999996</v>
      </c>
      <c r="Q6" s="35">
        <f t="shared" si="3"/>
        <v>1375</v>
      </c>
      <c r="R6" s="35">
        <f t="shared" si="3"/>
        <v>10508</v>
      </c>
      <c r="S6" s="35">
        <f t="shared" si="3"/>
        <v>102.11</v>
      </c>
      <c r="T6" s="35">
        <f t="shared" si="3"/>
        <v>102.91</v>
      </c>
      <c r="U6" s="35">
        <f t="shared" si="3"/>
        <v>482</v>
      </c>
      <c r="V6" s="35">
        <f t="shared" si="3"/>
        <v>0.11</v>
      </c>
      <c r="W6" s="35">
        <f t="shared" si="3"/>
        <v>4381.82</v>
      </c>
      <c r="X6" s="36">
        <f>IF(X7="",NA(),X7)</f>
        <v>139.62</v>
      </c>
      <c r="Y6" s="36">
        <f t="shared" ref="Y6:AG6" si="4">IF(Y7="",NA(),Y7)</f>
        <v>145.38999999999999</v>
      </c>
      <c r="Z6" s="36">
        <f t="shared" si="4"/>
        <v>92.84</v>
      </c>
      <c r="AA6" s="36">
        <f t="shared" si="4"/>
        <v>100.59</v>
      </c>
      <c r="AB6" s="36">
        <f t="shared" si="4"/>
        <v>90.19</v>
      </c>
      <c r="AC6" s="36">
        <f t="shared" si="4"/>
        <v>76.27</v>
      </c>
      <c r="AD6" s="36">
        <f t="shared" si="4"/>
        <v>77.56</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366.29</v>
      </c>
      <c r="BF6" s="36">
        <f t="shared" ref="BF6:BN6" si="7">IF(BF7="",NA(),BF7)</f>
        <v>492.61</v>
      </c>
      <c r="BG6" s="36">
        <f t="shared" si="7"/>
        <v>167.77</v>
      </c>
      <c r="BH6" s="36">
        <f t="shared" si="7"/>
        <v>154.85</v>
      </c>
      <c r="BI6" s="36">
        <f t="shared" si="7"/>
        <v>4503.12</v>
      </c>
      <c r="BJ6" s="36">
        <f t="shared" si="7"/>
        <v>1134.67</v>
      </c>
      <c r="BK6" s="36">
        <f t="shared" si="7"/>
        <v>1144.79</v>
      </c>
      <c r="BL6" s="36">
        <f t="shared" si="7"/>
        <v>1302.33</v>
      </c>
      <c r="BM6" s="36">
        <f t="shared" si="7"/>
        <v>1274.21</v>
      </c>
      <c r="BN6" s="36">
        <f t="shared" si="7"/>
        <v>1183.92</v>
      </c>
      <c r="BO6" s="35" t="str">
        <f>IF(BO7="","",IF(BO7="-","【-】","【"&amp;SUBSTITUTE(TEXT(BO7,"#,##0.00"),"-","△")&amp;"】"))</f>
        <v>【1,084.05】</v>
      </c>
      <c r="BP6" s="36">
        <f>IF(BP7="",NA(),BP7)</f>
        <v>151.01</v>
      </c>
      <c r="BQ6" s="36">
        <f t="shared" ref="BQ6:BY6" si="8">IF(BQ7="",NA(),BQ7)</f>
        <v>173.59</v>
      </c>
      <c r="BR6" s="36">
        <f t="shared" si="8"/>
        <v>72.14</v>
      </c>
      <c r="BS6" s="36">
        <f t="shared" si="8"/>
        <v>78.98</v>
      </c>
      <c r="BT6" s="36">
        <f t="shared" si="8"/>
        <v>68.75</v>
      </c>
      <c r="BU6" s="36">
        <f t="shared" si="8"/>
        <v>40.6</v>
      </c>
      <c r="BV6" s="36">
        <f t="shared" si="8"/>
        <v>56.04</v>
      </c>
      <c r="BW6" s="36">
        <f t="shared" si="8"/>
        <v>40.89</v>
      </c>
      <c r="BX6" s="36">
        <f t="shared" si="8"/>
        <v>41.25</v>
      </c>
      <c r="BY6" s="36">
        <f t="shared" si="8"/>
        <v>42.5</v>
      </c>
      <c r="BZ6" s="35" t="str">
        <f>IF(BZ7="","",IF(BZ7="-","【-】","【"&amp;SUBSTITUTE(TEXT(BZ7,"#,##0.00"),"-","△")&amp;"】"))</f>
        <v>【53.46】</v>
      </c>
      <c r="CA6" s="36">
        <f>IF(CA7="",NA(),CA7)</f>
        <v>106.63</v>
      </c>
      <c r="CB6" s="36">
        <f t="shared" ref="CB6:CJ6" si="9">IF(CB7="",NA(),CB7)</f>
        <v>92.05</v>
      </c>
      <c r="CC6" s="36">
        <f t="shared" si="9"/>
        <v>99.38</v>
      </c>
      <c r="CD6" s="36">
        <f t="shared" si="9"/>
        <v>91.42</v>
      </c>
      <c r="CE6" s="36">
        <f t="shared" si="9"/>
        <v>106.05</v>
      </c>
      <c r="CF6" s="36">
        <f t="shared" si="9"/>
        <v>440.03</v>
      </c>
      <c r="CG6" s="36">
        <f t="shared" si="9"/>
        <v>304.35000000000002</v>
      </c>
      <c r="CH6" s="36">
        <f t="shared" si="9"/>
        <v>383.2</v>
      </c>
      <c r="CI6" s="36">
        <f t="shared" si="9"/>
        <v>383.25</v>
      </c>
      <c r="CJ6" s="36">
        <f t="shared" si="9"/>
        <v>377.72</v>
      </c>
      <c r="CK6" s="35" t="str">
        <f>IF(CK7="","",IF(CK7="-","【-】","【"&amp;SUBSTITUTE(TEXT(CK7,"#,##0.00"),"-","△")&amp;"】"))</f>
        <v>【300.47】</v>
      </c>
      <c r="CL6" s="36">
        <f>IF(CL7="",NA(),CL7)</f>
        <v>91.84</v>
      </c>
      <c r="CM6" s="36">
        <f t="shared" ref="CM6:CU6" si="10">IF(CM7="",NA(),CM7)</f>
        <v>89.18</v>
      </c>
      <c r="CN6" s="36">
        <f t="shared" si="10"/>
        <v>88.85</v>
      </c>
      <c r="CO6" s="36">
        <f t="shared" si="10"/>
        <v>84.95</v>
      </c>
      <c r="CP6" s="36">
        <f t="shared" si="10"/>
        <v>80.19</v>
      </c>
      <c r="CQ6" s="36">
        <f t="shared" si="10"/>
        <v>57.29</v>
      </c>
      <c r="CR6" s="36">
        <f t="shared" si="10"/>
        <v>55.9</v>
      </c>
      <c r="CS6" s="36">
        <f t="shared" si="10"/>
        <v>47.95</v>
      </c>
      <c r="CT6" s="36">
        <f t="shared" si="10"/>
        <v>48.26</v>
      </c>
      <c r="CU6" s="36">
        <f t="shared" si="10"/>
        <v>48.01</v>
      </c>
      <c r="CV6" s="35" t="str">
        <f>IF(CV7="","",IF(CV7="-","【-】","【"&amp;SUBSTITUTE(TEXT(CV7,"#,##0.00"),"-","△")&amp;"】"))</f>
        <v>【54.90】</v>
      </c>
      <c r="CW6" s="36">
        <f>IF(CW7="",NA(),CW7)</f>
        <v>88.77</v>
      </c>
      <c r="CX6" s="36">
        <f t="shared" ref="CX6:DF6" si="11">IF(CX7="",NA(),CX7)</f>
        <v>90.64</v>
      </c>
      <c r="CY6" s="36">
        <f t="shared" si="11"/>
        <v>100</v>
      </c>
      <c r="CZ6" s="36">
        <f t="shared" si="11"/>
        <v>100</v>
      </c>
      <c r="DA6" s="36">
        <f t="shared" si="11"/>
        <v>100</v>
      </c>
      <c r="DB6" s="36">
        <f t="shared" si="11"/>
        <v>73.69</v>
      </c>
      <c r="DC6" s="36">
        <f t="shared" si="11"/>
        <v>73.28</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7.93</v>
      </c>
      <c r="EE6" s="36">
        <f t="shared" ref="EE6:EM6" si="14">IF(EE7="",NA(),EE7)</f>
        <v>0.03</v>
      </c>
      <c r="EF6" s="35">
        <f t="shared" si="14"/>
        <v>0</v>
      </c>
      <c r="EG6" s="35">
        <f t="shared" si="14"/>
        <v>0</v>
      </c>
      <c r="EH6" s="36">
        <f t="shared" si="14"/>
        <v>79.53</v>
      </c>
      <c r="EI6" s="36">
        <f t="shared" si="14"/>
        <v>0.65</v>
      </c>
      <c r="EJ6" s="36">
        <f t="shared" si="14"/>
        <v>0.53</v>
      </c>
      <c r="EK6" s="36">
        <f t="shared" si="14"/>
        <v>0.56999999999999995</v>
      </c>
      <c r="EL6" s="36">
        <f t="shared" si="14"/>
        <v>0.62</v>
      </c>
      <c r="EM6" s="36">
        <f t="shared" si="14"/>
        <v>0.39</v>
      </c>
      <c r="EN6" s="35" t="str">
        <f>IF(EN7="","",IF(EN7="-","【-】","【"&amp;SUBSTITUTE(TEXT(EN7,"#,##0.00"),"-","△")&amp;"】"))</f>
        <v>【0.56】</v>
      </c>
    </row>
    <row r="7" spans="1:144" s="37" customFormat="1" x14ac:dyDescent="0.2">
      <c r="A7" s="29"/>
      <c r="B7" s="38">
        <v>2019</v>
      </c>
      <c r="C7" s="38">
        <v>454061</v>
      </c>
      <c r="D7" s="38">
        <v>47</v>
      </c>
      <c r="E7" s="38">
        <v>1</v>
      </c>
      <c r="F7" s="38">
        <v>0</v>
      </c>
      <c r="G7" s="38">
        <v>0</v>
      </c>
      <c r="H7" s="38" t="s">
        <v>97</v>
      </c>
      <c r="I7" s="38" t="s">
        <v>98</v>
      </c>
      <c r="J7" s="38" t="s">
        <v>99</v>
      </c>
      <c r="K7" s="38" t="s">
        <v>100</v>
      </c>
      <c r="L7" s="38" t="s">
        <v>101</v>
      </c>
      <c r="M7" s="38" t="s">
        <v>102</v>
      </c>
      <c r="N7" s="39" t="s">
        <v>103</v>
      </c>
      <c r="O7" s="39" t="s">
        <v>104</v>
      </c>
      <c r="P7" s="39">
        <v>4.8099999999999996</v>
      </c>
      <c r="Q7" s="39">
        <v>1375</v>
      </c>
      <c r="R7" s="39">
        <v>10508</v>
      </c>
      <c r="S7" s="39">
        <v>102.11</v>
      </c>
      <c r="T7" s="39">
        <v>102.91</v>
      </c>
      <c r="U7" s="39">
        <v>482</v>
      </c>
      <c r="V7" s="39">
        <v>0.11</v>
      </c>
      <c r="W7" s="39">
        <v>4381.82</v>
      </c>
      <c r="X7" s="39">
        <v>139.62</v>
      </c>
      <c r="Y7" s="39">
        <v>145.38999999999999</v>
      </c>
      <c r="Z7" s="39">
        <v>92.84</v>
      </c>
      <c r="AA7" s="39">
        <v>100.59</v>
      </c>
      <c r="AB7" s="39">
        <v>90.19</v>
      </c>
      <c r="AC7" s="39">
        <v>76.27</v>
      </c>
      <c r="AD7" s="39">
        <v>77.56</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366.29</v>
      </c>
      <c r="BF7" s="39">
        <v>492.61</v>
      </c>
      <c r="BG7" s="39">
        <v>167.77</v>
      </c>
      <c r="BH7" s="39">
        <v>154.85</v>
      </c>
      <c r="BI7" s="39">
        <v>4503.12</v>
      </c>
      <c r="BJ7" s="39">
        <v>1134.67</v>
      </c>
      <c r="BK7" s="39">
        <v>1144.79</v>
      </c>
      <c r="BL7" s="39">
        <v>1302.33</v>
      </c>
      <c r="BM7" s="39">
        <v>1274.21</v>
      </c>
      <c r="BN7" s="39">
        <v>1183.92</v>
      </c>
      <c r="BO7" s="39">
        <v>1084.05</v>
      </c>
      <c r="BP7" s="39">
        <v>151.01</v>
      </c>
      <c r="BQ7" s="39">
        <v>173.59</v>
      </c>
      <c r="BR7" s="39">
        <v>72.14</v>
      </c>
      <c r="BS7" s="39">
        <v>78.98</v>
      </c>
      <c r="BT7" s="39">
        <v>68.75</v>
      </c>
      <c r="BU7" s="39">
        <v>40.6</v>
      </c>
      <c r="BV7" s="39">
        <v>56.04</v>
      </c>
      <c r="BW7" s="39">
        <v>40.89</v>
      </c>
      <c r="BX7" s="39">
        <v>41.25</v>
      </c>
      <c r="BY7" s="39">
        <v>42.5</v>
      </c>
      <c r="BZ7" s="39">
        <v>53.46</v>
      </c>
      <c r="CA7" s="39">
        <v>106.63</v>
      </c>
      <c r="CB7" s="39">
        <v>92.05</v>
      </c>
      <c r="CC7" s="39">
        <v>99.38</v>
      </c>
      <c r="CD7" s="39">
        <v>91.42</v>
      </c>
      <c r="CE7" s="39">
        <v>106.05</v>
      </c>
      <c r="CF7" s="39">
        <v>440.03</v>
      </c>
      <c r="CG7" s="39">
        <v>304.35000000000002</v>
      </c>
      <c r="CH7" s="39">
        <v>383.2</v>
      </c>
      <c r="CI7" s="39">
        <v>383.25</v>
      </c>
      <c r="CJ7" s="39">
        <v>377.72</v>
      </c>
      <c r="CK7" s="39">
        <v>300.47000000000003</v>
      </c>
      <c r="CL7" s="39">
        <v>91.84</v>
      </c>
      <c r="CM7" s="39">
        <v>89.18</v>
      </c>
      <c r="CN7" s="39">
        <v>88.85</v>
      </c>
      <c r="CO7" s="39">
        <v>84.95</v>
      </c>
      <c r="CP7" s="39">
        <v>80.19</v>
      </c>
      <c r="CQ7" s="39">
        <v>57.29</v>
      </c>
      <c r="CR7" s="39">
        <v>55.9</v>
      </c>
      <c r="CS7" s="39">
        <v>47.95</v>
      </c>
      <c r="CT7" s="39">
        <v>48.26</v>
      </c>
      <c r="CU7" s="39">
        <v>48.01</v>
      </c>
      <c r="CV7" s="39">
        <v>54.9</v>
      </c>
      <c r="CW7" s="39">
        <v>88.77</v>
      </c>
      <c r="CX7" s="39">
        <v>90.64</v>
      </c>
      <c r="CY7" s="39">
        <v>100</v>
      </c>
      <c r="CZ7" s="39">
        <v>100</v>
      </c>
      <c r="DA7" s="39">
        <v>100</v>
      </c>
      <c r="DB7" s="39">
        <v>73.69</v>
      </c>
      <c r="DC7" s="39">
        <v>73.28</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7.93</v>
      </c>
      <c r="EE7" s="39">
        <v>0.03</v>
      </c>
      <c r="EF7" s="39">
        <v>0</v>
      </c>
      <c r="EG7" s="39">
        <v>0</v>
      </c>
      <c r="EH7" s="39">
        <v>79.53</v>
      </c>
      <c r="EI7" s="39">
        <v>0.65</v>
      </c>
      <c r="EJ7" s="39">
        <v>0.53</v>
      </c>
      <c r="EK7" s="39">
        <v>0.56999999999999995</v>
      </c>
      <c r="EL7" s="39">
        <v>0.62</v>
      </c>
      <c r="EM7" s="39">
        <v>0.39</v>
      </c>
      <c r="EN7" s="39">
        <v>0.56000000000000005</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47</v>
      </c>
      <c r="B10" s="42">
        <f t="shared" ref="B10:E10" si="15">DATEVALUE($B7+12-B11&amp;"/1/"&amp;B12)</f>
        <v>46388</v>
      </c>
      <c r="C10" s="42">
        <f t="shared" si="15"/>
        <v>46753</v>
      </c>
      <c r="D10" s="42">
        <f t="shared" si="15"/>
        <v>47119</v>
      </c>
      <c r="E10" s="42">
        <f t="shared" si="15"/>
        <v>47484</v>
      </c>
      <c r="F10" s="43">
        <f>DATEVALUE($B7+12-F11&amp;"/1/"&amp;F12)</f>
        <v>47849</v>
      </c>
    </row>
    <row r="11" spans="1:144" x14ac:dyDescent="0.2">
      <c r="B11">
        <v>4</v>
      </c>
      <c r="C11">
        <v>3</v>
      </c>
      <c r="D11">
        <v>2</v>
      </c>
      <c r="E11">
        <v>1</v>
      </c>
      <c r="F11">
        <v>0</v>
      </c>
      <c r="G11" t="s">
        <v>110</v>
      </c>
    </row>
    <row r="12" spans="1:144" x14ac:dyDescent="0.2">
      <c r="B12">
        <v>1</v>
      </c>
      <c r="C12">
        <v>1</v>
      </c>
      <c r="D12">
        <v>1</v>
      </c>
      <c r="E12">
        <v>1</v>
      </c>
      <c r="F12">
        <v>1</v>
      </c>
      <c r="G12" t="s">
        <v>111</v>
      </c>
    </row>
    <row r="13" spans="1:144" x14ac:dyDescent="0.2">
      <c r="B13" t="s">
        <v>112</v>
      </c>
      <c r="C13" t="s">
        <v>113</v>
      </c>
      <c r="D13" t="s">
        <v>114</v>
      </c>
      <c r="E13" t="s">
        <v>114</v>
      </c>
      <c r="F13" t="s">
        <v>115</v>
      </c>
      <c r="G13" t="s">
        <v>116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2021-01-26T09:05:21Z</cp:lastPrinted>
  <dcterms:created xsi:type="dcterms:W3CDTF">2020-12-04T02:23:04Z</dcterms:created>
  <dcterms:modified xsi:type="dcterms:W3CDTF">2021-02-18T08:16:56Z</dcterms:modified>
  <cp:category/>
</cp:coreProperties>
</file>