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240.15\10 課\007 環境水道課\※上水道\水道管理係長\001調査・報告モノ\経営比較分析\R1経営比較分析表\"/>
    </mc:Choice>
  </mc:AlternateContent>
  <workbookProtection workbookAlgorithmName="SHA-512" workbookHashValue="0fmWLewogFt80E2a9z+eAMWtR173MGbBFdG7Wsls78jSKwriMj97R7SyH7yoXaM+86kYci5EPbpjC9KJ7vSPyQ==" workbookSaltValue="Qc9KbDeXh5HFctQK/uioV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<sst xmlns="http://schemas.openxmlformats.org/spreadsheetml/2006/main" count="233" uniqueCount="117">
  <si>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</si>
  <si>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</si>
  <si>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</si>
  <si>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</si>
  <si>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</si>
  <si>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</si>
  <si>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</si>
  <si>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</si>
  <si>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</si>
  <si>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</si>
  <si>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</si>
  <si>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</si>
  <si>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</si>
  <si>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</si>
  <si>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</si>
  <si>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</si>
  <si>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</si>
  <si>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</si>
  <si>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</si>
  <si>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</si>
  <si>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</si>
  <si>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</si>
  <si>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</si>
  <si>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</si>
  <si>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</si>
  <si>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</si>
  <si>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</si>
  <si>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</si>
  <si>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</si>
  <si>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</si>
  <si>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</si>
  <si>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</si>
  <si>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</si>
  <si>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</si>
  <si>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</si>
  <si>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</si>
  <si>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</si>
  <si>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</si>
  <si>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</si>
  <si>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</si>
  <si>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</si>
  <si>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</si>
  <si>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</si>
  <si>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</si>
  <si>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</si>
  <si>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</si>
  <si>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</si>
  <si>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</si>
  <si>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</si>
  <si>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</si>
  <si>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</si>
  <si>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</si>
  <si>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</si>
  <si>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</si>
  <si>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</si>
  <si>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</si>
  <si>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</si>
  <si>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</si>
  <si>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</si>
  <si>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</si>
  <si>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</si>
  <si>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</si>
  <si>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</si>
  <si>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</si>
  <si>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</si>
  <si>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</si>
  <si>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</si>
  <si>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</si>
  <si>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</si>
  <si>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</si>
  <si>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</si>
  <si>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</si>
  <si>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</si>
  <si>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</si>
  <si>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</si>
  <si>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</si>
  <si>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</si>
  <si>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</si>
  <si>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</si>
  <si>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</si>
  <si>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</si>
  <si>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</si>
  <si>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</si>
  <si>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</si>
  <si>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</si>
  <si>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</si>
  <si>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</si>
  <si>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</si>
  <si>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</si>
  <si>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</si>
  <si>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</si>
  <si>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</si>
  <si>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</si>
  <si>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</si>
  <si>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</si>
  <si>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</si>
  <si>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門川町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</si>
  <si>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</si>
  <si>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</si>
  <si>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</si>
  <si>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</si>
  <si>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</si>
  <si>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</si>
  <si>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</si>
  <si>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</si>
  <si>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</si>
  <si>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</si>
  <si>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</si>
  <si>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</si>
  <si>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</si>
  <si>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</si>
  <si>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</si>
  <si>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</si>
  <si>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</si>
  <si>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簡易水道料金は、給水区域内の公平性を確保するため上水道事業と同一料金となっておりますが、給水費用の全てを水道料金に転嫁することは困難であるため、収支不足分を一般会計からの繰入金で補てんしている状況です。
「収益的収支比率」は100％を超えていますが、収益の大半を一般会計からの繰入金で賄っている状況であり、経営の健全性が確保出来ているとはいえません。また「料金回収率」は、令和元年７月の水道料金値上げによりやや改善しましたが、今後も適切な料金収入の確保が必要だと言えます。
「企業債残高対給水収益比率」については、現在は起債残高がありませんが、今後の老朽管更新計画を作成し適切な投資を行えるよう検討する必要があり、今後起債が増える可能性があります。
「給水原価」は、当該指標が平均値や類似団体より低い状況ですが、引き続き維持管理費の削減といった経営改善の検討を行うことが必要です。
「施設利用率」は、配水量の減少により平均値を下回っているため、施設規模の見直しなど経営の効率性について改善する必要があります。
「有収率」については、当該値は平均値や類似団体より高いですが、今後は漏水調査等の対策を講じ、効率をさらに高める必要があると考えられます。
　以上のことから、現在の簡易水道事業としては類似団体及び全国平均よりも優位的な数値でありますが、施設利用率に表れているとおり、給水人口減を見込んだ施設規模の見直しが必要になってくると考えられます。</t>
    <rPh sb="117" eb="118">
      <t>コ</t>
    </rPh>
    <rPh sb="131" eb="133">
      <t>イッパンカ</t>
    </rPh>
    <rPh sb="133" eb="135">
      <t>イケイ</t>
    </rPh>
    <rPh sb="138" eb="141">
      <t>クリイレキン</t>
    </rPh>
    <phoneticPr fontId="4"/>
  </si>
  <si>
    <t xml:space="preserve">門川町の簡易水道の老朽化状況は、耐用年数を経過した管路はありませんが、今後は資産台帳に基づき老朽管更新計画を検討する必要があると考えられます。
 </t>
    <rPh sb="35" eb="37">
      <t>コンゴ</t>
    </rPh>
    <phoneticPr fontId="4"/>
  </si>
  <si>
    <t>　門川町簡易水道事業は、農林業地域の振興と環境整備の観点から生活改善等福祉的要素を含んだ事業であります。しかしながら、将来にわたって給水人口や給水量が減少傾向であることから、給水収益も減少することが予想されます。
　上水道の料金改定に合わせ、令和元年７月に平均約２０％の水道料金値上げを行ったことにより料金収入が増加しました。また、令和２年９月に門川町簡易水道事業経営戦略を策定済みです。
　今後も限られた財源の中で、優先順位を設け、資産台帳に基づき老朽管更新計画を検討する等、水道施設整備事業の計画を進めていきたいと考えています。</t>
    <rPh sb="59" eb="61">
      <t>ショウライ</t>
    </rPh>
    <rPh sb="66" eb="68">
      <t>キュウスイ</t>
    </rPh>
    <rPh sb="68" eb="70">
      <t>ジンコウ</t>
    </rPh>
    <rPh sb="71" eb="73">
      <t>キュウスイ</t>
    </rPh>
    <rPh sb="73" eb="74">
      <t>リョウ</t>
    </rPh>
    <rPh sb="75" eb="77">
      <t>ゲンショウ</t>
    </rPh>
    <rPh sb="77" eb="79">
      <t>ケイコウ</t>
    </rPh>
    <rPh sb="87" eb="89">
      <t>キュウスイ</t>
    </rPh>
    <rPh sb="89" eb="91">
      <t>シュウエキ</t>
    </rPh>
    <rPh sb="92" eb="94">
      <t>ゲンショウ</t>
    </rPh>
    <rPh sb="99" eb="101">
      <t>ヨソウ</t>
    </rPh>
    <rPh sb="108" eb="111">
      <t>ジョウスイドウ</t>
    </rPh>
    <rPh sb="112" eb="114">
      <t>リョウキン</t>
    </rPh>
    <rPh sb="114" eb="116">
      <t>カイテイ</t>
    </rPh>
    <rPh sb="117" eb="118">
      <t>ア</t>
    </rPh>
    <rPh sb="128" eb="130">
      <t>ヘイキン</t>
    </rPh>
    <rPh sb="130" eb="131">
      <t>ヤク</t>
    </rPh>
    <rPh sb="135" eb="137">
      <t>スイドウ</t>
    </rPh>
    <rPh sb="139" eb="141">
      <t>ネア</t>
    </rPh>
    <rPh sb="143" eb="144">
      <t>オコナ</t>
    </rPh>
    <rPh sb="151" eb="153">
      <t>リョウキン</t>
    </rPh>
    <rPh sb="153" eb="155">
      <t>シュウニュウ</t>
    </rPh>
    <rPh sb="156" eb="158">
      <t>ゾウカ</t>
    </rPh>
    <rPh sb="166" eb="168">
      <t>レイワ</t>
    </rPh>
    <rPh sb="173" eb="176">
      <t>カドガワチョウ</t>
    </rPh>
    <rPh sb="176" eb="178">
      <t>カンイ</t>
    </rPh>
    <rPh sb="178" eb="180">
      <t>スイドウ</t>
    </rPh>
    <rPh sb="180" eb="182">
      <t>ジギョウ</t>
    </rPh>
    <rPh sb="189" eb="190">
      <t>ズ</t>
    </rPh>
    <rPh sb="214" eb="215">
      <t>モウ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</si>
</sst>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60-4D0E-8527-C56DBAA212A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2D60-4D0E-8527-C56DBAA212A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22.43</c:v>
                </c:pt>
                <c:pt idx="1">
                  <c:v>23.53</c:v>
                </c:pt>
                <c:pt idx="2">
                  <c:v>23.67</c:v>
                </c:pt>
                <c:pt idx="3">
                  <c:v>20.420000000000002</c:v>
                </c:pt>
                <c:pt idx="4">
                  <c:v>16.920000000000002</c:v>
                </c:pt>
              </c:numCache>
            </c:numRef>
          </c:val>
          <c:extLst>
            <c:ext xmlns:c16="http://schemas.microsoft.com/office/drawing/2014/chart" uri="{C3380CC4-5D6E-409C-BE32-E72D297353CC}">
              <c16:uniqueId val="{00000000-5D69-4397-B026-3B67D084CE3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5D69-4397-B026-3B67D084CE3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94</c:v>
                </c:pt>
                <c:pt idx="1">
                  <c:v>94</c:v>
                </c:pt>
                <c:pt idx="2">
                  <c:v>94</c:v>
                </c:pt>
                <c:pt idx="3">
                  <c:v>94</c:v>
                </c:pt>
                <c:pt idx="4">
                  <c:v>94</c:v>
                </c:pt>
              </c:numCache>
            </c:numRef>
          </c:val>
          <c:extLst>
            <c:ext xmlns:c16="http://schemas.microsoft.com/office/drawing/2014/chart" uri="{C3380CC4-5D6E-409C-BE32-E72D297353CC}">
              <c16:uniqueId val="{00000000-2946-4826-80EA-96484189168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2946-4826-80EA-96484189168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105.52</c:v>
                </c:pt>
                <c:pt idx="1">
                  <c:v>98.74</c:v>
                </c:pt>
                <c:pt idx="2">
                  <c:v>107.39</c:v>
                </c:pt>
                <c:pt idx="3">
                  <c:v>93.94</c:v>
                </c:pt>
                <c:pt idx="4">
                  <c:v>120.46</c:v>
                </c:pt>
              </c:numCache>
            </c:numRef>
          </c:val>
          <c:extLst>
            <c:ext xmlns:c16="http://schemas.microsoft.com/office/drawing/2014/chart" uri="{C3380CC4-5D6E-409C-BE32-E72D297353CC}">
              <c16:uniqueId val="{00000000-B9E3-4422-8053-D3ECC550096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B9E3-4422-8053-D3ECC550096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EE-42E0-B224-106B25DB79A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EE-42E0-B224-106B25DB79A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F0-4A7B-9003-ED7D952DD0D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F0-4A7B-9003-ED7D952DD0D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75-41DB-A237-15A98911F99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75-41DB-A237-15A98911F99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FE-47A2-AC55-719FBCFB68C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FE-47A2-AC55-719FBCFB68C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63-4B95-9652-C0F290AB0D1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C063-4B95-9652-C0F290AB0D1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43.59</c:v>
                </c:pt>
                <c:pt idx="1">
                  <c:v>47.74</c:v>
                </c:pt>
                <c:pt idx="2">
                  <c:v>54.06</c:v>
                </c:pt>
                <c:pt idx="3">
                  <c:v>41.66</c:v>
                </c:pt>
                <c:pt idx="4">
                  <c:v>49.77</c:v>
                </c:pt>
              </c:numCache>
            </c:numRef>
          </c:val>
          <c:extLst>
            <c:ext xmlns:c16="http://schemas.microsoft.com/office/drawing/2014/chart" uri="{C3380CC4-5D6E-409C-BE32-E72D297353CC}">
              <c16:uniqueId val="{00000000-47F2-44E2-9FC4-2DA3DE5F979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47F2-44E2-9FC4-2DA3DE5F979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297.64</c:v>
                </c:pt>
                <c:pt idx="1">
                  <c:v>275.61</c:v>
                </c:pt>
                <c:pt idx="2">
                  <c:v>247.62</c:v>
                </c:pt>
                <c:pt idx="3">
                  <c:v>316.58999999999997</c:v>
                </c:pt>
                <c:pt idx="4">
                  <c:v>305.2</c:v>
                </c:pt>
              </c:numCache>
            </c:numRef>
          </c:val>
          <c:extLst>
            <c:ext xmlns:c16="http://schemas.microsoft.com/office/drawing/2014/chart" uri="{C3380CC4-5D6E-409C-BE32-E72D297353CC}">
              <c16:uniqueId val="{00000000-930C-49A7-8670-420F22D8041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930C-49A7-8670-420F22D8041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宮崎県　門川町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17981</v>
      </c>
      <c r="AM8" s="51"/>
      <c r="AN8" s="51"/>
      <c r="AO8" s="51"/>
      <c r="AP8" s="51"/>
      <c r="AQ8" s="51"/>
      <c r="AR8" s="51"/>
      <c r="AS8" s="51"/>
      <c r="AT8" s="47">
        <f>データ!$S$6</f>
        <v>120.52</v>
      </c>
      <c r="AU8" s="47"/>
      <c r="AV8" s="47"/>
      <c r="AW8" s="47"/>
      <c r="AX8" s="47"/>
      <c r="AY8" s="47"/>
      <c r="AZ8" s="47"/>
      <c r="BA8" s="47"/>
      <c r="BB8" s="47">
        <f>データ!$T$6</f>
        <v>149.19999999999999</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1.3</v>
      </c>
      <c r="Q10" s="47"/>
      <c r="R10" s="47"/>
      <c r="S10" s="47"/>
      <c r="T10" s="47"/>
      <c r="U10" s="47"/>
      <c r="V10" s="47"/>
      <c r="W10" s="51">
        <f>データ!$Q$6</f>
        <v>2640</v>
      </c>
      <c r="X10" s="51"/>
      <c r="Y10" s="51"/>
      <c r="Z10" s="51"/>
      <c r="AA10" s="51"/>
      <c r="AB10" s="51"/>
      <c r="AC10" s="51"/>
      <c r="AD10" s="2"/>
      <c r="AE10" s="2"/>
      <c r="AF10" s="2"/>
      <c r="AG10" s="2"/>
      <c r="AH10" s="2"/>
      <c r="AI10" s="2"/>
      <c r="AJ10" s="2"/>
      <c r="AK10" s="2"/>
      <c r="AL10" s="51">
        <f>データ!$U$6</f>
        <v>233</v>
      </c>
      <c r="AM10" s="51"/>
      <c r="AN10" s="51"/>
      <c r="AO10" s="51"/>
      <c r="AP10" s="51"/>
      <c r="AQ10" s="51"/>
      <c r="AR10" s="51"/>
      <c r="AS10" s="51"/>
      <c r="AT10" s="47">
        <f>データ!$V$6</f>
        <v>1.32</v>
      </c>
      <c r="AU10" s="47"/>
      <c r="AV10" s="47"/>
      <c r="AW10" s="47"/>
      <c r="AX10" s="47"/>
      <c r="AY10" s="47"/>
      <c r="AZ10" s="47"/>
      <c r="BA10" s="47"/>
      <c r="BB10" s="47">
        <f>データ!$W$6</f>
        <v>176.52</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114</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4CXYIZTYDYsvQxsn+/xrXToA5g3L8s3ZqkVswMZTnPUHcne12hkK/LxfBVivRjyc2nGExTAP7RBQytTGw347JA==" saltValue="C0i1p0yR38yUfPnzvACnJ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454214</v>
      </c>
      <c r="D6" s="34">
        <f t="shared" si="3"/>
        <v>47</v>
      </c>
      <c r="E6" s="34">
        <f t="shared" si="3"/>
        <v>1</v>
      </c>
      <c r="F6" s="34">
        <f t="shared" si="3"/>
        <v>0</v>
      </c>
      <c r="G6" s="34">
        <f t="shared" si="3"/>
        <v>0</v>
      </c>
      <c r="H6" s="34" t="str">
        <f t="shared" si="3"/>
        <v>宮崎県　門川町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1.3</v>
      </c>
      <c r="Q6" s="35">
        <f t="shared" si="3"/>
        <v>2640</v>
      </c>
      <c r="R6" s="35">
        <f t="shared" si="3"/>
        <v>17981</v>
      </c>
      <c r="S6" s="35">
        <f t="shared" si="3"/>
        <v>120.52</v>
      </c>
      <c r="T6" s="35">
        <f t="shared" si="3"/>
        <v>149.19999999999999</v>
      </c>
      <c r="U6" s="35">
        <f t="shared" si="3"/>
        <v>233</v>
      </c>
      <c r="V6" s="35">
        <f t="shared" si="3"/>
        <v>1.32</v>
      </c>
      <c r="W6" s="35">
        <f t="shared" si="3"/>
        <v>176.52</v>
      </c>
      <c r="X6" s="36">
        <f>IF(X7="",NA(),X7)</f>
        <v>105.52</v>
      </c>
      <c r="Y6" s="36">
        <f t="shared" ref="Y6:AG6" si="4">IF(Y7="",NA(),Y7)</f>
        <v>98.74</v>
      </c>
      <c r="Z6" s="36">
        <f t="shared" si="4"/>
        <v>107.39</v>
      </c>
      <c r="AA6" s="36">
        <f t="shared" si="4"/>
        <v>93.94</v>
      </c>
      <c r="AB6" s="36">
        <f t="shared" si="4"/>
        <v>120.46</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1510.14</v>
      </c>
      <c r="BK6" s="36">
        <f t="shared" si="7"/>
        <v>1595.62</v>
      </c>
      <c r="BL6" s="36">
        <f t="shared" si="7"/>
        <v>1302.33</v>
      </c>
      <c r="BM6" s="36">
        <f t="shared" si="7"/>
        <v>1274.21</v>
      </c>
      <c r="BN6" s="36">
        <f t="shared" si="7"/>
        <v>1183.92</v>
      </c>
      <c r="BO6" s="35" t="str">
        <f>IF(BO7="","",IF(BO7="-","【-】","【"&amp;SUBSTITUTE(TEXT(BO7,"#,##0.00"),"-","△")&amp;"】"))</f>
        <v>【1,084.05】</v>
      </c>
      <c r="BP6" s="36">
        <f>IF(BP7="",NA(),BP7)</f>
        <v>43.59</v>
      </c>
      <c r="BQ6" s="36">
        <f t="shared" ref="BQ6:BY6" si="8">IF(BQ7="",NA(),BQ7)</f>
        <v>47.74</v>
      </c>
      <c r="BR6" s="36">
        <f t="shared" si="8"/>
        <v>54.06</v>
      </c>
      <c r="BS6" s="36">
        <f t="shared" si="8"/>
        <v>41.66</v>
      </c>
      <c r="BT6" s="36">
        <f t="shared" si="8"/>
        <v>49.77</v>
      </c>
      <c r="BU6" s="36">
        <f t="shared" si="8"/>
        <v>22.67</v>
      </c>
      <c r="BV6" s="36">
        <f t="shared" si="8"/>
        <v>37.92</v>
      </c>
      <c r="BW6" s="36">
        <f t="shared" si="8"/>
        <v>40.89</v>
      </c>
      <c r="BX6" s="36">
        <f t="shared" si="8"/>
        <v>41.25</v>
      </c>
      <c r="BY6" s="36">
        <f t="shared" si="8"/>
        <v>42.5</v>
      </c>
      <c r="BZ6" s="35" t="str">
        <f>IF(BZ7="","",IF(BZ7="-","【-】","【"&amp;SUBSTITUTE(TEXT(BZ7,"#,##0.00"),"-","△")&amp;"】"))</f>
        <v>【53.46】</v>
      </c>
      <c r="CA6" s="36">
        <f>IF(CA7="",NA(),CA7)</f>
        <v>297.64</v>
      </c>
      <c r="CB6" s="36">
        <f t="shared" ref="CB6:CJ6" si="9">IF(CB7="",NA(),CB7)</f>
        <v>275.61</v>
      </c>
      <c r="CC6" s="36">
        <f t="shared" si="9"/>
        <v>247.62</v>
      </c>
      <c r="CD6" s="36">
        <f t="shared" si="9"/>
        <v>316.58999999999997</v>
      </c>
      <c r="CE6" s="36">
        <f t="shared" si="9"/>
        <v>305.2</v>
      </c>
      <c r="CF6" s="36">
        <f t="shared" si="9"/>
        <v>789.62</v>
      </c>
      <c r="CG6" s="36">
        <f t="shared" si="9"/>
        <v>423.18</v>
      </c>
      <c r="CH6" s="36">
        <f t="shared" si="9"/>
        <v>383.2</v>
      </c>
      <c r="CI6" s="36">
        <f t="shared" si="9"/>
        <v>383.25</v>
      </c>
      <c r="CJ6" s="36">
        <f t="shared" si="9"/>
        <v>377.72</v>
      </c>
      <c r="CK6" s="35" t="str">
        <f>IF(CK7="","",IF(CK7="-","【-】","【"&amp;SUBSTITUTE(TEXT(CK7,"#,##0.00"),"-","△")&amp;"】"))</f>
        <v>【300.47】</v>
      </c>
      <c r="CL6" s="36">
        <f>IF(CL7="",NA(),CL7)</f>
        <v>22.43</v>
      </c>
      <c r="CM6" s="36">
        <f t="shared" ref="CM6:CU6" si="10">IF(CM7="",NA(),CM7)</f>
        <v>23.53</v>
      </c>
      <c r="CN6" s="36">
        <f t="shared" si="10"/>
        <v>23.67</v>
      </c>
      <c r="CO6" s="36">
        <f t="shared" si="10"/>
        <v>20.420000000000002</v>
      </c>
      <c r="CP6" s="36">
        <f t="shared" si="10"/>
        <v>16.920000000000002</v>
      </c>
      <c r="CQ6" s="36">
        <f t="shared" si="10"/>
        <v>48.7</v>
      </c>
      <c r="CR6" s="36">
        <f t="shared" si="10"/>
        <v>46.9</v>
      </c>
      <c r="CS6" s="36">
        <f t="shared" si="10"/>
        <v>47.95</v>
      </c>
      <c r="CT6" s="36">
        <f t="shared" si="10"/>
        <v>48.26</v>
      </c>
      <c r="CU6" s="36">
        <f t="shared" si="10"/>
        <v>48.01</v>
      </c>
      <c r="CV6" s="35" t="str">
        <f>IF(CV7="","",IF(CV7="-","【-】","【"&amp;SUBSTITUTE(TEXT(CV7,"#,##0.00"),"-","△")&amp;"】"))</f>
        <v>【54.90】</v>
      </c>
      <c r="CW6" s="36">
        <f>IF(CW7="",NA(),CW7)</f>
        <v>94</v>
      </c>
      <c r="CX6" s="36">
        <f t="shared" ref="CX6:DF6" si="11">IF(CX7="",NA(),CX7)</f>
        <v>94</v>
      </c>
      <c r="CY6" s="36">
        <f t="shared" si="11"/>
        <v>94</v>
      </c>
      <c r="CZ6" s="36">
        <f t="shared" si="11"/>
        <v>94</v>
      </c>
      <c r="DA6" s="36">
        <f t="shared" si="11"/>
        <v>94</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454214</v>
      </c>
      <c r="D7" s="38">
        <v>47</v>
      </c>
      <c r="E7" s="38">
        <v>1</v>
      </c>
      <c r="F7" s="38">
        <v>0</v>
      </c>
      <c r="G7" s="38">
        <v>0</v>
      </c>
      <c r="H7" s="38" t="s">
        <v>96</v>
      </c>
      <c r="I7" s="38" t="s">
        <v>97</v>
      </c>
      <c r="J7" s="38" t="s">
        <v>98</v>
      </c>
      <c r="K7" s="38" t="s">
        <v>99</v>
      </c>
      <c r="L7" s="38" t="s">
        <v>100</v>
      </c>
      <c r="M7" s="38" t="s">
        <v>101</v>
      </c>
      <c r="N7" s="39" t="s">
        <v>102</v>
      </c>
      <c r="O7" s="39" t="s">
        <v>103</v>
      </c>
      <c r="P7" s="39">
        <v>1.3</v>
      </c>
      <c r="Q7" s="39">
        <v>2640</v>
      </c>
      <c r="R7" s="39">
        <v>17981</v>
      </c>
      <c r="S7" s="39">
        <v>120.52</v>
      </c>
      <c r="T7" s="39">
        <v>149.19999999999999</v>
      </c>
      <c r="U7" s="39">
        <v>233</v>
      </c>
      <c r="V7" s="39">
        <v>1.32</v>
      </c>
      <c r="W7" s="39">
        <v>176.52</v>
      </c>
      <c r="X7" s="39">
        <v>105.52</v>
      </c>
      <c r="Y7" s="39">
        <v>98.74</v>
      </c>
      <c r="Z7" s="39">
        <v>107.39</v>
      </c>
      <c r="AA7" s="39">
        <v>93.94</v>
      </c>
      <c r="AB7" s="39">
        <v>120.46</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1510.14</v>
      </c>
      <c r="BK7" s="39">
        <v>1595.62</v>
      </c>
      <c r="BL7" s="39">
        <v>1302.33</v>
      </c>
      <c r="BM7" s="39">
        <v>1274.21</v>
      </c>
      <c r="BN7" s="39">
        <v>1183.92</v>
      </c>
      <c r="BO7" s="39">
        <v>1084.05</v>
      </c>
      <c r="BP7" s="39">
        <v>43.59</v>
      </c>
      <c r="BQ7" s="39">
        <v>47.74</v>
      </c>
      <c r="BR7" s="39">
        <v>54.06</v>
      </c>
      <c r="BS7" s="39">
        <v>41.66</v>
      </c>
      <c r="BT7" s="39">
        <v>49.77</v>
      </c>
      <c r="BU7" s="39">
        <v>22.67</v>
      </c>
      <c r="BV7" s="39">
        <v>37.92</v>
      </c>
      <c r="BW7" s="39">
        <v>40.89</v>
      </c>
      <c r="BX7" s="39">
        <v>41.25</v>
      </c>
      <c r="BY7" s="39">
        <v>42.5</v>
      </c>
      <c r="BZ7" s="39">
        <v>53.46</v>
      </c>
      <c r="CA7" s="39">
        <v>297.64</v>
      </c>
      <c r="CB7" s="39">
        <v>275.61</v>
      </c>
      <c r="CC7" s="39">
        <v>247.62</v>
      </c>
      <c r="CD7" s="39">
        <v>316.58999999999997</v>
      </c>
      <c r="CE7" s="39">
        <v>305.2</v>
      </c>
      <c r="CF7" s="39">
        <v>789.62</v>
      </c>
      <c r="CG7" s="39">
        <v>423.18</v>
      </c>
      <c r="CH7" s="39">
        <v>383.2</v>
      </c>
      <c r="CI7" s="39">
        <v>383.25</v>
      </c>
      <c r="CJ7" s="39">
        <v>377.72</v>
      </c>
      <c r="CK7" s="39">
        <v>300.47000000000003</v>
      </c>
      <c r="CL7" s="39">
        <v>22.43</v>
      </c>
      <c r="CM7" s="39">
        <v>23.53</v>
      </c>
      <c r="CN7" s="39">
        <v>23.67</v>
      </c>
      <c r="CO7" s="39">
        <v>20.420000000000002</v>
      </c>
      <c r="CP7" s="39">
        <v>16.920000000000002</v>
      </c>
      <c r="CQ7" s="39">
        <v>48.7</v>
      </c>
      <c r="CR7" s="39">
        <v>46.9</v>
      </c>
      <c r="CS7" s="39">
        <v>47.95</v>
      </c>
      <c r="CT7" s="39">
        <v>48.26</v>
      </c>
      <c r="CU7" s="39">
        <v>48.01</v>
      </c>
      <c r="CV7" s="39">
        <v>54.9</v>
      </c>
      <c r="CW7" s="39">
        <v>94</v>
      </c>
      <c r="CX7" s="39">
        <v>94</v>
      </c>
      <c r="CY7" s="39">
        <v>94</v>
      </c>
      <c r="CZ7" s="39">
        <v>94</v>
      </c>
      <c r="DA7" s="39">
        <v>94</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2021-01-28T06:56:48Z</cp:lastPrinted>
  <dcterms:created xsi:type="dcterms:W3CDTF">2020-12-04T02:23:05Z</dcterms:created>
  <dcterms:modified xsi:type="dcterms:W3CDTF">2021-02-01T07:50:27Z</dcterms:modified>
  <cp:category/>
</cp:coreProperties>
</file>