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01 各種照会・回答\210108【】公営企業に係る「経営比較分析表」の分析等について（照会）\03 市町村→県\【法非】簡易水道（矢野）\22 椎葉村〇\"/>
    </mc:Choice>
  </mc:AlternateContent>
  <xr:revisionPtr revIDLastSave="0" documentId="13_ncr:1_{AF641CD0-4361-44BE-BD2D-65FECEB51F21}" xr6:coauthVersionLast="46" xr6:coauthVersionMax="46" xr10:uidLastSave="{00000000-0000-0000-0000-000000000000}"/>
  <workbookProtection workbookAlgorithmName="SHA-512" workbookHashValue="BKw3O0H0srKnm/4Xl9u36p1i7/64eMeoc6e6avx0YkwSkuPpG35cgqMnc6J+yHcpSdXcLoK3DJo1Ii698IhwQQ==" workbookSaltValue="8HbAq1SrSDbCPUl74kkQCw==" workbookSpinCount="100000" lockStructure="1"/>
  <bookViews>
    <workbookView xWindow="-108" yWindow="-108" windowWidth="23256" windowHeight="12576"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P10" i="4" s="1"/>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BB10" i="4"/>
  <c r="AT10" i="4"/>
  <c r="AL10" i="4"/>
  <c r="W10" i="4"/>
  <c r="I10" i="4"/>
  <c r="BB8" i="4"/>
  <c r="AT8" i="4"/>
  <c r="AL8" i="4"/>
  <c r="AD8" i="4"/>
  <c r="W8" i="4"/>
  <c r="P8" i="4"/>
  <c r="I8" i="4"/>
  <c r="B8" i="4"/>
  <c r="B6" i="4"/>
</calcChain>
</file>

<file path=xl/sharedStrings.xml><?xml version="1.0" encoding="utf-8"?>
<sst xmlns="http://schemas.openxmlformats.org/spreadsheetml/2006/main" count="233" uniqueCount="118">
  <si>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</si>
  <si>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</si>
  <si>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</si>
  <si>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</si>
  <si>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</si>
  <si>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</si>
  <si>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</si>
  <si>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</si>
  <si>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</si>
  <si>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</si>
  <si>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</si>
  <si>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</si>
  <si>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</si>
  <si>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</si>
  <si>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</si>
  <si>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</si>
  <si>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</si>
  <si>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</si>
  <si>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</si>
  <si>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</si>
  <si>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</si>
  <si>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</si>
  <si>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</si>
  <si>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</si>
  <si>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</si>
  <si>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</si>
  <si>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</si>
  <si>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</si>
  <si>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</si>
  <si>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</si>
  <si>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</si>
  <si>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</si>
  <si>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</si>
  <si>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</si>
  <si>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</si>
  <si>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</si>
  <si>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</si>
  <si>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</si>
  <si>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</si>
  <si>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</si>
  <si>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</si>
  <si>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</si>
  <si>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</si>
  <si>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</si>
  <si>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</si>
  <si>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</si>
  <si>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</si>
  <si>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</si>
  <si>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</si>
  <si>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</si>
  <si>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</si>
  <si>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</si>
  <si>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</si>
  <si>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</si>
  <si>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</si>
  <si>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</si>
  <si>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</si>
  <si>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</si>
  <si>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</si>
  <si>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</si>
  <si>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</si>
  <si>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</si>
  <si>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</si>
  <si>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</si>
  <si>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</si>
  <si>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</si>
  <si>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</si>
  <si>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</si>
  <si>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</si>
  <si>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</si>
  <si>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</si>
  <si>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</si>
  <si>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</si>
  <si>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</si>
  <si>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</si>
  <si>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</si>
  <si>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</si>
  <si>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</si>
  <si>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</si>
  <si>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</si>
  <si>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</si>
  <si>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</si>
  <si>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</si>
  <si>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</si>
  <si>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</si>
  <si>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</si>
  <si>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</si>
  <si>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</si>
  <si>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</si>
  <si>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</si>
  <si>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</si>
  <si>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</si>
  <si>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</si>
  <si>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</si>
  <si>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</si>
  <si>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</si>
  <si>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椎葉村</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</si>
  <si>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</si>
  <si>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</si>
  <si>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</si>
  <si>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</si>
  <si>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</si>
  <si>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</si>
  <si>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</si>
  <si>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</si>
  <si>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</si>
  <si>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</si>
  <si>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</si>
  <si>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</si>
  <si>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</si>
  <si>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</si>
  <si>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</si>
  <si>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</si>
  <si>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</si>
  <si>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</si>
  <si>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椎葉村は面積が広く急な山々に囲まれ集落も点在しているため、水道普及率も28.19％と低く給水区域拡張は難しい。人口減少もあり水道料金の大幅な収入増加は見込めない。現在は水道料金収入と一般会計からの繰入金により財源を確保していくこととして、水道料金の引き上げはまだ考えていない。今後も電気機械等の老朽化に対応するため、限られた財源の中で計画的な更新を行っていくとともに、将来の給水人口減少を見込んだ施設規模の縮小など徹底した経費削減を行い経営の健全化に努めていく。経営戦略については平成29年に策定済みである。</t>
    <rPh sb="232" eb="234">
      <t>ケイエイ</t>
    </rPh>
    <rPh sb="234" eb="236">
      <t>センリャク</t>
    </rPh>
    <rPh sb="241" eb="243">
      <t>ヘイセイ</t>
    </rPh>
    <rPh sb="245" eb="246">
      <t>ネン</t>
    </rPh>
    <rPh sb="247" eb="249">
      <t>サクテイ</t>
    </rPh>
    <rPh sb="249" eb="250">
      <t>ズ</t>
    </rPh>
    <phoneticPr fontId="16"/>
  </si>
  <si>
    <t>　椎葉村は１つの簡易水道（浄水場は２か所）と２つの飲料水供給施設を運営している。上椎葉地区水道施設は竣工から２１年経っており、管路の老朽化はまだ無いが電気機器においては約１０年毎に更新の必要があり随時更新改修を行っている。
　岩屋戸地区水道施設は竣工から４０年経っていたため平成２５・２６年度に更新工事を行い、施設、管路の老朽化は現在のところ解消されている。
　また、平成30年度・令和元年度で本郷地区飲料水供給施設を整備し、令和2年度から運営を開始したため、飲料水供給施設は3施設となった。</t>
    <rPh sb="184" eb="186">
      <t>ヘイセイ</t>
    </rPh>
    <rPh sb="188" eb="190">
      <t>ネンド</t>
    </rPh>
    <rPh sb="191" eb="193">
      <t>レイワ</t>
    </rPh>
    <rPh sb="193" eb="196">
      <t>ガンネンド</t>
    </rPh>
    <rPh sb="197" eb="199">
      <t>ホンゴウ</t>
    </rPh>
    <rPh sb="199" eb="201">
      <t>チク</t>
    </rPh>
    <rPh sb="201" eb="204">
      <t>インリョウスイ</t>
    </rPh>
    <rPh sb="204" eb="206">
      <t>キョウキュウ</t>
    </rPh>
    <rPh sb="206" eb="208">
      <t>シセツ</t>
    </rPh>
    <rPh sb="209" eb="211">
      <t>セイビ</t>
    </rPh>
    <rPh sb="213" eb="215">
      <t>レイワ</t>
    </rPh>
    <rPh sb="216" eb="218">
      <t>ネンド</t>
    </rPh>
    <rPh sb="220" eb="222">
      <t>ウンエイ</t>
    </rPh>
    <rPh sb="223" eb="225">
      <t>カイシ</t>
    </rPh>
    <rPh sb="230" eb="233">
      <t>インリョウスイ</t>
    </rPh>
    <rPh sb="233" eb="235">
      <t>キョウキュウ</t>
    </rPh>
    <rPh sb="235" eb="237">
      <t>シセツ</t>
    </rPh>
    <rPh sb="239" eb="241">
      <t>シセツ</t>
    </rPh>
    <phoneticPr fontId="16"/>
  </si>
  <si>
    <t>①収益的収支比率
　１００％を上回っており、経営の健全性が確保されている。今後は水道料金収入の減少が予想される事に加え、上椎葉浄水場の電気設備更新のため総費用が増加する見込みである。
④企業債残高対給水収益比率
　平成25・26年度に岩屋戸地区水道施設の更新工事を行った。また、平成30年度・令和元年度に本郷地区飲料水供給施設整備事業を行った。平成9～11年に行った上椎葉地区水道更新事業の起債償還が令和11年まであり当分は現状のまま推移する見込みである。
⑤料金回収率
　平成30年度は39.06、令和元年度は31.21と昨年より減少している。飲料水供給施設の新設等により費用が増加したためである。
⑥給水原価
　類似団体平均より多く推移している。昨年よりも増加しており、今後有収水量の減少によりさらに給水原価は増加すると予想される。
⑦施設利用率
　昨年より減少している。今後料金収入の減少が予想されるため、将来的には施設のサイズダウンを検討し、経営の効率性について改善する必要がある。
⑧有収率
　給・配水管の漏水を発見しだい修理しており、令和元年度は昨年より増加している。今後も修繕を行っていく。</t>
    <rPh sb="15" eb="16">
      <t>ウエ</t>
    </rPh>
    <rPh sb="139" eb="141">
      <t>ヘイセイ</t>
    </rPh>
    <rPh sb="143" eb="145">
      <t>ネンド</t>
    </rPh>
    <rPh sb="146" eb="148">
      <t>レイワ</t>
    </rPh>
    <rPh sb="148" eb="150">
      <t>ガンネン</t>
    </rPh>
    <rPh sb="150" eb="151">
      <t>ド</t>
    </rPh>
    <rPh sb="152" eb="154">
      <t>ホンゴウ</t>
    </rPh>
    <rPh sb="154" eb="156">
      <t>チク</t>
    </rPh>
    <rPh sb="156" eb="159">
      <t>インリョウスイ</t>
    </rPh>
    <rPh sb="159" eb="161">
      <t>キョウキュウ</t>
    </rPh>
    <rPh sb="161" eb="163">
      <t>シセツ</t>
    </rPh>
    <rPh sb="163" eb="165">
      <t>セイビ</t>
    </rPh>
    <rPh sb="165" eb="167">
      <t>ジギョウ</t>
    </rPh>
    <rPh sb="168" eb="169">
      <t>オコナ</t>
    </rPh>
    <rPh sb="200" eb="202">
      <t>レイワ</t>
    </rPh>
    <rPh sb="250" eb="252">
      <t>レイワ</t>
    </rPh>
    <rPh sb="252" eb="253">
      <t>ガン</t>
    </rPh>
    <rPh sb="266" eb="268">
      <t>ゲンショウ</t>
    </rPh>
    <rPh sb="273" eb="276">
      <t>インリョウスイ</t>
    </rPh>
    <rPh sb="276" eb="278">
      <t>キョウキュウ</t>
    </rPh>
    <rPh sb="278" eb="280">
      <t>シセツ</t>
    </rPh>
    <rPh sb="281" eb="283">
      <t>シンセツ</t>
    </rPh>
    <rPh sb="283" eb="284">
      <t>トウ</t>
    </rPh>
    <rPh sb="287" eb="289">
      <t>ヒヨウ</t>
    </rPh>
    <rPh sb="290" eb="292">
      <t>ゾウカ</t>
    </rPh>
    <rPh sb="316" eb="317">
      <t>オオ</t>
    </rPh>
    <rPh sb="325" eb="327">
      <t>サクネン</t>
    </rPh>
    <rPh sb="330" eb="332">
      <t>ゾウカ</t>
    </rPh>
    <rPh sb="381" eb="383">
      <t>ゲンショウ</t>
    </rPh>
    <rPh sb="388" eb="390">
      <t>コンゴ</t>
    </rPh>
    <rPh sb="390" eb="392">
      <t>リョウキン</t>
    </rPh>
    <rPh sb="392" eb="394">
      <t>シュウニュウ</t>
    </rPh>
    <rPh sb="395" eb="397">
      <t>ゲンショウ</t>
    </rPh>
    <rPh sb="398" eb="400">
      <t>ヨソウ</t>
    </rPh>
    <rPh sb="473" eb="475">
      <t>レイワ</t>
    </rPh>
    <rPh sb="475" eb="476">
      <t>ガン</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</si>
</sst>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c:v>
                </c:pt>
                <c:pt idx="1">
                  <c:v>0</c:v>
                </c:pt>
                <c:pt idx="2" formatCode="#,##0.00;&quot;△&quot;#,##0.00;&quot;-&quot;">
                  <c:v>2.76</c:v>
                </c:pt>
                <c:pt idx="3">
                  <c:v>0</c:v>
                </c:pt>
                <c:pt idx="4">
                  <c:v>0</c:v>
                </c:pt>
              </c:numCache>
            </c:numRef>
          </c:val>
          <c:extLst>
            <c:ext xmlns:c16="http://schemas.microsoft.com/office/drawing/2014/chart" uri="{C3380CC4-5D6E-409C-BE32-E72D297353CC}">
              <c16:uniqueId val="{00000000-6240-4826-A517-0F0107C1926B}"/>
            </c:ext>
          </c:extLst>
        </c:ser>
        <c:dLbls>
          <c:showLegendKey val="0"/>
          <c:showVal val="0"/>
          <c:showCatName val="0"/>
          <c:showSerName val="0"/>
          <c:showPercent val="0"/>
          <c:showBubbleSize val="0"/>
        </c:dLbls>
        <c:gapWidth val="150"/>
        <c:axId val="120717512"/>
        <c:axId val="197837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1.26</c:v>
                </c:pt>
                <c:pt idx="1">
                  <c:v>0.78</c:v>
                </c:pt>
                <c:pt idx="2">
                  <c:v>0.56999999999999995</c:v>
                </c:pt>
                <c:pt idx="3">
                  <c:v>0.62</c:v>
                </c:pt>
                <c:pt idx="4">
                  <c:v>0.39</c:v>
                </c:pt>
              </c:numCache>
            </c:numRef>
          </c:val>
          <c:smooth val="0"/>
          <c:extLst>
            <c:ext xmlns:c16="http://schemas.microsoft.com/office/drawing/2014/chart" uri="{C3380CC4-5D6E-409C-BE32-E72D297353CC}">
              <c16:uniqueId val="{00000001-6240-4826-A517-0F0107C1926B}"/>
            </c:ext>
          </c:extLst>
        </c:ser>
        <c:dLbls>
          <c:showLegendKey val="0"/>
          <c:showVal val="0"/>
          <c:showCatName val="0"/>
          <c:showSerName val="0"/>
          <c:showPercent val="0"/>
          <c:showBubbleSize val="0"/>
        </c:dLbls>
        <c:marker val="1"/>
        <c:smooth val="0"/>
        <c:axId val="120717512"/>
        <c:axId val="197837480"/>
      </c:lineChart>
      <c:dateAx>
        <c:axId val="120717512"/>
        <c:scaling>
          <c:orientation val="minMax"/>
        </c:scaling>
        <c:delete val="1"/>
        <c:axPos val="b"/>
        <c:numFmt formatCode="&quot;H&quot;yy" sourceLinked="1"/>
        <c:majorTickMark val="none"/>
        <c:minorTickMark val="none"/>
        <c:tickLblPos val="none"/>
        <c:crossAx val="197837480"/>
        <c:crosses val="autoZero"/>
        <c:auto val="1"/>
        <c:lblOffset val="100"/>
        <c:baseTimeUnit val="years"/>
      </c:dateAx>
      <c:valAx>
        <c:axId val="197837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717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62.49</c:v>
                </c:pt>
                <c:pt idx="1">
                  <c:v>68.400000000000006</c:v>
                </c:pt>
                <c:pt idx="2">
                  <c:v>105.49</c:v>
                </c:pt>
                <c:pt idx="3">
                  <c:v>145.75</c:v>
                </c:pt>
                <c:pt idx="4">
                  <c:v>125.12</c:v>
                </c:pt>
              </c:numCache>
            </c:numRef>
          </c:val>
          <c:extLst>
            <c:ext xmlns:c16="http://schemas.microsoft.com/office/drawing/2014/chart" uri="{C3380CC4-5D6E-409C-BE32-E72D297353CC}">
              <c16:uniqueId val="{00000000-31B5-4922-BEE9-882C59C9E4CE}"/>
            </c:ext>
          </c:extLst>
        </c:ser>
        <c:dLbls>
          <c:showLegendKey val="0"/>
          <c:showVal val="0"/>
          <c:showCatName val="0"/>
          <c:showSerName val="0"/>
          <c:showPercent val="0"/>
          <c:showBubbleSize val="0"/>
        </c:dLbls>
        <c:gapWidth val="150"/>
        <c:axId val="197885376"/>
        <c:axId val="197885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72.03</c:v>
                </c:pt>
                <c:pt idx="1">
                  <c:v>72.11</c:v>
                </c:pt>
                <c:pt idx="2">
                  <c:v>74.05</c:v>
                </c:pt>
                <c:pt idx="3">
                  <c:v>73.25</c:v>
                </c:pt>
                <c:pt idx="4">
                  <c:v>75.06</c:v>
                </c:pt>
              </c:numCache>
            </c:numRef>
          </c:val>
          <c:smooth val="0"/>
          <c:extLst>
            <c:ext xmlns:c16="http://schemas.microsoft.com/office/drawing/2014/chart" uri="{C3380CC4-5D6E-409C-BE32-E72D297353CC}">
              <c16:uniqueId val="{00000001-31B5-4922-BEE9-882C59C9E4CE}"/>
            </c:ext>
          </c:extLst>
        </c:ser>
        <c:dLbls>
          <c:showLegendKey val="0"/>
          <c:showVal val="0"/>
          <c:showCatName val="0"/>
          <c:showSerName val="0"/>
          <c:showPercent val="0"/>
          <c:showBubbleSize val="0"/>
        </c:dLbls>
        <c:marker val="1"/>
        <c:smooth val="0"/>
        <c:axId val="197885376"/>
        <c:axId val="197885760"/>
      </c:lineChart>
      <c:dateAx>
        <c:axId val="197885376"/>
        <c:scaling>
          <c:orientation val="minMax"/>
        </c:scaling>
        <c:delete val="1"/>
        <c:axPos val="b"/>
        <c:numFmt formatCode="&quot;H&quot;yy" sourceLinked="1"/>
        <c:majorTickMark val="none"/>
        <c:minorTickMark val="none"/>
        <c:tickLblPos val="none"/>
        <c:crossAx val="197885760"/>
        <c:crosses val="autoZero"/>
        <c:auto val="1"/>
        <c:lblOffset val="100"/>
        <c:baseTimeUnit val="years"/>
      </c:dateAx>
      <c:valAx>
        <c:axId val="197885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885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0B8-473E-85E9-D45D13632CCD}"/>
            </c:ext>
          </c:extLst>
        </c:ser>
        <c:dLbls>
          <c:showLegendKey val="0"/>
          <c:showVal val="0"/>
          <c:showCatName val="0"/>
          <c:showSerName val="0"/>
          <c:showPercent val="0"/>
          <c:showBubbleSize val="0"/>
        </c:dLbls>
        <c:gapWidth val="150"/>
        <c:axId val="198694208"/>
        <c:axId val="198694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0B8-473E-85E9-D45D13632CCD}"/>
            </c:ext>
          </c:extLst>
        </c:ser>
        <c:dLbls>
          <c:showLegendKey val="0"/>
          <c:showVal val="0"/>
          <c:showCatName val="0"/>
          <c:showSerName val="0"/>
          <c:showPercent val="0"/>
          <c:showBubbleSize val="0"/>
        </c:dLbls>
        <c:marker val="1"/>
        <c:smooth val="0"/>
        <c:axId val="198694208"/>
        <c:axId val="198694592"/>
      </c:lineChart>
      <c:dateAx>
        <c:axId val="198694208"/>
        <c:scaling>
          <c:orientation val="minMax"/>
        </c:scaling>
        <c:delete val="1"/>
        <c:axPos val="b"/>
        <c:numFmt formatCode="&quot;H&quot;yy" sourceLinked="1"/>
        <c:majorTickMark val="none"/>
        <c:minorTickMark val="none"/>
        <c:tickLblPos val="none"/>
        <c:crossAx val="198694592"/>
        <c:crosses val="autoZero"/>
        <c:auto val="1"/>
        <c:lblOffset val="100"/>
        <c:baseTimeUnit val="years"/>
      </c:dateAx>
      <c:valAx>
        <c:axId val="198694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694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4BA-4364-843A-2DB0842057CC}"/>
            </c:ext>
          </c:extLst>
        </c:ser>
        <c:dLbls>
          <c:showLegendKey val="0"/>
          <c:showVal val="0"/>
          <c:showCatName val="0"/>
          <c:showSerName val="0"/>
          <c:showPercent val="0"/>
          <c:showBubbleSize val="0"/>
        </c:dLbls>
        <c:gapWidth val="150"/>
        <c:axId val="198786248"/>
        <c:axId val="198786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4BA-4364-843A-2DB0842057CC}"/>
            </c:ext>
          </c:extLst>
        </c:ser>
        <c:dLbls>
          <c:showLegendKey val="0"/>
          <c:showVal val="0"/>
          <c:showCatName val="0"/>
          <c:showSerName val="0"/>
          <c:showPercent val="0"/>
          <c:showBubbleSize val="0"/>
        </c:dLbls>
        <c:marker val="1"/>
        <c:smooth val="0"/>
        <c:axId val="198786248"/>
        <c:axId val="198786632"/>
      </c:lineChart>
      <c:dateAx>
        <c:axId val="198786248"/>
        <c:scaling>
          <c:orientation val="minMax"/>
        </c:scaling>
        <c:delete val="1"/>
        <c:axPos val="b"/>
        <c:numFmt formatCode="&quot;H&quot;yy" sourceLinked="1"/>
        <c:majorTickMark val="none"/>
        <c:minorTickMark val="none"/>
        <c:tickLblPos val="none"/>
        <c:crossAx val="198786632"/>
        <c:crosses val="autoZero"/>
        <c:auto val="1"/>
        <c:lblOffset val="100"/>
        <c:baseTimeUnit val="years"/>
      </c:dateAx>
      <c:valAx>
        <c:axId val="198786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786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ED1-485D-9448-43FBCF4C4006}"/>
            </c:ext>
          </c:extLst>
        </c:ser>
        <c:dLbls>
          <c:showLegendKey val="0"/>
          <c:showVal val="0"/>
          <c:showCatName val="0"/>
          <c:showSerName val="0"/>
          <c:showPercent val="0"/>
          <c:showBubbleSize val="0"/>
        </c:dLbls>
        <c:gapWidth val="150"/>
        <c:axId val="121726456"/>
        <c:axId val="121726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ED1-485D-9448-43FBCF4C4006}"/>
            </c:ext>
          </c:extLst>
        </c:ser>
        <c:dLbls>
          <c:showLegendKey val="0"/>
          <c:showVal val="0"/>
          <c:showCatName val="0"/>
          <c:showSerName val="0"/>
          <c:showPercent val="0"/>
          <c:showBubbleSize val="0"/>
        </c:dLbls>
        <c:marker val="1"/>
        <c:smooth val="0"/>
        <c:axId val="121726456"/>
        <c:axId val="121726848"/>
      </c:lineChart>
      <c:dateAx>
        <c:axId val="121726456"/>
        <c:scaling>
          <c:orientation val="minMax"/>
        </c:scaling>
        <c:delete val="1"/>
        <c:axPos val="b"/>
        <c:numFmt formatCode="&quot;H&quot;yy" sourceLinked="1"/>
        <c:majorTickMark val="none"/>
        <c:minorTickMark val="none"/>
        <c:tickLblPos val="none"/>
        <c:crossAx val="121726848"/>
        <c:crosses val="autoZero"/>
        <c:auto val="1"/>
        <c:lblOffset val="100"/>
        <c:baseTimeUnit val="years"/>
      </c:dateAx>
      <c:valAx>
        <c:axId val="121726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726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3E0-4DEE-B079-EB2B542F2BAC}"/>
            </c:ext>
          </c:extLst>
        </c:ser>
        <c:dLbls>
          <c:showLegendKey val="0"/>
          <c:showVal val="0"/>
          <c:showCatName val="0"/>
          <c:showSerName val="0"/>
          <c:showPercent val="0"/>
          <c:showBubbleSize val="0"/>
        </c:dLbls>
        <c:gapWidth val="150"/>
        <c:axId val="121728024"/>
        <c:axId val="121728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3E0-4DEE-B079-EB2B542F2BAC}"/>
            </c:ext>
          </c:extLst>
        </c:ser>
        <c:dLbls>
          <c:showLegendKey val="0"/>
          <c:showVal val="0"/>
          <c:showCatName val="0"/>
          <c:showSerName val="0"/>
          <c:showPercent val="0"/>
          <c:showBubbleSize val="0"/>
        </c:dLbls>
        <c:marker val="1"/>
        <c:smooth val="0"/>
        <c:axId val="121728024"/>
        <c:axId val="121728416"/>
      </c:lineChart>
      <c:dateAx>
        <c:axId val="121728024"/>
        <c:scaling>
          <c:orientation val="minMax"/>
        </c:scaling>
        <c:delete val="1"/>
        <c:axPos val="b"/>
        <c:numFmt formatCode="&quot;H&quot;yy" sourceLinked="1"/>
        <c:majorTickMark val="none"/>
        <c:minorTickMark val="none"/>
        <c:tickLblPos val="none"/>
        <c:crossAx val="121728416"/>
        <c:crosses val="autoZero"/>
        <c:auto val="1"/>
        <c:lblOffset val="100"/>
        <c:baseTimeUnit val="years"/>
      </c:dateAx>
      <c:valAx>
        <c:axId val="121728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728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2014.14</c:v>
                </c:pt>
                <c:pt idx="1">
                  <c:v>2079.0500000000002</c:v>
                </c:pt>
                <c:pt idx="2">
                  <c:v>2351.9</c:v>
                </c:pt>
                <c:pt idx="3">
                  <c:v>2404.92</c:v>
                </c:pt>
                <c:pt idx="4">
                  <c:v>2350.1799999999998</c:v>
                </c:pt>
              </c:numCache>
            </c:numRef>
          </c:val>
          <c:extLst>
            <c:ext xmlns:c16="http://schemas.microsoft.com/office/drawing/2014/chart" uri="{C3380CC4-5D6E-409C-BE32-E72D297353CC}">
              <c16:uniqueId val="{00000000-39E2-4485-9F1D-F0F376B8C631}"/>
            </c:ext>
          </c:extLst>
        </c:ser>
        <c:dLbls>
          <c:showLegendKey val="0"/>
          <c:showVal val="0"/>
          <c:showCatName val="0"/>
          <c:showSerName val="0"/>
          <c:showPercent val="0"/>
          <c:showBubbleSize val="0"/>
        </c:dLbls>
        <c:gapWidth val="150"/>
        <c:axId val="121726064"/>
        <c:axId val="121729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1510.14</c:v>
                </c:pt>
                <c:pt idx="1">
                  <c:v>1595.62</c:v>
                </c:pt>
                <c:pt idx="2">
                  <c:v>1302.33</c:v>
                </c:pt>
                <c:pt idx="3">
                  <c:v>1274.21</c:v>
                </c:pt>
                <c:pt idx="4">
                  <c:v>1183.92</c:v>
                </c:pt>
              </c:numCache>
            </c:numRef>
          </c:val>
          <c:smooth val="0"/>
          <c:extLst>
            <c:ext xmlns:c16="http://schemas.microsoft.com/office/drawing/2014/chart" uri="{C3380CC4-5D6E-409C-BE32-E72D297353CC}">
              <c16:uniqueId val="{00000001-39E2-4485-9F1D-F0F376B8C631}"/>
            </c:ext>
          </c:extLst>
        </c:ser>
        <c:dLbls>
          <c:showLegendKey val="0"/>
          <c:showVal val="0"/>
          <c:showCatName val="0"/>
          <c:showSerName val="0"/>
          <c:showPercent val="0"/>
          <c:showBubbleSize val="0"/>
        </c:dLbls>
        <c:marker val="1"/>
        <c:smooth val="0"/>
        <c:axId val="121726064"/>
        <c:axId val="121729592"/>
      </c:lineChart>
      <c:dateAx>
        <c:axId val="121726064"/>
        <c:scaling>
          <c:orientation val="minMax"/>
        </c:scaling>
        <c:delete val="1"/>
        <c:axPos val="b"/>
        <c:numFmt formatCode="&quot;H&quot;yy" sourceLinked="1"/>
        <c:majorTickMark val="none"/>
        <c:minorTickMark val="none"/>
        <c:tickLblPos val="none"/>
        <c:crossAx val="121729592"/>
        <c:crosses val="autoZero"/>
        <c:auto val="1"/>
        <c:lblOffset val="100"/>
        <c:baseTimeUnit val="years"/>
      </c:dateAx>
      <c:valAx>
        <c:axId val="121729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726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50.91</c:v>
                </c:pt>
                <c:pt idx="1">
                  <c:v>50.01</c:v>
                </c:pt>
                <c:pt idx="2">
                  <c:v>36.24</c:v>
                </c:pt>
                <c:pt idx="3">
                  <c:v>39.06</c:v>
                </c:pt>
                <c:pt idx="4">
                  <c:v>31.21</c:v>
                </c:pt>
              </c:numCache>
            </c:numRef>
          </c:val>
          <c:extLst>
            <c:ext xmlns:c16="http://schemas.microsoft.com/office/drawing/2014/chart" uri="{C3380CC4-5D6E-409C-BE32-E72D297353CC}">
              <c16:uniqueId val="{00000000-63BF-4E52-90C9-B8569E71E869}"/>
            </c:ext>
          </c:extLst>
        </c:ser>
        <c:dLbls>
          <c:showLegendKey val="0"/>
          <c:showVal val="0"/>
          <c:showCatName val="0"/>
          <c:showSerName val="0"/>
          <c:showPercent val="0"/>
          <c:showBubbleSize val="0"/>
        </c:dLbls>
        <c:gapWidth val="150"/>
        <c:axId val="121730768"/>
        <c:axId val="198588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22.67</c:v>
                </c:pt>
                <c:pt idx="1">
                  <c:v>37.92</c:v>
                </c:pt>
                <c:pt idx="2">
                  <c:v>40.89</c:v>
                </c:pt>
                <c:pt idx="3">
                  <c:v>41.25</c:v>
                </c:pt>
                <c:pt idx="4">
                  <c:v>42.5</c:v>
                </c:pt>
              </c:numCache>
            </c:numRef>
          </c:val>
          <c:smooth val="0"/>
          <c:extLst>
            <c:ext xmlns:c16="http://schemas.microsoft.com/office/drawing/2014/chart" uri="{C3380CC4-5D6E-409C-BE32-E72D297353CC}">
              <c16:uniqueId val="{00000001-63BF-4E52-90C9-B8569E71E869}"/>
            </c:ext>
          </c:extLst>
        </c:ser>
        <c:dLbls>
          <c:showLegendKey val="0"/>
          <c:showVal val="0"/>
          <c:showCatName val="0"/>
          <c:showSerName val="0"/>
          <c:showPercent val="0"/>
          <c:showBubbleSize val="0"/>
        </c:dLbls>
        <c:marker val="1"/>
        <c:smooth val="0"/>
        <c:axId val="121730768"/>
        <c:axId val="198588984"/>
      </c:lineChart>
      <c:dateAx>
        <c:axId val="121730768"/>
        <c:scaling>
          <c:orientation val="minMax"/>
        </c:scaling>
        <c:delete val="1"/>
        <c:axPos val="b"/>
        <c:numFmt formatCode="&quot;H&quot;yy" sourceLinked="1"/>
        <c:majorTickMark val="none"/>
        <c:minorTickMark val="none"/>
        <c:tickLblPos val="none"/>
        <c:crossAx val="198588984"/>
        <c:crosses val="autoZero"/>
        <c:auto val="1"/>
        <c:lblOffset val="100"/>
        <c:baseTimeUnit val="years"/>
      </c:dateAx>
      <c:valAx>
        <c:axId val="198588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730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380.03</c:v>
                </c:pt>
                <c:pt idx="1">
                  <c:v>382.89</c:v>
                </c:pt>
                <c:pt idx="2">
                  <c:v>531.27</c:v>
                </c:pt>
                <c:pt idx="3">
                  <c:v>504.75</c:v>
                </c:pt>
                <c:pt idx="4">
                  <c:v>652.76</c:v>
                </c:pt>
              </c:numCache>
            </c:numRef>
          </c:val>
          <c:extLst>
            <c:ext xmlns:c16="http://schemas.microsoft.com/office/drawing/2014/chart" uri="{C3380CC4-5D6E-409C-BE32-E72D297353CC}">
              <c16:uniqueId val="{00000000-4464-4DD3-BB92-918541DB4A37}"/>
            </c:ext>
          </c:extLst>
        </c:ser>
        <c:dLbls>
          <c:showLegendKey val="0"/>
          <c:showVal val="0"/>
          <c:showCatName val="0"/>
          <c:showSerName val="0"/>
          <c:showPercent val="0"/>
          <c:showBubbleSize val="0"/>
        </c:dLbls>
        <c:gapWidth val="150"/>
        <c:axId val="198590160"/>
        <c:axId val="198590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789.62</c:v>
                </c:pt>
                <c:pt idx="1">
                  <c:v>423.18</c:v>
                </c:pt>
                <c:pt idx="2">
                  <c:v>383.2</c:v>
                </c:pt>
                <c:pt idx="3">
                  <c:v>383.25</c:v>
                </c:pt>
                <c:pt idx="4">
                  <c:v>377.72</c:v>
                </c:pt>
              </c:numCache>
            </c:numRef>
          </c:val>
          <c:smooth val="0"/>
          <c:extLst>
            <c:ext xmlns:c16="http://schemas.microsoft.com/office/drawing/2014/chart" uri="{C3380CC4-5D6E-409C-BE32-E72D297353CC}">
              <c16:uniqueId val="{00000001-4464-4DD3-BB92-918541DB4A37}"/>
            </c:ext>
          </c:extLst>
        </c:ser>
        <c:dLbls>
          <c:showLegendKey val="0"/>
          <c:showVal val="0"/>
          <c:showCatName val="0"/>
          <c:showSerName val="0"/>
          <c:showPercent val="0"/>
          <c:showBubbleSize val="0"/>
        </c:dLbls>
        <c:marker val="1"/>
        <c:smooth val="0"/>
        <c:axId val="198590160"/>
        <c:axId val="198590552"/>
      </c:lineChart>
      <c:dateAx>
        <c:axId val="198590160"/>
        <c:scaling>
          <c:orientation val="minMax"/>
        </c:scaling>
        <c:delete val="1"/>
        <c:axPos val="b"/>
        <c:numFmt formatCode="&quot;H&quot;yy" sourceLinked="1"/>
        <c:majorTickMark val="none"/>
        <c:minorTickMark val="none"/>
        <c:tickLblPos val="none"/>
        <c:crossAx val="198590552"/>
        <c:crosses val="autoZero"/>
        <c:auto val="1"/>
        <c:lblOffset val="100"/>
        <c:baseTimeUnit val="years"/>
      </c:dateAx>
      <c:valAx>
        <c:axId val="198590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590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53.89</c:v>
                </c:pt>
                <c:pt idx="1">
                  <c:v>53.1</c:v>
                </c:pt>
                <c:pt idx="2">
                  <c:v>47.87</c:v>
                </c:pt>
                <c:pt idx="3">
                  <c:v>57.74</c:v>
                </c:pt>
                <c:pt idx="4">
                  <c:v>51.63</c:v>
                </c:pt>
              </c:numCache>
            </c:numRef>
          </c:val>
          <c:extLst>
            <c:ext xmlns:c16="http://schemas.microsoft.com/office/drawing/2014/chart" uri="{C3380CC4-5D6E-409C-BE32-E72D297353CC}">
              <c16:uniqueId val="{00000000-80E5-4821-96CE-1FB8ACEA968E}"/>
            </c:ext>
          </c:extLst>
        </c:ser>
        <c:dLbls>
          <c:showLegendKey val="0"/>
          <c:showVal val="0"/>
          <c:showCatName val="0"/>
          <c:showSerName val="0"/>
          <c:showPercent val="0"/>
          <c:showBubbleSize val="0"/>
        </c:dLbls>
        <c:gapWidth val="150"/>
        <c:axId val="198591728"/>
        <c:axId val="198592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48.7</c:v>
                </c:pt>
                <c:pt idx="1">
                  <c:v>46.9</c:v>
                </c:pt>
                <c:pt idx="2">
                  <c:v>47.95</c:v>
                </c:pt>
                <c:pt idx="3">
                  <c:v>48.26</c:v>
                </c:pt>
                <c:pt idx="4">
                  <c:v>48.01</c:v>
                </c:pt>
              </c:numCache>
            </c:numRef>
          </c:val>
          <c:smooth val="0"/>
          <c:extLst>
            <c:ext xmlns:c16="http://schemas.microsoft.com/office/drawing/2014/chart" uri="{C3380CC4-5D6E-409C-BE32-E72D297353CC}">
              <c16:uniqueId val="{00000001-80E5-4821-96CE-1FB8ACEA968E}"/>
            </c:ext>
          </c:extLst>
        </c:ser>
        <c:dLbls>
          <c:showLegendKey val="0"/>
          <c:showVal val="0"/>
          <c:showCatName val="0"/>
          <c:showSerName val="0"/>
          <c:showPercent val="0"/>
          <c:showBubbleSize val="0"/>
        </c:dLbls>
        <c:marker val="1"/>
        <c:smooth val="0"/>
        <c:axId val="198591728"/>
        <c:axId val="198592120"/>
      </c:lineChart>
      <c:dateAx>
        <c:axId val="198591728"/>
        <c:scaling>
          <c:orientation val="minMax"/>
        </c:scaling>
        <c:delete val="1"/>
        <c:axPos val="b"/>
        <c:numFmt formatCode="&quot;H&quot;yy" sourceLinked="1"/>
        <c:majorTickMark val="none"/>
        <c:minorTickMark val="none"/>
        <c:tickLblPos val="none"/>
        <c:crossAx val="198592120"/>
        <c:crosses val="autoZero"/>
        <c:auto val="1"/>
        <c:lblOffset val="100"/>
        <c:baseTimeUnit val="years"/>
      </c:dateAx>
      <c:valAx>
        <c:axId val="198592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59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92.37</c:v>
                </c:pt>
                <c:pt idx="1">
                  <c:v>87.87</c:v>
                </c:pt>
                <c:pt idx="2">
                  <c:v>84.43</c:v>
                </c:pt>
                <c:pt idx="3">
                  <c:v>68.92</c:v>
                </c:pt>
                <c:pt idx="4">
                  <c:v>77.739999999999995</c:v>
                </c:pt>
              </c:numCache>
            </c:numRef>
          </c:val>
          <c:extLst>
            <c:ext xmlns:c16="http://schemas.microsoft.com/office/drawing/2014/chart" uri="{C3380CC4-5D6E-409C-BE32-E72D297353CC}">
              <c16:uniqueId val="{00000000-50EC-4744-AED1-BE15353BB4CA}"/>
            </c:ext>
          </c:extLst>
        </c:ser>
        <c:dLbls>
          <c:showLegendKey val="0"/>
          <c:showVal val="0"/>
          <c:showCatName val="0"/>
          <c:showSerName val="0"/>
          <c:showPercent val="0"/>
          <c:showBubbleSize val="0"/>
        </c:dLbls>
        <c:gapWidth val="150"/>
        <c:axId val="198895088"/>
        <c:axId val="198895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74.959999999999994</c:v>
                </c:pt>
                <c:pt idx="1">
                  <c:v>74.63</c:v>
                </c:pt>
                <c:pt idx="2">
                  <c:v>74.900000000000006</c:v>
                </c:pt>
                <c:pt idx="3">
                  <c:v>72.72</c:v>
                </c:pt>
                <c:pt idx="4">
                  <c:v>72.75</c:v>
                </c:pt>
              </c:numCache>
            </c:numRef>
          </c:val>
          <c:smooth val="0"/>
          <c:extLst>
            <c:ext xmlns:c16="http://schemas.microsoft.com/office/drawing/2014/chart" uri="{C3380CC4-5D6E-409C-BE32-E72D297353CC}">
              <c16:uniqueId val="{00000001-50EC-4744-AED1-BE15353BB4CA}"/>
            </c:ext>
          </c:extLst>
        </c:ser>
        <c:dLbls>
          <c:showLegendKey val="0"/>
          <c:showVal val="0"/>
          <c:showCatName val="0"/>
          <c:showSerName val="0"/>
          <c:showPercent val="0"/>
          <c:showBubbleSize val="0"/>
        </c:dLbls>
        <c:marker val="1"/>
        <c:smooth val="0"/>
        <c:axId val="198895088"/>
        <c:axId val="198895480"/>
      </c:lineChart>
      <c:dateAx>
        <c:axId val="198895088"/>
        <c:scaling>
          <c:orientation val="minMax"/>
        </c:scaling>
        <c:delete val="1"/>
        <c:axPos val="b"/>
        <c:numFmt formatCode="&quot;H&quot;yy" sourceLinked="1"/>
        <c:majorTickMark val="none"/>
        <c:minorTickMark val="none"/>
        <c:tickLblPos val="none"/>
        <c:crossAx val="198895480"/>
        <c:crosses val="autoZero"/>
        <c:auto val="1"/>
        <c:lblOffset val="100"/>
        <c:baseTimeUnit val="years"/>
      </c:dateAx>
      <c:valAx>
        <c:axId val="198895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895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【1,084.05】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【300.47】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【53.46】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V13" zoomScaleNormal="100" workbookViewId="0">
      <selection activeCell="BL16" sqref="BL16:BZ4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2">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2">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5" t="str">
        <f>データ!H6</f>
        <v>宮崎県　椎葉村</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4" t="s">
        <v>9</v>
      </c>
      <c r="BM7" s="5"/>
      <c r="BN7" s="5"/>
      <c r="BO7" s="5"/>
      <c r="BP7" s="5"/>
      <c r="BQ7" s="5"/>
      <c r="BR7" s="5"/>
      <c r="BS7" s="5"/>
      <c r="BT7" s="5"/>
      <c r="BU7" s="5"/>
      <c r="BV7" s="5"/>
      <c r="BW7" s="5"/>
      <c r="BX7" s="5"/>
      <c r="BY7" s="6"/>
    </row>
    <row r="8" spans="1:78" ht="18.75" customHeight="1" x14ac:dyDescent="0.2">
      <c r="A8" s="2"/>
      <c r="B8" s="50" t="str">
        <f>データ!$I$6</f>
        <v>法非適用</v>
      </c>
      <c r="C8" s="50"/>
      <c r="D8" s="50"/>
      <c r="E8" s="50"/>
      <c r="F8" s="50"/>
      <c r="G8" s="50"/>
      <c r="H8" s="50"/>
      <c r="I8" s="50" t="str">
        <f>データ!$J$6</f>
        <v>水道事業</v>
      </c>
      <c r="J8" s="50"/>
      <c r="K8" s="50"/>
      <c r="L8" s="50"/>
      <c r="M8" s="50"/>
      <c r="N8" s="50"/>
      <c r="O8" s="50"/>
      <c r="P8" s="50" t="str">
        <f>データ!$K$6</f>
        <v>簡易水道事業</v>
      </c>
      <c r="Q8" s="50"/>
      <c r="R8" s="50"/>
      <c r="S8" s="50"/>
      <c r="T8" s="50"/>
      <c r="U8" s="50"/>
      <c r="V8" s="50"/>
      <c r="W8" s="50" t="str">
        <f>データ!$L$6</f>
        <v>D4</v>
      </c>
      <c r="X8" s="50"/>
      <c r="Y8" s="50"/>
      <c r="Z8" s="50"/>
      <c r="AA8" s="50"/>
      <c r="AB8" s="50"/>
      <c r="AC8" s="50"/>
      <c r="AD8" s="50" t="str">
        <f>データ!$M$6</f>
        <v>非設置</v>
      </c>
      <c r="AE8" s="50"/>
      <c r="AF8" s="50"/>
      <c r="AG8" s="50"/>
      <c r="AH8" s="50"/>
      <c r="AI8" s="50"/>
      <c r="AJ8" s="50"/>
      <c r="AK8" s="2"/>
      <c r="AL8" s="51">
        <f>データ!$R$6</f>
        <v>2757</v>
      </c>
      <c r="AM8" s="51"/>
      <c r="AN8" s="51"/>
      <c r="AO8" s="51"/>
      <c r="AP8" s="51"/>
      <c r="AQ8" s="51"/>
      <c r="AR8" s="51"/>
      <c r="AS8" s="51"/>
      <c r="AT8" s="47">
        <f>データ!$S$6</f>
        <v>537.29</v>
      </c>
      <c r="AU8" s="47"/>
      <c r="AV8" s="47"/>
      <c r="AW8" s="47"/>
      <c r="AX8" s="47"/>
      <c r="AY8" s="47"/>
      <c r="AZ8" s="47"/>
      <c r="BA8" s="47"/>
      <c r="BB8" s="47">
        <f>データ!$T$6</f>
        <v>5.13</v>
      </c>
      <c r="BC8" s="47"/>
      <c r="BD8" s="47"/>
      <c r="BE8" s="47"/>
      <c r="BF8" s="47"/>
      <c r="BG8" s="47"/>
      <c r="BH8" s="47"/>
      <c r="BI8" s="47"/>
      <c r="BJ8" s="3"/>
      <c r="BK8" s="3"/>
      <c r="BL8" s="48" t="s">
        <v>10</v>
      </c>
      <c r="BM8" s="49"/>
      <c r="BN8" s="7" t="s">
        <v>11</v>
      </c>
      <c r="BO8" s="8"/>
      <c r="BP8" s="8"/>
      <c r="BQ8" s="8"/>
      <c r="BR8" s="8"/>
      <c r="BS8" s="8"/>
      <c r="BT8" s="8"/>
      <c r="BU8" s="8"/>
      <c r="BV8" s="8"/>
      <c r="BW8" s="8"/>
      <c r="BX8" s="8"/>
      <c r="BY8" s="9"/>
    </row>
    <row r="9" spans="1:78" ht="18.75" customHeight="1" x14ac:dyDescent="0.2">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2"/>
      <c r="AE9" s="2"/>
      <c r="AF9" s="2"/>
      <c r="AG9" s="2"/>
      <c r="AH9" s="3"/>
      <c r="AI9" s="2"/>
      <c r="AJ9" s="2"/>
      <c r="AK9" s="2"/>
      <c r="AL9" s="46" t="s">
        <v>16</v>
      </c>
      <c r="AM9" s="46"/>
      <c r="AN9" s="46"/>
      <c r="AO9" s="46"/>
      <c r="AP9" s="46"/>
      <c r="AQ9" s="46"/>
      <c r="AR9" s="46"/>
      <c r="AS9" s="46"/>
      <c r="AT9" s="46" t="s">
        <v>17</v>
      </c>
      <c r="AU9" s="46"/>
      <c r="AV9" s="46"/>
      <c r="AW9" s="46"/>
      <c r="AX9" s="46"/>
      <c r="AY9" s="46"/>
      <c r="AZ9" s="46"/>
      <c r="BA9" s="46"/>
      <c r="BB9" s="46" t="s">
        <v>18</v>
      </c>
      <c r="BC9" s="46"/>
      <c r="BD9" s="46"/>
      <c r="BE9" s="46"/>
      <c r="BF9" s="46"/>
      <c r="BG9" s="46"/>
      <c r="BH9" s="46"/>
      <c r="BI9" s="46"/>
      <c r="BJ9" s="3"/>
      <c r="BK9" s="3"/>
      <c r="BL9" s="52" t="s">
        <v>19</v>
      </c>
      <c r="BM9" s="53"/>
      <c r="BN9" s="10" t="s">
        <v>20</v>
      </c>
      <c r="BO9" s="11"/>
      <c r="BP9" s="11"/>
      <c r="BQ9" s="11"/>
      <c r="BR9" s="11"/>
      <c r="BS9" s="11"/>
      <c r="BT9" s="11"/>
      <c r="BU9" s="11"/>
      <c r="BV9" s="11"/>
      <c r="BW9" s="11"/>
      <c r="BX9" s="11"/>
      <c r="BY9" s="12"/>
    </row>
    <row r="10" spans="1:78" ht="18.75" customHeight="1" x14ac:dyDescent="0.2">
      <c r="A10" s="2"/>
      <c r="B10" s="47" t="str">
        <f>データ!$N$6</f>
        <v>-</v>
      </c>
      <c r="C10" s="47"/>
      <c r="D10" s="47"/>
      <c r="E10" s="47"/>
      <c r="F10" s="47"/>
      <c r="G10" s="47"/>
      <c r="H10" s="47"/>
      <c r="I10" s="47" t="str">
        <f>データ!$O$6</f>
        <v>該当数値なし</v>
      </c>
      <c r="J10" s="47"/>
      <c r="K10" s="47"/>
      <c r="L10" s="47"/>
      <c r="M10" s="47"/>
      <c r="N10" s="47"/>
      <c r="O10" s="47"/>
      <c r="P10" s="47">
        <f>データ!$P$6</f>
        <v>28.19</v>
      </c>
      <c r="Q10" s="47"/>
      <c r="R10" s="47"/>
      <c r="S10" s="47"/>
      <c r="T10" s="47"/>
      <c r="U10" s="47"/>
      <c r="V10" s="47"/>
      <c r="W10" s="51">
        <f>データ!$Q$6</f>
        <v>2959</v>
      </c>
      <c r="X10" s="51"/>
      <c r="Y10" s="51"/>
      <c r="Z10" s="51"/>
      <c r="AA10" s="51"/>
      <c r="AB10" s="51"/>
      <c r="AC10" s="51"/>
      <c r="AD10" s="2"/>
      <c r="AE10" s="2"/>
      <c r="AF10" s="2"/>
      <c r="AG10" s="2"/>
      <c r="AH10" s="2"/>
      <c r="AI10" s="2"/>
      <c r="AJ10" s="2"/>
      <c r="AK10" s="2"/>
      <c r="AL10" s="51">
        <f>データ!$U$6</f>
        <v>775</v>
      </c>
      <c r="AM10" s="51"/>
      <c r="AN10" s="51"/>
      <c r="AO10" s="51"/>
      <c r="AP10" s="51"/>
      <c r="AQ10" s="51"/>
      <c r="AR10" s="51"/>
      <c r="AS10" s="51"/>
      <c r="AT10" s="47">
        <f>データ!$V$6</f>
        <v>10</v>
      </c>
      <c r="AU10" s="47"/>
      <c r="AV10" s="47"/>
      <c r="AW10" s="47"/>
      <c r="AX10" s="47"/>
      <c r="AY10" s="47"/>
      <c r="AZ10" s="47"/>
      <c r="BA10" s="47"/>
      <c r="BB10" s="47">
        <f>データ!$W$6</f>
        <v>77.5</v>
      </c>
      <c r="BC10" s="47"/>
      <c r="BD10" s="47"/>
      <c r="BE10" s="47"/>
      <c r="BF10" s="47"/>
      <c r="BG10" s="47"/>
      <c r="BH10" s="47"/>
      <c r="BI10" s="47"/>
      <c r="BJ10" s="2"/>
      <c r="BK10" s="2"/>
      <c r="BL10" s="54" t="s">
        <v>21</v>
      </c>
      <c r="BM10" s="55"/>
      <c r="BN10" s="13" t="s">
        <v>22</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8" t="s">
        <v>23</v>
      </c>
      <c r="BM11" s="68"/>
      <c r="BN11" s="68"/>
      <c r="BO11" s="68"/>
      <c r="BP11" s="68"/>
      <c r="BQ11" s="68"/>
      <c r="BR11" s="68"/>
      <c r="BS11" s="68"/>
      <c r="BT11" s="68"/>
      <c r="BU11" s="68"/>
      <c r="BV11" s="68"/>
      <c r="BW11" s="68"/>
      <c r="BX11" s="68"/>
      <c r="BY11" s="68"/>
      <c r="BZ11" s="68"/>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8"/>
      <c r="BM12" s="68"/>
      <c r="BN12" s="68"/>
      <c r="BO12" s="68"/>
      <c r="BP12" s="68"/>
      <c r="BQ12" s="68"/>
      <c r="BR12" s="68"/>
      <c r="BS12" s="68"/>
      <c r="BT12" s="68"/>
      <c r="BU12" s="68"/>
      <c r="BV12" s="68"/>
      <c r="BW12" s="68"/>
      <c r="BX12" s="68"/>
      <c r="BY12" s="68"/>
      <c r="BZ12" s="68"/>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9"/>
      <c r="BM13" s="69"/>
      <c r="BN13" s="69"/>
      <c r="BO13" s="69"/>
      <c r="BP13" s="69"/>
      <c r="BQ13" s="69"/>
      <c r="BR13" s="69"/>
      <c r="BS13" s="69"/>
      <c r="BT13" s="69"/>
      <c r="BU13" s="69"/>
      <c r="BV13" s="69"/>
      <c r="BW13" s="69"/>
      <c r="BX13" s="69"/>
      <c r="BY13" s="69"/>
      <c r="BZ13" s="69"/>
    </row>
    <row r="14" spans="1:78" ht="13.5" customHeight="1" x14ac:dyDescent="0.2">
      <c r="A14" s="2"/>
      <c r="B14" s="70" t="s">
        <v>24</v>
      </c>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2"/>
      <c r="BK14" s="2"/>
      <c r="BL14" s="56" t="s">
        <v>25</v>
      </c>
      <c r="BM14" s="57"/>
      <c r="BN14" s="57"/>
      <c r="BO14" s="57"/>
      <c r="BP14" s="57"/>
      <c r="BQ14" s="57"/>
      <c r="BR14" s="57"/>
      <c r="BS14" s="57"/>
      <c r="BT14" s="57"/>
      <c r="BU14" s="57"/>
      <c r="BV14" s="57"/>
      <c r="BW14" s="57"/>
      <c r="BX14" s="57"/>
      <c r="BY14" s="57"/>
      <c r="BZ14" s="58"/>
    </row>
    <row r="15" spans="1:78" ht="13.5" customHeight="1" x14ac:dyDescent="0.2">
      <c r="A15" s="2"/>
      <c r="B15" s="73"/>
      <c r="C15" s="74"/>
      <c r="D15" s="74"/>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5"/>
      <c r="BK15" s="2"/>
      <c r="BL15" s="59"/>
      <c r="BM15" s="60"/>
      <c r="BN15" s="60"/>
      <c r="BO15" s="60"/>
      <c r="BP15" s="60"/>
      <c r="BQ15" s="60"/>
      <c r="BR15" s="60"/>
      <c r="BS15" s="60"/>
      <c r="BT15" s="60"/>
      <c r="BU15" s="60"/>
      <c r="BV15" s="60"/>
      <c r="BW15" s="60"/>
      <c r="BX15" s="60"/>
      <c r="BY15" s="60"/>
      <c r="BZ15" s="61"/>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2" t="s">
        <v>117</v>
      </c>
      <c r="BM16" s="63"/>
      <c r="BN16" s="63"/>
      <c r="BO16" s="63"/>
      <c r="BP16" s="63"/>
      <c r="BQ16" s="63"/>
      <c r="BR16" s="63"/>
      <c r="BS16" s="63"/>
      <c r="BT16" s="63"/>
      <c r="BU16" s="63"/>
      <c r="BV16" s="63"/>
      <c r="BW16" s="63"/>
      <c r="BX16" s="63"/>
      <c r="BY16" s="63"/>
      <c r="BZ16" s="64"/>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2"/>
      <c r="BM17" s="63"/>
      <c r="BN17" s="63"/>
      <c r="BO17" s="63"/>
      <c r="BP17" s="63"/>
      <c r="BQ17" s="63"/>
      <c r="BR17" s="63"/>
      <c r="BS17" s="63"/>
      <c r="BT17" s="63"/>
      <c r="BU17" s="63"/>
      <c r="BV17" s="63"/>
      <c r="BW17" s="63"/>
      <c r="BX17" s="63"/>
      <c r="BY17" s="63"/>
      <c r="BZ17" s="64"/>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2"/>
      <c r="BM18" s="63"/>
      <c r="BN18" s="63"/>
      <c r="BO18" s="63"/>
      <c r="BP18" s="63"/>
      <c r="BQ18" s="63"/>
      <c r="BR18" s="63"/>
      <c r="BS18" s="63"/>
      <c r="BT18" s="63"/>
      <c r="BU18" s="63"/>
      <c r="BV18" s="63"/>
      <c r="BW18" s="63"/>
      <c r="BX18" s="63"/>
      <c r="BY18" s="63"/>
      <c r="BZ18" s="64"/>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2"/>
      <c r="BM19" s="63"/>
      <c r="BN19" s="63"/>
      <c r="BO19" s="63"/>
      <c r="BP19" s="63"/>
      <c r="BQ19" s="63"/>
      <c r="BR19" s="63"/>
      <c r="BS19" s="63"/>
      <c r="BT19" s="63"/>
      <c r="BU19" s="63"/>
      <c r="BV19" s="63"/>
      <c r="BW19" s="63"/>
      <c r="BX19" s="63"/>
      <c r="BY19" s="63"/>
      <c r="BZ19" s="64"/>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2"/>
      <c r="BM20" s="63"/>
      <c r="BN20" s="63"/>
      <c r="BO20" s="63"/>
      <c r="BP20" s="63"/>
      <c r="BQ20" s="63"/>
      <c r="BR20" s="63"/>
      <c r="BS20" s="63"/>
      <c r="BT20" s="63"/>
      <c r="BU20" s="63"/>
      <c r="BV20" s="63"/>
      <c r="BW20" s="63"/>
      <c r="BX20" s="63"/>
      <c r="BY20" s="63"/>
      <c r="BZ20" s="64"/>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2"/>
      <c r="BM21" s="63"/>
      <c r="BN21" s="63"/>
      <c r="BO21" s="63"/>
      <c r="BP21" s="63"/>
      <c r="BQ21" s="63"/>
      <c r="BR21" s="63"/>
      <c r="BS21" s="63"/>
      <c r="BT21" s="63"/>
      <c r="BU21" s="63"/>
      <c r="BV21" s="63"/>
      <c r="BW21" s="63"/>
      <c r="BX21" s="63"/>
      <c r="BY21" s="63"/>
      <c r="BZ21" s="64"/>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2"/>
      <c r="BM22" s="63"/>
      <c r="BN22" s="63"/>
      <c r="BO22" s="63"/>
      <c r="BP22" s="63"/>
      <c r="BQ22" s="63"/>
      <c r="BR22" s="63"/>
      <c r="BS22" s="63"/>
      <c r="BT22" s="63"/>
      <c r="BU22" s="63"/>
      <c r="BV22" s="63"/>
      <c r="BW22" s="63"/>
      <c r="BX22" s="63"/>
      <c r="BY22" s="63"/>
      <c r="BZ22" s="64"/>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2"/>
      <c r="BM23" s="63"/>
      <c r="BN23" s="63"/>
      <c r="BO23" s="63"/>
      <c r="BP23" s="63"/>
      <c r="BQ23" s="63"/>
      <c r="BR23" s="63"/>
      <c r="BS23" s="63"/>
      <c r="BT23" s="63"/>
      <c r="BU23" s="63"/>
      <c r="BV23" s="63"/>
      <c r="BW23" s="63"/>
      <c r="BX23" s="63"/>
      <c r="BY23" s="63"/>
      <c r="BZ23" s="64"/>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2"/>
      <c r="BM24" s="63"/>
      <c r="BN24" s="63"/>
      <c r="BO24" s="63"/>
      <c r="BP24" s="63"/>
      <c r="BQ24" s="63"/>
      <c r="BR24" s="63"/>
      <c r="BS24" s="63"/>
      <c r="BT24" s="63"/>
      <c r="BU24" s="63"/>
      <c r="BV24" s="63"/>
      <c r="BW24" s="63"/>
      <c r="BX24" s="63"/>
      <c r="BY24" s="63"/>
      <c r="BZ24" s="64"/>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2"/>
      <c r="BM25" s="63"/>
      <c r="BN25" s="63"/>
      <c r="BO25" s="63"/>
      <c r="BP25" s="63"/>
      <c r="BQ25" s="63"/>
      <c r="BR25" s="63"/>
      <c r="BS25" s="63"/>
      <c r="BT25" s="63"/>
      <c r="BU25" s="63"/>
      <c r="BV25" s="63"/>
      <c r="BW25" s="63"/>
      <c r="BX25" s="63"/>
      <c r="BY25" s="63"/>
      <c r="BZ25" s="64"/>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2"/>
      <c r="BM26" s="63"/>
      <c r="BN26" s="63"/>
      <c r="BO26" s="63"/>
      <c r="BP26" s="63"/>
      <c r="BQ26" s="63"/>
      <c r="BR26" s="63"/>
      <c r="BS26" s="63"/>
      <c r="BT26" s="63"/>
      <c r="BU26" s="63"/>
      <c r="BV26" s="63"/>
      <c r="BW26" s="63"/>
      <c r="BX26" s="63"/>
      <c r="BY26" s="63"/>
      <c r="BZ26" s="64"/>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2"/>
      <c r="BM27" s="63"/>
      <c r="BN27" s="63"/>
      <c r="BO27" s="63"/>
      <c r="BP27" s="63"/>
      <c r="BQ27" s="63"/>
      <c r="BR27" s="63"/>
      <c r="BS27" s="63"/>
      <c r="BT27" s="63"/>
      <c r="BU27" s="63"/>
      <c r="BV27" s="63"/>
      <c r="BW27" s="63"/>
      <c r="BX27" s="63"/>
      <c r="BY27" s="63"/>
      <c r="BZ27" s="64"/>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2"/>
      <c r="BM28" s="63"/>
      <c r="BN28" s="63"/>
      <c r="BO28" s="63"/>
      <c r="BP28" s="63"/>
      <c r="BQ28" s="63"/>
      <c r="BR28" s="63"/>
      <c r="BS28" s="63"/>
      <c r="BT28" s="63"/>
      <c r="BU28" s="63"/>
      <c r="BV28" s="63"/>
      <c r="BW28" s="63"/>
      <c r="BX28" s="63"/>
      <c r="BY28" s="63"/>
      <c r="BZ28" s="64"/>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2"/>
      <c r="BM29" s="63"/>
      <c r="BN29" s="63"/>
      <c r="BO29" s="63"/>
      <c r="BP29" s="63"/>
      <c r="BQ29" s="63"/>
      <c r="BR29" s="63"/>
      <c r="BS29" s="63"/>
      <c r="BT29" s="63"/>
      <c r="BU29" s="63"/>
      <c r="BV29" s="63"/>
      <c r="BW29" s="63"/>
      <c r="BX29" s="63"/>
      <c r="BY29" s="63"/>
      <c r="BZ29" s="64"/>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2"/>
      <c r="BM30" s="63"/>
      <c r="BN30" s="63"/>
      <c r="BO30" s="63"/>
      <c r="BP30" s="63"/>
      <c r="BQ30" s="63"/>
      <c r="BR30" s="63"/>
      <c r="BS30" s="63"/>
      <c r="BT30" s="63"/>
      <c r="BU30" s="63"/>
      <c r="BV30" s="63"/>
      <c r="BW30" s="63"/>
      <c r="BX30" s="63"/>
      <c r="BY30" s="63"/>
      <c r="BZ30" s="64"/>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2"/>
      <c r="BM31" s="63"/>
      <c r="BN31" s="63"/>
      <c r="BO31" s="63"/>
      <c r="BP31" s="63"/>
      <c r="BQ31" s="63"/>
      <c r="BR31" s="63"/>
      <c r="BS31" s="63"/>
      <c r="BT31" s="63"/>
      <c r="BU31" s="63"/>
      <c r="BV31" s="63"/>
      <c r="BW31" s="63"/>
      <c r="BX31" s="63"/>
      <c r="BY31" s="63"/>
      <c r="BZ31" s="64"/>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2"/>
      <c r="BM32" s="63"/>
      <c r="BN32" s="63"/>
      <c r="BO32" s="63"/>
      <c r="BP32" s="63"/>
      <c r="BQ32" s="63"/>
      <c r="BR32" s="63"/>
      <c r="BS32" s="63"/>
      <c r="BT32" s="63"/>
      <c r="BU32" s="63"/>
      <c r="BV32" s="63"/>
      <c r="BW32" s="63"/>
      <c r="BX32" s="63"/>
      <c r="BY32" s="63"/>
      <c r="BZ32" s="64"/>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2"/>
      <c r="BM33" s="63"/>
      <c r="BN33" s="63"/>
      <c r="BO33" s="63"/>
      <c r="BP33" s="63"/>
      <c r="BQ33" s="63"/>
      <c r="BR33" s="63"/>
      <c r="BS33" s="63"/>
      <c r="BT33" s="63"/>
      <c r="BU33" s="63"/>
      <c r="BV33" s="63"/>
      <c r="BW33" s="63"/>
      <c r="BX33" s="63"/>
      <c r="BY33" s="63"/>
      <c r="BZ33" s="64"/>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2"/>
      <c r="BM34" s="63"/>
      <c r="BN34" s="63"/>
      <c r="BO34" s="63"/>
      <c r="BP34" s="63"/>
      <c r="BQ34" s="63"/>
      <c r="BR34" s="63"/>
      <c r="BS34" s="63"/>
      <c r="BT34" s="63"/>
      <c r="BU34" s="63"/>
      <c r="BV34" s="63"/>
      <c r="BW34" s="63"/>
      <c r="BX34" s="63"/>
      <c r="BY34" s="63"/>
      <c r="BZ34" s="64"/>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2"/>
      <c r="BM35" s="63"/>
      <c r="BN35" s="63"/>
      <c r="BO35" s="63"/>
      <c r="BP35" s="63"/>
      <c r="BQ35" s="63"/>
      <c r="BR35" s="63"/>
      <c r="BS35" s="63"/>
      <c r="BT35" s="63"/>
      <c r="BU35" s="63"/>
      <c r="BV35" s="63"/>
      <c r="BW35" s="63"/>
      <c r="BX35" s="63"/>
      <c r="BY35" s="63"/>
      <c r="BZ35" s="64"/>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2"/>
      <c r="BM36" s="63"/>
      <c r="BN36" s="63"/>
      <c r="BO36" s="63"/>
      <c r="BP36" s="63"/>
      <c r="BQ36" s="63"/>
      <c r="BR36" s="63"/>
      <c r="BS36" s="63"/>
      <c r="BT36" s="63"/>
      <c r="BU36" s="63"/>
      <c r="BV36" s="63"/>
      <c r="BW36" s="63"/>
      <c r="BX36" s="63"/>
      <c r="BY36" s="63"/>
      <c r="BZ36" s="64"/>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2"/>
      <c r="BM37" s="63"/>
      <c r="BN37" s="63"/>
      <c r="BO37" s="63"/>
      <c r="BP37" s="63"/>
      <c r="BQ37" s="63"/>
      <c r="BR37" s="63"/>
      <c r="BS37" s="63"/>
      <c r="BT37" s="63"/>
      <c r="BU37" s="63"/>
      <c r="BV37" s="63"/>
      <c r="BW37" s="63"/>
      <c r="BX37" s="63"/>
      <c r="BY37" s="63"/>
      <c r="BZ37" s="64"/>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2"/>
      <c r="BM38" s="63"/>
      <c r="BN38" s="63"/>
      <c r="BO38" s="63"/>
      <c r="BP38" s="63"/>
      <c r="BQ38" s="63"/>
      <c r="BR38" s="63"/>
      <c r="BS38" s="63"/>
      <c r="BT38" s="63"/>
      <c r="BU38" s="63"/>
      <c r="BV38" s="63"/>
      <c r="BW38" s="63"/>
      <c r="BX38" s="63"/>
      <c r="BY38" s="63"/>
      <c r="BZ38" s="64"/>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2"/>
      <c r="BM39" s="63"/>
      <c r="BN39" s="63"/>
      <c r="BO39" s="63"/>
      <c r="BP39" s="63"/>
      <c r="BQ39" s="63"/>
      <c r="BR39" s="63"/>
      <c r="BS39" s="63"/>
      <c r="BT39" s="63"/>
      <c r="BU39" s="63"/>
      <c r="BV39" s="63"/>
      <c r="BW39" s="63"/>
      <c r="BX39" s="63"/>
      <c r="BY39" s="63"/>
      <c r="BZ39" s="64"/>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2"/>
      <c r="BM40" s="63"/>
      <c r="BN40" s="63"/>
      <c r="BO40" s="63"/>
      <c r="BP40" s="63"/>
      <c r="BQ40" s="63"/>
      <c r="BR40" s="63"/>
      <c r="BS40" s="63"/>
      <c r="BT40" s="63"/>
      <c r="BU40" s="63"/>
      <c r="BV40" s="63"/>
      <c r="BW40" s="63"/>
      <c r="BX40" s="63"/>
      <c r="BY40" s="63"/>
      <c r="BZ40" s="64"/>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2"/>
      <c r="BM41" s="63"/>
      <c r="BN41" s="63"/>
      <c r="BO41" s="63"/>
      <c r="BP41" s="63"/>
      <c r="BQ41" s="63"/>
      <c r="BR41" s="63"/>
      <c r="BS41" s="63"/>
      <c r="BT41" s="63"/>
      <c r="BU41" s="63"/>
      <c r="BV41" s="63"/>
      <c r="BW41" s="63"/>
      <c r="BX41" s="63"/>
      <c r="BY41" s="63"/>
      <c r="BZ41" s="64"/>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2"/>
      <c r="BM42" s="63"/>
      <c r="BN42" s="63"/>
      <c r="BO42" s="63"/>
      <c r="BP42" s="63"/>
      <c r="BQ42" s="63"/>
      <c r="BR42" s="63"/>
      <c r="BS42" s="63"/>
      <c r="BT42" s="63"/>
      <c r="BU42" s="63"/>
      <c r="BV42" s="63"/>
      <c r="BW42" s="63"/>
      <c r="BX42" s="63"/>
      <c r="BY42" s="63"/>
      <c r="BZ42" s="64"/>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2"/>
      <c r="BM43" s="63"/>
      <c r="BN43" s="63"/>
      <c r="BO43" s="63"/>
      <c r="BP43" s="63"/>
      <c r="BQ43" s="63"/>
      <c r="BR43" s="63"/>
      <c r="BS43" s="63"/>
      <c r="BT43" s="63"/>
      <c r="BU43" s="63"/>
      <c r="BV43" s="63"/>
      <c r="BW43" s="63"/>
      <c r="BX43" s="63"/>
      <c r="BY43" s="63"/>
      <c r="BZ43" s="64"/>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5"/>
      <c r="BM44" s="66"/>
      <c r="BN44" s="66"/>
      <c r="BO44" s="66"/>
      <c r="BP44" s="66"/>
      <c r="BQ44" s="66"/>
      <c r="BR44" s="66"/>
      <c r="BS44" s="66"/>
      <c r="BT44" s="66"/>
      <c r="BU44" s="66"/>
      <c r="BV44" s="66"/>
      <c r="BW44" s="66"/>
      <c r="BX44" s="66"/>
      <c r="BY44" s="66"/>
      <c r="BZ44" s="67"/>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6" t="s">
        <v>26</v>
      </c>
      <c r="BM45" s="57"/>
      <c r="BN45" s="57"/>
      <c r="BO45" s="57"/>
      <c r="BP45" s="57"/>
      <c r="BQ45" s="57"/>
      <c r="BR45" s="57"/>
      <c r="BS45" s="57"/>
      <c r="BT45" s="57"/>
      <c r="BU45" s="57"/>
      <c r="BV45" s="57"/>
      <c r="BW45" s="57"/>
      <c r="BX45" s="57"/>
      <c r="BY45" s="57"/>
      <c r="BZ45" s="58"/>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9"/>
      <c r="BM46" s="60"/>
      <c r="BN46" s="60"/>
      <c r="BO46" s="60"/>
      <c r="BP46" s="60"/>
      <c r="BQ46" s="60"/>
      <c r="BR46" s="60"/>
      <c r="BS46" s="60"/>
      <c r="BT46" s="60"/>
      <c r="BU46" s="60"/>
      <c r="BV46" s="60"/>
      <c r="BW46" s="60"/>
      <c r="BX46" s="60"/>
      <c r="BY46" s="60"/>
      <c r="BZ46" s="61"/>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2" t="s">
        <v>116</v>
      </c>
      <c r="BM47" s="63"/>
      <c r="BN47" s="63"/>
      <c r="BO47" s="63"/>
      <c r="BP47" s="63"/>
      <c r="BQ47" s="63"/>
      <c r="BR47" s="63"/>
      <c r="BS47" s="63"/>
      <c r="BT47" s="63"/>
      <c r="BU47" s="63"/>
      <c r="BV47" s="63"/>
      <c r="BW47" s="63"/>
      <c r="BX47" s="63"/>
      <c r="BY47" s="63"/>
      <c r="BZ47" s="64"/>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2"/>
      <c r="BM48" s="63"/>
      <c r="BN48" s="63"/>
      <c r="BO48" s="63"/>
      <c r="BP48" s="63"/>
      <c r="BQ48" s="63"/>
      <c r="BR48" s="63"/>
      <c r="BS48" s="63"/>
      <c r="BT48" s="63"/>
      <c r="BU48" s="63"/>
      <c r="BV48" s="63"/>
      <c r="BW48" s="63"/>
      <c r="BX48" s="63"/>
      <c r="BY48" s="63"/>
      <c r="BZ48" s="64"/>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2"/>
      <c r="BM49" s="63"/>
      <c r="BN49" s="63"/>
      <c r="BO49" s="63"/>
      <c r="BP49" s="63"/>
      <c r="BQ49" s="63"/>
      <c r="BR49" s="63"/>
      <c r="BS49" s="63"/>
      <c r="BT49" s="63"/>
      <c r="BU49" s="63"/>
      <c r="BV49" s="63"/>
      <c r="BW49" s="63"/>
      <c r="BX49" s="63"/>
      <c r="BY49" s="63"/>
      <c r="BZ49" s="64"/>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2"/>
      <c r="BM50" s="63"/>
      <c r="BN50" s="63"/>
      <c r="BO50" s="63"/>
      <c r="BP50" s="63"/>
      <c r="BQ50" s="63"/>
      <c r="BR50" s="63"/>
      <c r="BS50" s="63"/>
      <c r="BT50" s="63"/>
      <c r="BU50" s="63"/>
      <c r="BV50" s="63"/>
      <c r="BW50" s="63"/>
      <c r="BX50" s="63"/>
      <c r="BY50" s="63"/>
      <c r="BZ50" s="64"/>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2"/>
      <c r="BM51" s="63"/>
      <c r="BN51" s="63"/>
      <c r="BO51" s="63"/>
      <c r="BP51" s="63"/>
      <c r="BQ51" s="63"/>
      <c r="BR51" s="63"/>
      <c r="BS51" s="63"/>
      <c r="BT51" s="63"/>
      <c r="BU51" s="63"/>
      <c r="BV51" s="63"/>
      <c r="BW51" s="63"/>
      <c r="BX51" s="63"/>
      <c r="BY51" s="63"/>
      <c r="BZ51" s="64"/>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2"/>
      <c r="BM52" s="63"/>
      <c r="BN52" s="63"/>
      <c r="BO52" s="63"/>
      <c r="BP52" s="63"/>
      <c r="BQ52" s="63"/>
      <c r="BR52" s="63"/>
      <c r="BS52" s="63"/>
      <c r="BT52" s="63"/>
      <c r="BU52" s="63"/>
      <c r="BV52" s="63"/>
      <c r="BW52" s="63"/>
      <c r="BX52" s="63"/>
      <c r="BY52" s="63"/>
      <c r="BZ52" s="64"/>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2"/>
      <c r="BM53" s="63"/>
      <c r="BN53" s="63"/>
      <c r="BO53" s="63"/>
      <c r="BP53" s="63"/>
      <c r="BQ53" s="63"/>
      <c r="BR53" s="63"/>
      <c r="BS53" s="63"/>
      <c r="BT53" s="63"/>
      <c r="BU53" s="63"/>
      <c r="BV53" s="63"/>
      <c r="BW53" s="63"/>
      <c r="BX53" s="63"/>
      <c r="BY53" s="63"/>
      <c r="BZ53" s="64"/>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2"/>
      <c r="BM54" s="63"/>
      <c r="BN54" s="63"/>
      <c r="BO54" s="63"/>
      <c r="BP54" s="63"/>
      <c r="BQ54" s="63"/>
      <c r="BR54" s="63"/>
      <c r="BS54" s="63"/>
      <c r="BT54" s="63"/>
      <c r="BU54" s="63"/>
      <c r="BV54" s="63"/>
      <c r="BW54" s="63"/>
      <c r="BX54" s="63"/>
      <c r="BY54" s="63"/>
      <c r="BZ54" s="64"/>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2"/>
      <c r="BM55" s="63"/>
      <c r="BN55" s="63"/>
      <c r="BO55" s="63"/>
      <c r="BP55" s="63"/>
      <c r="BQ55" s="63"/>
      <c r="BR55" s="63"/>
      <c r="BS55" s="63"/>
      <c r="BT55" s="63"/>
      <c r="BU55" s="63"/>
      <c r="BV55" s="63"/>
      <c r="BW55" s="63"/>
      <c r="BX55" s="63"/>
      <c r="BY55" s="63"/>
      <c r="BZ55" s="64"/>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2"/>
      <c r="BM56" s="63"/>
      <c r="BN56" s="63"/>
      <c r="BO56" s="63"/>
      <c r="BP56" s="63"/>
      <c r="BQ56" s="63"/>
      <c r="BR56" s="63"/>
      <c r="BS56" s="63"/>
      <c r="BT56" s="63"/>
      <c r="BU56" s="63"/>
      <c r="BV56" s="63"/>
      <c r="BW56" s="63"/>
      <c r="BX56" s="63"/>
      <c r="BY56" s="63"/>
      <c r="BZ56" s="64"/>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2"/>
      <c r="BM57" s="63"/>
      <c r="BN57" s="63"/>
      <c r="BO57" s="63"/>
      <c r="BP57" s="63"/>
      <c r="BQ57" s="63"/>
      <c r="BR57" s="63"/>
      <c r="BS57" s="63"/>
      <c r="BT57" s="63"/>
      <c r="BU57" s="63"/>
      <c r="BV57" s="63"/>
      <c r="BW57" s="63"/>
      <c r="BX57" s="63"/>
      <c r="BY57" s="63"/>
      <c r="BZ57" s="64"/>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2"/>
      <c r="BM58" s="63"/>
      <c r="BN58" s="63"/>
      <c r="BO58" s="63"/>
      <c r="BP58" s="63"/>
      <c r="BQ58" s="63"/>
      <c r="BR58" s="63"/>
      <c r="BS58" s="63"/>
      <c r="BT58" s="63"/>
      <c r="BU58" s="63"/>
      <c r="BV58" s="63"/>
      <c r="BW58" s="63"/>
      <c r="BX58" s="63"/>
      <c r="BY58" s="63"/>
      <c r="BZ58" s="64"/>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2"/>
      <c r="BM59" s="63"/>
      <c r="BN59" s="63"/>
      <c r="BO59" s="63"/>
      <c r="BP59" s="63"/>
      <c r="BQ59" s="63"/>
      <c r="BR59" s="63"/>
      <c r="BS59" s="63"/>
      <c r="BT59" s="63"/>
      <c r="BU59" s="63"/>
      <c r="BV59" s="63"/>
      <c r="BW59" s="63"/>
      <c r="BX59" s="63"/>
      <c r="BY59" s="63"/>
      <c r="BZ59" s="64"/>
    </row>
    <row r="60" spans="1:78" ht="13.5" customHeight="1" x14ac:dyDescent="0.2">
      <c r="A60" s="2"/>
      <c r="B60" s="73" t="s">
        <v>27</v>
      </c>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c r="AQ60" s="74"/>
      <c r="AR60" s="74"/>
      <c r="AS60" s="74"/>
      <c r="AT60" s="74"/>
      <c r="AU60" s="74"/>
      <c r="AV60" s="74"/>
      <c r="AW60" s="74"/>
      <c r="AX60" s="74"/>
      <c r="AY60" s="74"/>
      <c r="AZ60" s="74"/>
      <c r="BA60" s="74"/>
      <c r="BB60" s="74"/>
      <c r="BC60" s="74"/>
      <c r="BD60" s="74"/>
      <c r="BE60" s="74"/>
      <c r="BF60" s="74"/>
      <c r="BG60" s="74"/>
      <c r="BH60" s="74"/>
      <c r="BI60" s="74"/>
      <c r="BJ60" s="75"/>
      <c r="BK60" s="2"/>
      <c r="BL60" s="62"/>
      <c r="BM60" s="63"/>
      <c r="BN60" s="63"/>
      <c r="BO60" s="63"/>
      <c r="BP60" s="63"/>
      <c r="BQ60" s="63"/>
      <c r="BR60" s="63"/>
      <c r="BS60" s="63"/>
      <c r="BT60" s="63"/>
      <c r="BU60" s="63"/>
      <c r="BV60" s="63"/>
      <c r="BW60" s="63"/>
      <c r="BX60" s="63"/>
      <c r="BY60" s="63"/>
      <c r="BZ60" s="64"/>
    </row>
    <row r="61" spans="1:78" ht="13.5" customHeight="1" x14ac:dyDescent="0.2">
      <c r="A61" s="2"/>
      <c r="B61" s="73"/>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c r="AJ61" s="74"/>
      <c r="AK61" s="74"/>
      <c r="AL61" s="74"/>
      <c r="AM61" s="74"/>
      <c r="AN61" s="74"/>
      <c r="AO61" s="74"/>
      <c r="AP61" s="74"/>
      <c r="AQ61" s="74"/>
      <c r="AR61" s="74"/>
      <c r="AS61" s="74"/>
      <c r="AT61" s="74"/>
      <c r="AU61" s="74"/>
      <c r="AV61" s="74"/>
      <c r="AW61" s="74"/>
      <c r="AX61" s="74"/>
      <c r="AY61" s="74"/>
      <c r="AZ61" s="74"/>
      <c r="BA61" s="74"/>
      <c r="BB61" s="74"/>
      <c r="BC61" s="74"/>
      <c r="BD61" s="74"/>
      <c r="BE61" s="74"/>
      <c r="BF61" s="74"/>
      <c r="BG61" s="74"/>
      <c r="BH61" s="74"/>
      <c r="BI61" s="74"/>
      <c r="BJ61" s="75"/>
      <c r="BK61" s="2"/>
      <c r="BL61" s="62"/>
      <c r="BM61" s="63"/>
      <c r="BN61" s="63"/>
      <c r="BO61" s="63"/>
      <c r="BP61" s="63"/>
      <c r="BQ61" s="63"/>
      <c r="BR61" s="63"/>
      <c r="BS61" s="63"/>
      <c r="BT61" s="63"/>
      <c r="BU61" s="63"/>
      <c r="BV61" s="63"/>
      <c r="BW61" s="63"/>
      <c r="BX61" s="63"/>
      <c r="BY61" s="63"/>
      <c r="BZ61" s="64"/>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2"/>
      <c r="BM62" s="63"/>
      <c r="BN62" s="63"/>
      <c r="BO62" s="63"/>
      <c r="BP62" s="63"/>
      <c r="BQ62" s="63"/>
      <c r="BR62" s="63"/>
      <c r="BS62" s="63"/>
      <c r="BT62" s="63"/>
      <c r="BU62" s="63"/>
      <c r="BV62" s="63"/>
      <c r="BW62" s="63"/>
      <c r="BX62" s="63"/>
      <c r="BY62" s="63"/>
      <c r="BZ62" s="64"/>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5"/>
      <c r="BM63" s="66"/>
      <c r="BN63" s="66"/>
      <c r="BO63" s="66"/>
      <c r="BP63" s="66"/>
      <c r="BQ63" s="66"/>
      <c r="BR63" s="66"/>
      <c r="BS63" s="66"/>
      <c r="BT63" s="66"/>
      <c r="BU63" s="66"/>
      <c r="BV63" s="66"/>
      <c r="BW63" s="66"/>
      <c r="BX63" s="66"/>
      <c r="BY63" s="66"/>
      <c r="BZ63" s="67"/>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6" t="s">
        <v>28</v>
      </c>
      <c r="BM64" s="57"/>
      <c r="BN64" s="57"/>
      <c r="BO64" s="57"/>
      <c r="BP64" s="57"/>
      <c r="BQ64" s="57"/>
      <c r="BR64" s="57"/>
      <c r="BS64" s="57"/>
      <c r="BT64" s="57"/>
      <c r="BU64" s="57"/>
      <c r="BV64" s="57"/>
      <c r="BW64" s="57"/>
      <c r="BX64" s="57"/>
      <c r="BY64" s="57"/>
      <c r="BZ64" s="58"/>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9"/>
      <c r="BM65" s="60"/>
      <c r="BN65" s="60"/>
      <c r="BO65" s="60"/>
      <c r="BP65" s="60"/>
      <c r="BQ65" s="60"/>
      <c r="BR65" s="60"/>
      <c r="BS65" s="60"/>
      <c r="BT65" s="60"/>
      <c r="BU65" s="60"/>
      <c r="BV65" s="60"/>
      <c r="BW65" s="60"/>
      <c r="BX65" s="60"/>
      <c r="BY65" s="60"/>
      <c r="BZ65" s="61"/>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2" t="s">
        <v>115</v>
      </c>
      <c r="BM66" s="63"/>
      <c r="BN66" s="63"/>
      <c r="BO66" s="63"/>
      <c r="BP66" s="63"/>
      <c r="BQ66" s="63"/>
      <c r="BR66" s="63"/>
      <c r="BS66" s="63"/>
      <c r="BT66" s="63"/>
      <c r="BU66" s="63"/>
      <c r="BV66" s="63"/>
      <c r="BW66" s="63"/>
      <c r="BX66" s="63"/>
      <c r="BY66" s="63"/>
      <c r="BZ66" s="64"/>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2"/>
      <c r="BM67" s="63"/>
      <c r="BN67" s="63"/>
      <c r="BO67" s="63"/>
      <c r="BP67" s="63"/>
      <c r="BQ67" s="63"/>
      <c r="BR67" s="63"/>
      <c r="BS67" s="63"/>
      <c r="BT67" s="63"/>
      <c r="BU67" s="63"/>
      <c r="BV67" s="63"/>
      <c r="BW67" s="63"/>
      <c r="BX67" s="63"/>
      <c r="BY67" s="63"/>
      <c r="BZ67" s="64"/>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2"/>
      <c r="BM68" s="63"/>
      <c r="BN68" s="63"/>
      <c r="BO68" s="63"/>
      <c r="BP68" s="63"/>
      <c r="BQ68" s="63"/>
      <c r="BR68" s="63"/>
      <c r="BS68" s="63"/>
      <c r="BT68" s="63"/>
      <c r="BU68" s="63"/>
      <c r="BV68" s="63"/>
      <c r="BW68" s="63"/>
      <c r="BX68" s="63"/>
      <c r="BY68" s="63"/>
      <c r="BZ68" s="64"/>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2"/>
      <c r="BM69" s="63"/>
      <c r="BN69" s="63"/>
      <c r="BO69" s="63"/>
      <c r="BP69" s="63"/>
      <c r="BQ69" s="63"/>
      <c r="BR69" s="63"/>
      <c r="BS69" s="63"/>
      <c r="BT69" s="63"/>
      <c r="BU69" s="63"/>
      <c r="BV69" s="63"/>
      <c r="BW69" s="63"/>
      <c r="BX69" s="63"/>
      <c r="BY69" s="63"/>
      <c r="BZ69" s="64"/>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2"/>
      <c r="BM70" s="63"/>
      <c r="BN70" s="63"/>
      <c r="BO70" s="63"/>
      <c r="BP70" s="63"/>
      <c r="BQ70" s="63"/>
      <c r="BR70" s="63"/>
      <c r="BS70" s="63"/>
      <c r="BT70" s="63"/>
      <c r="BU70" s="63"/>
      <c r="BV70" s="63"/>
      <c r="BW70" s="63"/>
      <c r="BX70" s="63"/>
      <c r="BY70" s="63"/>
      <c r="BZ70" s="64"/>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2"/>
      <c r="BM71" s="63"/>
      <c r="BN71" s="63"/>
      <c r="BO71" s="63"/>
      <c r="BP71" s="63"/>
      <c r="BQ71" s="63"/>
      <c r="BR71" s="63"/>
      <c r="BS71" s="63"/>
      <c r="BT71" s="63"/>
      <c r="BU71" s="63"/>
      <c r="BV71" s="63"/>
      <c r="BW71" s="63"/>
      <c r="BX71" s="63"/>
      <c r="BY71" s="63"/>
      <c r="BZ71" s="64"/>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2"/>
      <c r="BM72" s="63"/>
      <c r="BN72" s="63"/>
      <c r="BO72" s="63"/>
      <c r="BP72" s="63"/>
      <c r="BQ72" s="63"/>
      <c r="BR72" s="63"/>
      <c r="BS72" s="63"/>
      <c r="BT72" s="63"/>
      <c r="BU72" s="63"/>
      <c r="BV72" s="63"/>
      <c r="BW72" s="63"/>
      <c r="BX72" s="63"/>
      <c r="BY72" s="63"/>
      <c r="BZ72" s="64"/>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2"/>
      <c r="BM73" s="63"/>
      <c r="BN73" s="63"/>
      <c r="BO73" s="63"/>
      <c r="BP73" s="63"/>
      <c r="BQ73" s="63"/>
      <c r="BR73" s="63"/>
      <c r="BS73" s="63"/>
      <c r="BT73" s="63"/>
      <c r="BU73" s="63"/>
      <c r="BV73" s="63"/>
      <c r="BW73" s="63"/>
      <c r="BX73" s="63"/>
      <c r="BY73" s="63"/>
      <c r="BZ73" s="64"/>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2"/>
      <c r="BM74" s="63"/>
      <c r="BN74" s="63"/>
      <c r="BO74" s="63"/>
      <c r="BP74" s="63"/>
      <c r="BQ74" s="63"/>
      <c r="BR74" s="63"/>
      <c r="BS74" s="63"/>
      <c r="BT74" s="63"/>
      <c r="BU74" s="63"/>
      <c r="BV74" s="63"/>
      <c r="BW74" s="63"/>
      <c r="BX74" s="63"/>
      <c r="BY74" s="63"/>
      <c r="BZ74" s="64"/>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2"/>
      <c r="BM75" s="63"/>
      <c r="BN75" s="63"/>
      <c r="BO75" s="63"/>
      <c r="BP75" s="63"/>
      <c r="BQ75" s="63"/>
      <c r="BR75" s="63"/>
      <c r="BS75" s="63"/>
      <c r="BT75" s="63"/>
      <c r="BU75" s="63"/>
      <c r="BV75" s="63"/>
      <c r="BW75" s="63"/>
      <c r="BX75" s="63"/>
      <c r="BY75" s="63"/>
      <c r="BZ75" s="64"/>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2"/>
      <c r="BM76" s="63"/>
      <c r="BN76" s="63"/>
      <c r="BO76" s="63"/>
      <c r="BP76" s="63"/>
      <c r="BQ76" s="63"/>
      <c r="BR76" s="63"/>
      <c r="BS76" s="63"/>
      <c r="BT76" s="63"/>
      <c r="BU76" s="63"/>
      <c r="BV76" s="63"/>
      <c r="BW76" s="63"/>
      <c r="BX76" s="63"/>
      <c r="BY76" s="63"/>
      <c r="BZ76" s="64"/>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2"/>
      <c r="BM77" s="63"/>
      <c r="BN77" s="63"/>
      <c r="BO77" s="63"/>
      <c r="BP77" s="63"/>
      <c r="BQ77" s="63"/>
      <c r="BR77" s="63"/>
      <c r="BS77" s="63"/>
      <c r="BT77" s="63"/>
      <c r="BU77" s="63"/>
      <c r="BV77" s="63"/>
      <c r="BW77" s="63"/>
      <c r="BX77" s="63"/>
      <c r="BY77" s="63"/>
      <c r="BZ77" s="64"/>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2"/>
      <c r="BM78" s="63"/>
      <c r="BN78" s="63"/>
      <c r="BO78" s="63"/>
      <c r="BP78" s="63"/>
      <c r="BQ78" s="63"/>
      <c r="BR78" s="63"/>
      <c r="BS78" s="63"/>
      <c r="BT78" s="63"/>
      <c r="BU78" s="63"/>
      <c r="BV78" s="63"/>
      <c r="BW78" s="63"/>
      <c r="BX78" s="63"/>
      <c r="BY78" s="63"/>
      <c r="BZ78" s="64"/>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2"/>
      <c r="BM79" s="63"/>
      <c r="BN79" s="63"/>
      <c r="BO79" s="63"/>
      <c r="BP79" s="63"/>
      <c r="BQ79" s="63"/>
      <c r="BR79" s="63"/>
      <c r="BS79" s="63"/>
      <c r="BT79" s="63"/>
      <c r="BU79" s="63"/>
      <c r="BV79" s="63"/>
      <c r="BW79" s="63"/>
      <c r="BX79" s="63"/>
      <c r="BY79" s="63"/>
      <c r="BZ79" s="64"/>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2"/>
      <c r="BM80" s="63"/>
      <c r="BN80" s="63"/>
      <c r="BO80" s="63"/>
      <c r="BP80" s="63"/>
      <c r="BQ80" s="63"/>
      <c r="BR80" s="63"/>
      <c r="BS80" s="63"/>
      <c r="BT80" s="63"/>
      <c r="BU80" s="63"/>
      <c r="BV80" s="63"/>
      <c r="BW80" s="63"/>
      <c r="BX80" s="63"/>
      <c r="BY80" s="63"/>
      <c r="BZ80" s="64"/>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2"/>
      <c r="BM81" s="63"/>
      <c r="BN81" s="63"/>
      <c r="BO81" s="63"/>
      <c r="BP81" s="63"/>
      <c r="BQ81" s="63"/>
      <c r="BR81" s="63"/>
      <c r="BS81" s="63"/>
      <c r="BT81" s="63"/>
      <c r="BU81" s="63"/>
      <c r="BV81" s="63"/>
      <c r="BW81" s="63"/>
      <c r="BX81" s="63"/>
      <c r="BY81" s="63"/>
      <c r="BZ81" s="64"/>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5"/>
      <c r="BM82" s="66"/>
      <c r="BN82" s="66"/>
      <c r="BO82" s="66"/>
      <c r="BP82" s="66"/>
      <c r="BQ82" s="66"/>
      <c r="BR82" s="66"/>
      <c r="BS82" s="66"/>
      <c r="BT82" s="66"/>
      <c r="BU82" s="66"/>
      <c r="BV82" s="66"/>
      <c r="BW82" s="66"/>
      <c r="BX82" s="66"/>
      <c r="BY82" s="66"/>
      <c r="BZ82" s="67"/>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【76.03】</v>
      </c>
      <c r="F85" s="27" t="s">
        <v>41</v>
      </c>
      <c r="G85" s="27" t="s">
        <v>42</v>
      </c>
      <c r="H85" s="27" t="str">
        <f>データ!BO6</f>
        <v>【1,084.05】</v>
      </c>
      <c r="I85" s="27" t="str">
        <f>データ!BZ6</f>
        <v>【53.46】</v>
      </c>
      <c r="J85" s="27" t="str">
        <f>データ!CK6</f>
        <v>【300.47】</v>
      </c>
      <c r="K85" s="27" t="str">
        <f>データ!CV6</f>
        <v>【54.90】</v>
      </c>
      <c r="L85" s="27" t="str">
        <f>データ!DG6</f>
        <v>【73.31】</v>
      </c>
      <c r="M85" s="27" t="s">
        <v>42</v>
      </c>
      <c r="N85" s="27" t="s">
        <v>42</v>
      </c>
      <c r="O85" s="27" t="str">
        <f>データ!EN6</f>
        <v>【0.56】</v>
      </c>
    </row>
  </sheetData>
  <sheetProtection algorithmName="SHA-512" hashValue="IHhp6gig/8uSN84QPVEKtn+VdG95PZO7PHNCHsblkqC6IQG5ATfuZ9rsZRhkQUh73lt/ltflJDRCXGXFTil8Zw==" saltValue="3b2bllL+ENe4iXjP9qscd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45</v>
      </c>
      <c r="B3" s="30" t="s">
        <v>46</v>
      </c>
      <c r="C3" s="30" t="s">
        <v>47</v>
      </c>
      <c r="D3" s="30" t="s">
        <v>48</v>
      </c>
      <c r="E3" s="30" t="s">
        <v>49</v>
      </c>
      <c r="F3" s="30" t="s">
        <v>50</v>
      </c>
      <c r="G3" s="30" t="s">
        <v>51</v>
      </c>
      <c r="H3" s="77" t="s">
        <v>52</v>
      </c>
      <c r="I3" s="78"/>
      <c r="J3" s="78"/>
      <c r="K3" s="78"/>
      <c r="L3" s="78"/>
      <c r="M3" s="78"/>
      <c r="N3" s="78"/>
      <c r="O3" s="78"/>
      <c r="P3" s="78"/>
      <c r="Q3" s="78"/>
      <c r="R3" s="78"/>
      <c r="S3" s="78"/>
      <c r="T3" s="78"/>
      <c r="U3" s="78"/>
      <c r="V3" s="78"/>
      <c r="W3" s="79"/>
      <c r="X3" s="83" t="s">
        <v>53</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54</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2">
      <c r="A4" s="29" t="s">
        <v>55</v>
      </c>
      <c r="B4" s="31"/>
      <c r="C4" s="31"/>
      <c r="D4" s="31"/>
      <c r="E4" s="31"/>
      <c r="F4" s="31"/>
      <c r="G4" s="31"/>
      <c r="H4" s="80"/>
      <c r="I4" s="81"/>
      <c r="J4" s="81"/>
      <c r="K4" s="81"/>
      <c r="L4" s="81"/>
      <c r="M4" s="81"/>
      <c r="N4" s="81"/>
      <c r="O4" s="81"/>
      <c r="P4" s="81"/>
      <c r="Q4" s="81"/>
      <c r="R4" s="81"/>
      <c r="S4" s="81"/>
      <c r="T4" s="81"/>
      <c r="U4" s="81"/>
      <c r="V4" s="81"/>
      <c r="W4" s="82"/>
      <c r="X4" s="76" t="s">
        <v>56</v>
      </c>
      <c r="Y4" s="76"/>
      <c r="Z4" s="76"/>
      <c r="AA4" s="76"/>
      <c r="AB4" s="76"/>
      <c r="AC4" s="76"/>
      <c r="AD4" s="76"/>
      <c r="AE4" s="76"/>
      <c r="AF4" s="76"/>
      <c r="AG4" s="76"/>
      <c r="AH4" s="76"/>
      <c r="AI4" s="76" t="s">
        <v>57</v>
      </c>
      <c r="AJ4" s="76"/>
      <c r="AK4" s="76"/>
      <c r="AL4" s="76"/>
      <c r="AM4" s="76"/>
      <c r="AN4" s="76"/>
      <c r="AO4" s="76"/>
      <c r="AP4" s="76"/>
      <c r="AQ4" s="76"/>
      <c r="AR4" s="76"/>
      <c r="AS4" s="76"/>
      <c r="AT4" s="76" t="s">
        <v>58</v>
      </c>
      <c r="AU4" s="76"/>
      <c r="AV4" s="76"/>
      <c r="AW4" s="76"/>
      <c r="AX4" s="76"/>
      <c r="AY4" s="76"/>
      <c r="AZ4" s="76"/>
      <c r="BA4" s="76"/>
      <c r="BB4" s="76"/>
      <c r="BC4" s="76"/>
      <c r="BD4" s="76"/>
      <c r="BE4" s="76" t="s">
        <v>59</v>
      </c>
      <c r="BF4" s="76"/>
      <c r="BG4" s="76"/>
      <c r="BH4" s="76"/>
      <c r="BI4" s="76"/>
      <c r="BJ4" s="76"/>
      <c r="BK4" s="76"/>
      <c r="BL4" s="76"/>
      <c r="BM4" s="76"/>
      <c r="BN4" s="76"/>
      <c r="BO4" s="76"/>
      <c r="BP4" s="76" t="s">
        <v>60</v>
      </c>
      <c r="BQ4" s="76"/>
      <c r="BR4" s="76"/>
      <c r="BS4" s="76"/>
      <c r="BT4" s="76"/>
      <c r="BU4" s="76"/>
      <c r="BV4" s="76"/>
      <c r="BW4" s="76"/>
      <c r="BX4" s="76"/>
      <c r="BY4" s="76"/>
      <c r="BZ4" s="76"/>
      <c r="CA4" s="76" t="s">
        <v>61</v>
      </c>
      <c r="CB4" s="76"/>
      <c r="CC4" s="76"/>
      <c r="CD4" s="76"/>
      <c r="CE4" s="76"/>
      <c r="CF4" s="76"/>
      <c r="CG4" s="76"/>
      <c r="CH4" s="76"/>
      <c r="CI4" s="76"/>
      <c r="CJ4" s="76"/>
      <c r="CK4" s="76"/>
      <c r="CL4" s="76" t="s">
        <v>62</v>
      </c>
      <c r="CM4" s="76"/>
      <c r="CN4" s="76"/>
      <c r="CO4" s="76"/>
      <c r="CP4" s="76"/>
      <c r="CQ4" s="76"/>
      <c r="CR4" s="76"/>
      <c r="CS4" s="76"/>
      <c r="CT4" s="76"/>
      <c r="CU4" s="76"/>
      <c r="CV4" s="76"/>
      <c r="CW4" s="76" t="s">
        <v>63</v>
      </c>
      <c r="CX4" s="76"/>
      <c r="CY4" s="76"/>
      <c r="CZ4" s="76"/>
      <c r="DA4" s="76"/>
      <c r="DB4" s="76"/>
      <c r="DC4" s="76"/>
      <c r="DD4" s="76"/>
      <c r="DE4" s="76"/>
      <c r="DF4" s="76"/>
      <c r="DG4" s="76"/>
      <c r="DH4" s="76" t="s">
        <v>64</v>
      </c>
      <c r="DI4" s="76"/>
      <c r="DJ4" s="76"/>
      <c r="DK4" s="76"/>
      <c r="DL4" s="76"/>
      <c r="DM4" s="76"/>
      <c r="DN4" s="76"/>
      <c r="DO4" s="76"/>
      <c r="DP4" s="76"/>
      <c r="DQ4" s="76"/>
      <c r="DR4" s="76"/>
      <c r="DS4" s="76" t="s">
        <v>65</v>
      </c>
      <c r="DT4" s="76"/>
      <c r="DU4" s="76"/>
      <c r="DV4" s="76"/>
      <c r="DW4" s="76"/>
      <c r="DX4" s="76"/>
      <c r="DY4" s="76"/>
      <c r="DZ4" s="76"/>
      <c r="EA4" s="76"/>
      <c r="EB4" s="76"/>
      <c r="EC4" s="76"/>
      <c r="ED4" s="76" t="s">
        <v>66</v>
      </c>
      <c r="EE4" s="76"/>
      <c r="EF4" s="76"/>
      <c r="EG4" s="76"/>
      <c r="EH4" s="76"/>
      <c r="EI4" s="76"/>
      <c r="EJ4" s="76"/>
      <c r="EK4" s="76"/>
      <c r="EL4" s="76"/>
      <c r="EM4" s="76"/>
      <c r="EN4" s="76"/>
    </row>
    <row r="5" spans="1:144" x14ac:dyDescent="0.2">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2">
      <c r="A6" s="29" t="s">
        <v>95</v>
      </c>
      <c r="B6" s="34">
        <f>B7</f>
        <v>2019</v>
      </c>
      <c r="C6" s="34">
        <f t="shared" ref="C6:W6" si="3">C7</f>
        <v>454303</v>
      </c>
      <c r="D6" s="34">
        <f t="shared" si="3"/>
        <v>47</v>
      </c>
      <c r="E6" s="34">
        <f t="shared" si="3"/>
        <v>1</v>
      </c>
      <c r="F6" s="34">
        <f t="shared" si="3"/>
        <v>0</v>
      </c>
      <c r="G6" s="34">
        <f t="shared" si="3"/>
        <v>0</v>
      </c>
      <c r="H6" s="34" t="str">
        <f t="shared" si="3"/>
        <v>宮崎県　椎葉村</v>
      </c>
      <c r="I6" s="34" t="str">
        <f t="shared" si="3"/>
        <v>法非適用</v>
      </c>
      <c r="J6" s="34" t="str">
        <f t="shared" si="3"/>
        <v>水道事業</v>
      </c>
      <c r="K6" s="34" t="str">
        <f t="shared" si="3"/>
        <v>簡易水道事業</v>
      </c>
      <c r="L6" s="34" t="str">
        <f t="shared" si="3"/>
        <v>D4</v>
      </c>
      <c r="M6" s="34" t="str">
        <f t="shared" si="3"/>
        <v>非設置</v>
      </c>
      <c r="N6" s="35" t="str">
        <f t="shared" si="3"/>
        <v>-</v>
      </c>
      <c r="O6" s="35" t="str">
        <f t="shared" si="3"/>
        <v>該当数値なし</v>
      </c>
      <c r="P6" s="35">
        <f t="shared" si="3"/>
        <v>28.19</v>
      </c>
      <c r="Q6" s="35">
        <f t="shared" si="3"/>
        <v>2959</v>
      </c>
      <c r="R6" s="35">
        <f t="shared" si="3"/>
        <v>2757</v>
      </c>
      <c r="S6" s="35">
        <f t="shared" si="3"/>
        <v>537.29</v>
      </c>
      <c r="T6" s="35">
        <f t="shared" si="3"/>
        <v>5.13</v>
      </c>
      <c r="U6" s="35">
        <f t="shared" si="3"/>
        <v>775</v>
      </c>
      <c r="V6" s="35">
        <f t="shared" si="3"/>
        <v>10</v>
      </c>
      <c r="W6" s="35">
        <f t="shared" si="3"/>
        <v>77.5</v>
      </c>
      <c r="X6" s="36">
        <f>IF(X7="",NA(),X7)</f>
        <v>62.49</v>
      </c>
      <c r="Y6" s="36">
        <f t="shared" ref="Y6:AG6" si="4">IF(Y7="",NA(),Y7)</f>
        <v>68.400000000000006</v>
      </c>
      <c r="Z6" s="36">
        <f t="shared" si="4"/>
        <v>105.49</v>
      </c>
      <c r="AA6" s="36">
        <f t="shared" si="4"/>
        <v>145.75</v>
      </c>
      <c r="AB6" s="36">
        <f t="shared" si="4"/>
        <v>125.12</v>
      </c>
      <c r="AC6" s="36">
        <f t="shared" si="4"/>
        <v>72.03</v>
      </c>
      <c r="AD6" s="36">
        <f t="shared" si="4"/>
        <v>72.11</v>
      </c>
      <c r="AE6" s="36">
        <f t="shared" si="4"/>
        <v>74.05</v>
      </c>
      <c r="AF6" s="36">
        <f t="shared" si="4"/>
        <v>73.25</v>
      </c>
      <c r="AG6" s="36">
        <f t="shared" si="4"/>
        <v>75.06</v>
      </c>
      <c r="AH6" s="35" t="str">
        <f>IF(AH7="","",IF(AH7="-","【-】","【"&amp;SUBSTITUTE(TEXT(AH7,"#,##0.00"),"-","△")&amp;"】"))</f>
        <v>【76.03】</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2014.14</v>
      </c>
      <c r="BF6" s="36">
        <f t="shared" ref="BF6:BN6" si="7">IF(BF7="",NA(),BF7)</f>
        <v>2079.0500000000002</v>
      </c>
      <c r="BG6" s="36">
        <f t="shared" si="7"/>
        <v>2351.9</v>
      </c>
      <c r="BH6" s="36">
        <f t="shared" si="7"/>
        <v>2404.92</v>
      </c>
      <c r="BI6" s="36">
        <f t="shared" si="7"/>
        <v>2350.1799999999998</v>
      </c>
      <c r="BJ6" s="36">
        <f t="shared" si="7"/>
        <v>1510.14</v>
      </c>
      <c r="BK6" s="36">
        <f t="shared" si="7"/>
        <v>1595.62</v>
      </c>
      <c r="BL6" s="36">
        <f t="shared" si="7"/>
        <v>1302.33</v>
      </c>
      <c r="BM6" s="36">
        <f t="shared" si="7"/>
        <v>1274.21</v>
      </c>
      <c r="BN6" s="36">
        <f t="shared" si="7"/>
        <v>1183.92</v>
      </c>
      <c r="BO6" s="35" t="str">
        <f>IF(BO7="","",IF(BO7="-","【-】","【"&amp;SUBSTITUTE(TEXT(BO7,"#,##0.00"),"-","△")&amp;"】"))</f>
        <v>【1,084.05】</v>
      </c>
      <c r="BP6" s="36">
        <f>IF(BP7="",NA(),BP7)</f>
        <v>50.91</v>
      </c>
      <c r="BQ6" s="36">
        <f t="shared" ref="BQ6:BY6" si="8">IF(BQ7="",NA(),BQ7)</f>
        <v>50.01</v>
      </c>
      <c r="BR6" s="36">
        <f t="shared" si="8"/>
        <v>36.24</v>
      </c>
      <c r="BS6" s="36">
        <f t="shared" si="8"/>
        <v>39.06</v>
      </c>
      <c r="BT6" s="36">
        <f t="shared" si="8"/>
        <v>31.21</v>
      </c>
      <c r="BU6" s="36">
        <f t="shared" si="8"/>
        <v>22.67</v>
      </c>
      <c r="BV6" s="36">
        <f t="shared" si="8"/>
        <v>37.92</v>
      </c>
      <c r="BW6" s="36">
        <f t="shared" si="8"/>
        <v>40.89</v>
      </c>
      <c r="BX6" s="36">
        <f t="shared" si="8"/>
        <v>41.25</v>
      </c>
      <c r="BY6" s="36">
        <f t="shared" si="8"/>
        <v>42.5</v>
      </c>
      <c r="BZ6" s="35" t="str">
        <f>IF(BZ7="","",IF(BZ7="-","【-】","【"&amp;SUBSTITUTE(TEXT(BZ7,"#,##0.00"),"-","△")&amp;"】"))</f>
        <v>【53.46】</v>
      </c>
      <c r="CA6" s="36">
        <f>IF(CA7="",NA(),CA7)</f>
        <v>380.03</v>
      </c>
      <c r="CB6" s="36">
        <f t="shared" ref="CB6:CJ6" si="9">IF(CB7="",NA(),CB7)</f>
        <v>382.89</v>
      </c>
      <c r="CC6" s="36">
        <f t="shared" si="9"/>
        <v>531.27</v>
      </c>
      <c r="CD6" s="36">
        <f t="shared" si="9"/>
        <v>504.75</v>
      </c>
      <c r="CE6" s="36">
        <f t="shared" si="9"/>
        <v>652.76</v>
      </c>
      <c r="CF6" s="36">
        <f t="shared" si="9"/>
        <v>789.62</v>
      </c>
      <c r="CG6" s="36">
        <f t="shared" si="9"/>
        <v>423.18</v>
      </c>
      <c r="CH6" s="36">
        <f t="shared" si="9"/>
        <v>383.2</v>
      </c>
      <c r="CI6" s="36">
        <f t="shared" si="9"/>
        <v>383.25</v>
      </c>
      <c r="CJ6" s="36">
        <f t="shared" si="9"/>
        <v>377.72</v>
      </c>
      <c r="CK6" s="35" t="str">
        <f>IF(CK7="","",IF(CK7="-","【-】","【"&amp;SUBSTITUTE(TEXT(CK7,"#,##0.00"),"-","△")&amp;"】"))</f>
        <v>【300.47】</v>
      </c>
      <c r="CL6" s="36">
        <f>IF(CL7="",NA(),CL7)</f>
        <v>53.89</v>
      </c>
      <c r="CM6" s="36">
        <f t="shared" ref="CM6:CU6" si="10">IF(CM7="",NA(),CM7)</f>
        <v>53.1</v>
      </c>
      <c r="CN6" s="36">
        <f t="shared" si="10"/>
        <v>47.87</v>
      </c>
      <c r="CO6" s="36">
        <f t="shared" si="10"/>
        <v>57.74</v>
      </c>
      <c r="CP6" s="36">
        <f t="shared" si="10"/>
        <v>51.63</v>
      </c>
      <c r="CQ6" s="36">
        <f t="shared" si="10"/>
        <v>48.7</v>
      </c>
      <c r="CR6" s="36">
        <f t="shared" si="10"/>
        <v>46.9</v>
      </c>
      <c r="CS6" s="36">
        <f t="shared" si="10"/>
        <v>47.95</v>
      </c>
      <c r="CT6" s="36">
        <f t="shared" si="10"/>
        <v>48.26</v>
      </c>
      <c r="CU6" s="36">
        <f t="shared" si="10"/>
        <v>48.01</v>
      </c>
      <c r="CV6" s="35" t="str">
        <f>IF(CV7="","",IF(CV7="-","【-】","【"&amp;SUBSTITUTE(TEXT(CV7,"#,##0.00"),"-","△")&amp;"】"))</f>
        <v>【54.90】</v>
      </c>
      <c r="CW6" s="36">
        <f>IF(CW7="",NA(),CW7)</f>
        <v>92.37</v>
      </c>
      <c r="CX6" s="36">
        <f t="shared" ref="CX6:DF6" si="11">IF(CX7="",NA(),CX7)</f>
        <v>87.87</v>
      </c>
      <c r="CY6" s="36">
        <f t="shared" si="11"/>
        <v>84.43</v>
      </c>
      <c r="CZ6" s="36">
        <f t="shared" si="11"/>
        <v>68.92</v>
      </c>
      <c r="DA6" s="36">
        <f t="shared" si="11"/>
        <v>77.739999999999995</v>
      </c>
      <c r="DB6" s="36">
        <f t="shared" si="11"/>
        <v>74.959999999999994</v>
      </c>
      <c r="DC6" s="36">
        <f t="shared" si="11"/>
        <v>74.63</v>
      </c>
      <c r="DD6" s="36">
        <f t="shared" si="11"/>
        <v>74.900000000000006</v>
      </c>
      <c r="DE6" s="36">
        <f t="shared" si="11"/>
        <v>72.72</v>
      </c>
      <c r="DF6" s="36">
        <f t="shared" si="11"/>
        <v>72.75</v>
      </c>
      <c r="DG6" s="35" t="str">
        <f>IF(DG7="","",IF(DG7="-","【-】","【"&amp;SUBSTITUTE(TEXT(DG7,"#,##0.00"),"-","△")&amp;"】"))</f>
        <v>【73.31】</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6">
        <f t="shared" si="14"/>
        <v>2.76</v>
      </c>
      <c r="EG6" s="35">
        <f t="shared" si="14"/>
        <v>0</v>
      </c>
      <c r="EH6" s="35">
        <f t="shared" si="14"/>
        <v>0</v>
      </c>
      <c r="EI6" s="36">
        <f t="shared" si="14"/>
        <v>1.26</v>
      </c>
      <c r="EJ6" s="36">
        <f t="shared" si="14"/>
        <v>0.78</v>
      </c>
      <c r="EK6" s="36">
        <f t="shared" si="14"/>
        <v>0.56999999999999995</v>
      </c>
      <c r="EL6" s="36">
        <f t="shared" si="14"/>
        <v>0.62</v>
      </c>
      <c r="EM6" s="36">
        <f t="shared" si="14"/>
        <v>0.39</v>
      </c>
      <c r="EN6" s="35" t="str">
        <f>IF(EN7="","",IF(EN7="-","【-】","【"&amp;SUBSTITUTE(TEXT(EN7,"#,##0.00"),"-","△")&amp;"】"))</f>
        <v>【0.56】</v>
      </c>
    </row>
    <row r="7" spans="1:144" s="37" customFormat="1" x14ac:dyDescent="0.2">
      <c r="A7" s="29"/>
      <c r="B7" s="38">
        <v>2019</v>
      </c>
      <c r="C7" s="38">
        <v>454303</v>
      </c>
      <c r="D7" s="38">
        <v>47</v>
      </c>
      <c r="E7" s="38">
        <v>1</v>
      </c>
      <c r="F7" s="38">
        <v>0</v>
      </c>
      <c r="G7" s="38">
        <v>0</v>
      </c>
      <c r="H7" s="38" t="s">
        <v>96</v>
      </c>
      <c r="I7" s="38" t="s">
        <v>97</v>
      </c>
      <c r="J7" s="38" t="s">
        <v>98</v>
      </c>
      <c r="K7" s="38" t="s">
        <v>99</v>
      </c>
      <c r="L7" s="38" t="s">
        <v>100</v>
      </c>
      <c r="M7" s="38" t="s">
        <v>101</v>
      </c>
      <c r="N7" s="39" t="s">
        <v>102</v>
      </c>
      <c r="O7" s="39" t="s">
        <v>103</v>
      </c>
      <c r="P7" s="39">
        <v>28.19</v>
      </c>
      <c r="Q7" s="39">
        <v>2959</v>
      </c>
      <c r="R7" s="39">
        <v>2757</v>
      </c>
      <c r="S7" s="39">
        <v>537.29</v>
      </c>
      <c r="T7" s="39">
        <v>5.13</v>
      </c>
      <c r="U7" s="39">
        <v>775</v>
      </c>
      <c r="V7" s="39">
        <v>10</v>
      </c>
      <c r="W7" s="39">
        <v>77.5</v>
      </c>
      <c r="X7" s="39">
        <v>62.49</v>
      </c>
      <c r="Y7" s="39">
        <v>68.400000000000006</v>
      </c>
      <c r="Z7" s="39">
        <v>105.49</v>
      </c>
      <c r="AA7" s="39">
        <v>145.75</v>
      </c>
      <c r="AB7" s="39">
        <v>125.12</v>
      </c>
      <c r="AC7" s="39">
        <v>72.03</v>
      </c>
      <c r="AD7" s="39">
        <v>72.11</v>
      </c>
      <c r="AE7" s="39">
        <v>74.05</v>
      </c>
      <c r="AF7" s="39">
        <v>73.25</v>
      </c>
      <c r="AG7" s="39">
        <v>75.06</v>
      </c>
      <c r="AH7" s="39">
        <v>76.03</v>
      </c>
      <c r="AI7" s="39"/>
      <c r="AJ7" s="39"/>
      <c r="AK7" s="39"/>
      <c r="AL7" s="39"/>
      <c r="AM7" s="39"/>
      <c r="AN7" s="39"/>
      <c r="AO7" s="39"/>
      <c r="AP7" s="39"/>
      <c r="AQ7" s="39"/>
      <c r="AR7" s="39"/>
      <c r="AS7" s="39"/>
      <c r="AT7" s="39"/>
      <c r="AU7" s="39"/>
      <c r="AV7" s="39"/>
      <c r="AW7" s="39"/>
      <c r="AX7" s="39"/>
      <c r="AY7" s="39"/>
      <c r="AZ7" s="39"/>
      <c r="BA7" s="39"/>
      <c r="BB7" s="39"/>
      <c r="BC7" s="39"/>
      <c r="BD7" s="39"/>
      <c r="BE7" s="39">
        <v>2014.14</v>
      </c>
      <c r="BF7" s="39">
        <v>2079.0500000000002</v>
      </c>
      <c r="BG7" s="39">
        <v>2351.9</v>
      </c>
      <c r="BH7" s="39">
        <v>2404.92</v>
      </c>
      <c r="BI7" s="39">
        <v>2350.1799999999998</v>
      </c>
      <c r="BJ7" s="39">
        <v>1510.14</v>
      </c>
      <c r="BK7" s="39">
        <v>1595.62</v>
      </c>
      <c r="BL7" s="39">
        <v>1302.33</v>
      </c>
      <c r="BM7" s="39">
        <v>1274.21</v>
      </c>
      <c r="BN7" s="39">
        <v>1183.92</v>
      </c>
      <c r="BO7" s="39">
        <v>1084.05</v>
      </c>
      <c r="BP7" s="39">
        <v>50.91</v>
      </c>
      <c r="BQ7" s="39">
        <v>50.01</v>
      </c>
      <c r="BR7" s="39">
        <v>36.24</v>
      </c>
      <c r="BS7" s="39">
        <v>39.06</v>
      </c>
      <c r="BT7" s="39">
        <v>31.21</v>
      </c>
      <c r="BU7" s="39">
        <v>22.67</v>
      </c>
      <c r="BV7" s="39">
        <v>37.92</v>
      </c>
      <c r="BW7" s="39">
        <v>40.89</v>
      </c>
      <c r="BX7" s="39">
        <v>41.25</v>
      </c>
      <c r="BY7" s="39">
        <v>42.5</v>
      </c>
      <c r="BZ7" s="39">
        <v>53.46</v>
      </c>
      <c r="CA7" s="39">
        <v>380.03</v>
      </c>
      <c r="CB7" s="39">
        <v>382.89</v>
      </c>
      <c r="CC7" s="39">
        <v>531.27</v>
      </c>
      <c r="CD7" s="39">
        <v>504.75</v>
      </c>
      <c r="CE7" s="39">
        <v>652.76</v>
      </c>
      <c r="CF7" s="39">
        <v>789.62</v>
      </c>
      <c r="CG7" s="39">
        <v>423.18</v>
      </c>
      <c r="CH7" s="39">
        <v>383.2</v>
      </c>
      <c r="CI7" s="39">
        <v>383.25</v>
      </c>
      <c r="CJ7" s="39">
        <v>377.72</v>
      </c>
      <c r="CK7" s="39">
        <v>300.47000000000003</v>
      </c>
      <c r="CL7" s="39">
        <v>53.89</v>
      </c>
      <c r="CM7" s="39">
        <v>53.1</v>
      </c>
      <c r="CN7" s="39">
        <v>47.87</v>
      </c>
      <c r="CO7" s="39">
        <v>57.74</v>
      </c>
      <c r="CP7" s="39">
        <v>51.63</v>
      </c>
      <c r="CQ7" s="39">
        <v>48.7</v>
      </c>
      <c r="CR7" s="39">
        <v>46.9</v>
      </c>
      <c r="CS7" s="39">
        <v>47.95</v>
      </c>
      <c r="CT7" s="39">
        <v>48.26</v>
      </c>
      <c r="CU7" s="39">
        <v>48.01</v>
      </c>
      <c r="CV7" s="39">
        <v>54.9</v>
      </c>
      <c r="CW7" s="39">
        <v>92.37</v>
      </c>
      <c r="CX7" s="39">
        <v>87.87</v>
      </c>
      <c r="CY7" s="39">
        <v>84.43</v>
      </c>
      <c r="CZ7" s="39">
        <v>68.92</v>
      </c>
      <c r="DA7" s="39">
        <v>77.739999999999995</v>
      </c>
      <c r="DB7" s="39">
        <v>74.959999999999994</v>
      </c>
      <c r="DC7" s="39">
        <v>74.63</v>
      </c>
      <c r="DD7" s="39">
        <v>74.900000000000006</v>
      </c>
      <c r="DE7" s="39">
        <v>72.72</v>
      </c>
      <c r="DF7" s="39">
        <v>72.75</v>
      </c>
      <c r="DG7" s="39">
        <v>73.31</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2.76</v>
      </c>
      <c r="EG7" s="39">
        <v>0</v>
      </c>
      <c r="EH7" s="39">
        <v>0</v>
      </c>
      <c r="EI7" s="39">
        <v>1.26</v>
      </c>
      <c r="EJ7" s="39">
        <v>0.78</v>
      </c>
      <c r="EK7" s="39">
        <v>0.56999999999999995</v>
      </c>
      <c r="EL7" s="39">
        <v>0.62</v>
      </c>
      <c r="EM7" s="39">
        <v>0.39</v>
      </c>
      <c r="EN7" s="39">
        <v>0.56000000000000005</v>
      </c>
    </row>
    <row r="8" spans="1:144" x14ac:dyDescent="0.2">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2">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1" t="s">
        <v>46</v>
      </c>
      <c r="B10" s="42">
        <f t="shared" ref="B10:E10" si="15">DATEVALUE($B7+12-B11&amp;"/1/"&amp;B12)</f>
        <v>46388</v>
      </c>
      <c r="C10" s="42">
        <f t="shared" si="15"/>
        <v>46753</v>
      </c>
      <c r="D10" s="42">
        <f t="shared" si="15"/>
        <v>47119</v>
      </c>
      <c r="E10" s="42">
        <f t="shared" si="15"/>
        <v>47484</v>
      </c>
      <c r="F10" s="43">
        <f>DATEVALUE($B7+12-F11&amp;"/1/"&amp;F12)</f>
        <v>47849</v>
      </c>
    </row>
    <row r="11" spans="1:144" x14ac:dyDescent="0.2">
      <c r="B11">
        <v>4</v>
      </c>
      <c r="C11">
        <v>3</v>
      </c>
      <c r="D11">
        <v>2</v>
      </c>
      <c r="E11">
        <v>1</v>
      </c>
      <c r="F11">
        <v>0</v>
      </c>
      <c r="G11" t="s">
        <v>109</v>
      </c>
    </row>
    <row r="12" spans="1:144" x14ac:dyDescent="0.2">
      <c r="B12">
        <v>1</v>
      </c>
      <c r="C12">
        <v>1</v>
      </c>
      <c r="D12">
        <v>1</v>
      </c>
      <c r="E12">
        <v>1</v>
      </c>
      <c r="F12">
        <v>1</v>
      </c>
      <c r="G12" t="s">
        <v>110</v>
      </c>
    </row>
    <row r="13" spans="1:144" x14ac:dyDescent="0.2">
      <c r="B13" t="s">
        <v>111</v>
      </c>
      <c r="C13" t="s">
        <v>112</v>
      </c>
      <c r="D13" t="s">
        <v>111</v>
      </c>
      <c r="E13" t="s">
        <v>112</v>
      </c>
      <c r="F13" t="s">
        <v>113</v>
      </c>
      <c r="G13" t="s">
        <v>114</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2021-02-09T01:52:29Z</cp:lastPrinted>
  <dcterms:created xsi:type="dcterms:W3CDTF">2020-12-04T02:23:06Z</dcterms:created>
  <dcterms:modified xsi:type="dcterms:W3CDTF">2021-02-18T08:18:58Z</dcterms:modified>
  <cp:category/>
</cp:coreProperties>
</file>