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簡易水道（矢野）\22 椎葉村〇\"/>
    </mc:Choice>
  </mc:AlternateContent>
  <xr:revisionPtr revIDLastSave="0" documentId="13_ncr:1_{AF641CD0-4361-44BE-BD2D-65FECEB51F21}" xr6:coauthVersionLast="46" xr6:coauthVersionMax="46" xr10:uidLastSave="{00000000-0000-0000-0000-000000000000}"/>
  <workbookProtection workbookAlgorithmName="SHA-512" workbookHashValue="BKw3O0H0srKnm/4Xl9u36p1i7/64eMeoc6e6avx0YkwSkuPpG35cgqMnc6J+yHcpSdXcLoK3DJo1Ii698IhwQQ==" workbookSaltValue="8HbAq1SrSDbCPUl74kkQC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<sst xmlns="http://schemas.openxmlformats.org/spreadsheetml/2006/main" count="233" uniqueCount="118">
  <si>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</si>
  <si>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</si>
  <si>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</si>
  <si>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</si>
  <si>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</si>
  <si>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</si>
  <si>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</si>
  <si>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</si>
  <si>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</si>
  <si>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</si>
  <si>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</si>
  <si>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</si>
  <si>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</si>
  <si>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</si>
  <si>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</si>
  <si>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</si>
  <si>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</si>
  <si>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</si>
  <si>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</si>
  <si>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</si>
  <si>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</si>
  <si>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</si>
  <si>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</si>
  <si>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</si>
  <si>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</si>
  <si>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</si>
  <si>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</si>
  <si>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</si>
  <si>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</si>
  <si>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</si>
  <si>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</si>
  <si>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</si>
  <si>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</si>
  <si>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</si>
  <si>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</si>
  <si>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</si>
  <si>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</si>
  <si>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</si>
  <si>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</si>
  <si>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</si>
  <si>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</si>
  <si>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</si>
  <si>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</si>
  <si>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</si>
  <si>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</si>
  <si>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</si>
  <si>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</si>
  <si>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</si>
  <si>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</si>
  <si>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</si>
  <si>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</si>
  <si>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</si>
  <si>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</si>
  <si>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</si>
  <si>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</si>
  <si>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</si>
  <si>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</si>
  <si>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</si>
  <si>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</si>
  <si>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</si>
  <si>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</si>
  <si>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</si>
  <si>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</si>
  <si>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</si>
  <si>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</si>
  <si>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</si>
  <si>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</si>
  <si>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</si>
  <si>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</si>
  <si>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</si>
  <si>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</si>
  <si>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</si>
  <si>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</si>
  <si>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</si>
  <si>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</si>
  <si>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</si>
  <si>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</si>
  <si>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</si>
  <si>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</si>
  <si>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</si>
  <si>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</si>
  <si>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</si>
  <si>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</si>
  <si>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</si>
  <si>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</si>
  <si>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</si>
  <si>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</si>
  <si>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</si>
  <si>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</si>
  <si>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</si>
  <si>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</si>
  <si>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</si>
  <si>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</si>
  <si>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</si>
  <si>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</si>
  <si>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</si>
  <si>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</si>
  <si>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</si>
  <si>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</si>
  <si>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</si>
  <si>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</si>
  <si>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</si>
  <si>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</si>
  <si>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</si>
  <si>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</si>
  <si>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</si>
  <si>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</si>
  <si>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</si>
  <si>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</si>
  <si>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</si>
  <si>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</si>
  <si>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</si>
  <si>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</si>
  <si>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</si>
  <si>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</si>
  <si>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椎葉村は面積が広く急な山々に囲まれ集落も点在しているため、水道普及率も28.19％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経営戦略については平成29年に策定済みである。</t>
    <rPh sb="232" eb="234">
      <t>ケイエイ</t>
    </rPh>
    <rPh sb="234" eb="236">
      <t>センリャク</t>
    </rPh>
    <rPh sb="241" eb="243">
      <t>ヘイセイ</t>
    </rPh>
    <rPh sb="245" eb="246">
      <t>ネン</t>
    </rPh>
    <rPh sb="247" eb="249">
      <t>サクテイ</t>
    </rPh>
    <rPh sb="249" eb="250">
      <t>ズ</t>
    </rPh>
    <phoneticPr fontId="16"/>
  </si>
  <si>
    <t>　椎葉村は１つの簡易水道（浄水場は２か所）と２つの飲料水供給施設を運営している。上椎葉地区水道施設は竣工から２１年経っ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
　また、平成30年度・令和元年度で本郷地区飲料水供給施設を整備し、令和2年度から運営を開始したため、飲料水供給施設は3施設となった。</t>
    <rPh sb="184" eb="186">
      <t>ヘイセイ</t>
    </rPh>
    <rPh sb="188" eb="190">
      <t>ネンド</t>
    </rPh>
    <rPh sb="191" eb="193">
      <t>レイワ</t>
    </rPh>
    <rPh sb="193" eb="196">
      <t>ガンネンド</t>
    </rPh>
    <rPh sb="197" eb="199">
      <t>ホンゴウ</t>
    </rPh>
    <rPh sb="199" eb="201">
      <t>チク</t>
    </rPh>
    <rPh sb="201" eb="204">
      <t>インリョウスイ</t>
    </rPh>
    <rPh sb="204" eb="206">
      <t>キョウキュウ</t>
    </rPh>
    <rPh sb="206" eb="208">
      <t>シセツ</t>
    </rPh>
    <rPh sb="209" eb="211">
      <t>セイビ</t>
    </rPh>
    <rPh sb="213" eb="215">
      <t>レイワ</t>
    </rPh>
    <rPh sb="216" eb="218">
      <t>ネンド</t>
    </rPh>
    <rPh sb="220" eb="222">
      <t>ウンエイ</t>
    </rPh>
    <rPh sb="223" eb="225">
      <t>カイシ</t>
    </rPh>
    <rPh sb="230" eb="233">
      <t>インリョウスイ</t>
    </rPh>
    <rPh sb="233" eb="235">
      <t>キョウキュウ</t>
    </rPh>
    <rPh sb="235" eb="237">
      <t>シセツ</t>
    </rPh>
    <rPh sb="239" eb="241">
      <t>シセツ</t>
    </rPh>
    <phoneticPr fontId="16"/>
  </si>
  <si>
    <t>①収益的収支比率
　１００％を上回っており、経営の健全性が確保されている。今後は水道料金収入の減少が予想される事に加え、上椎葉浄水場の電気設備更新のため総費用が増加する見込みである。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30年度・令和元年度に本郷地区飲料水供給施設整備事業を行った。平成9～11年に行った上椎葉地区水道更新事業の起債償還が令和11年まであり当分は現状のまま推移する見込みである。
⑤料金回収率
　平成30年度は39.06、令和元年度は31.21と昨年より減少している。飲料水供給施設の新設等により費用が増加したためである。
⑥給水原価
　類似団体平均より多く推移している。昨年よりも増加しており、今後有収水量の減少によりさらに給水原価は増加すると予想される。
⑦施設利用率
　昨年より減少している。今後料金収入の減少が予想されるため、将来的には施設のサイズダウンを検討し、経営の効率性について改善する必要がある。
⑧有収率
　給・配水管の漏水を発見しだい修理しており、令和元年度は昨年より増加している。今後も修繕を行っていく。</t>
    <rPh sb="15" eb="16">
      <t>ウエ</t>
    </rPh>
    <rPh sb="139" eb="141">
      <t>ヘイセイ</t>
    </rPh>
    <rPh sb="143" eb="145">
      <t>ネンド</t>
    </rPh>
    <rPh sb="146" eb="148">
      <t>レイワ</t>
    </rPh>
    <rPh sb="148" eb="150">
      <t>ガンネン</t>
    </rPh>
    <rPh sb="150" eb="151">
      <t>ド</t>
    </rPh>
    <rPh sb="152" eb="154">
      <t>ホンゴウ</t>
    </rPh>
    <rPh sb="154" eb="156">
      <t>チク</t>
    </rPh>
    <rPh sb="156" eb="159">
      <t>インリョウスイ</t>
    </rPh>
    <rPh sb="159" eb="161">
      <t>キョウキュウ</t>
    </rPh>
    <rPh sb="161" eb="163">
      <t>シセツ</t>
    </rPh>
    <rPh sb="163" eb="165">
      <t>セイビ</t>
    </rPh>
    <rPh sb="165" eb="167">
      <t>ジギョウ</t>
    </rPh>
    <rPh sb="168" eb="169">
      <t>オコナ</t>
    </rPh>
    <rPh sb="200" eb="202">
      <t>レイワ</t>
    </rPh>
    <rPh sb="250" eb="252">
      <t>レイワ</t>
    </rPh>
    <rPh sb="252" eb="253">
      <t>ガン</t>
    </rPh>
    <rPh sb="266" eb="268">
      <t>ゲンショウ</t>
    </rPh>
    <rPh sb="273" eb="276">
      <t>インリョウスイ</t>
    </rPh>
    <rPh sb="276" eb="278">
      <t>キョウキュウ</t>
    </rPh>
    <rPh sb="278" eb="280">
      <t>シセツ</t>
    </rPh>
    <rPh sb="281" eb="283">
      <t>シンセツ</t>
    </rPh>
    <rPh sb="283" eb="284">
      <t>トウ</t>
    </rPh>
    <rPh sb="287" eb="289">
      <t>ヒヨウ</t>
    </rPh>
    <rPh sb="290" eb="292">
      <t>ゾウカ</t>
    </rPh>
    <rPh sb="316" eb="317">
      <t>オオ</t>
    </rPh>
    <rPh sb="325" eb="327">
      <t>サクネン</t>
    </rPh>
    <rPh sb="330" eb="332">
      <t>ゾウカ</t>
    </rPh>
    <rPh sb="381" eb="383">
      <t>ゲンショウ</t>
    </rPh>
    <rPh sb="388" eb="390">
      <t>コンゴ</t>
    </rPh>
    <rPh sb="390" eb="392">
      <t>リョウキン</t>
    </rPh>
    <rPh sb="392" eb="394">
      <t>シュウニュウ</t>
    </rPh>
    <rPh sb="395" eb="397">
      <t>ゲンショウ</t>
    </rPh>
    <rPh sb="398" eb="400">
      <t>ヨソウ</t>
    </rPh>
    <rPh sb="473" eb="475">
      <t>レイワ</t>
    </rPh>
    <rPh sb="475" eb="476">
      <t>ガン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</si>
</sst>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2.76</c:v>
                </c:pt>
                <c:pt idx="3">
                  <c:v>0</c:v>
                </c:pt>
                <c:pt idx="4">
                  <c:v>0</c:v>
                </c:pt>
              </c:numCache>
            </c:numRef>
          </c:val>
          <c:extLst>
            <c:ext xmlns:c16="http://schemas.microsoft.com/office/drawing/2014/chart" uri="{C3380CC4-5D6E-409C-BE32-E72D297353CC}">
              <c16:uniqueId val="{00000000-6240-4826-A517-0F0107C1926B}"/>
            </c:ext>
          </c:extLst>
        </c:ser>
        <c:dLbls>
          <c:showLegendKey val="0"/>
          <c:showVal val="0"/>
          <c:showCatName val="0"/>
          <c:showSerName val="0"/>
          <c:showPercent val="0"/>
          <c:showBubbleSize val="0"/>
        </c:dLbls>
        <c:gapWidth val="150"/>
        <c:axId val="120717512"/>
        <c:axId val="19783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240-4826-A517-0F0107C1926B}"/>
            </c:ext>
          </c:extLst>
        </c:ser>
        <c:dLbls>
          <c:showLegendKey val="0"/>
          <c:showVal val="0"/>
          <c:showCatName val="0"/>
          <c:showSerName val="0"/>
          <c:showPercent val="0"/>
          <c:showBubbleSize val="0"/>
        </c:dLbls>
        <c:marker val="1"/>
        <c:smooth val="0"/>
        <c:axId val="120717512"/>
        <c:axId val="197837480"/>
      </c:lineChart>
      <c:dateAx>
        <c:axId val="120717512"/>
        <c:scaling>
          <c:orientation val="minMax"/>
        </c:scaling>
        <c:delete val="1"/>
        <c:axPos val="b"/>
        <c:numFmt formatCode="&quot;H&quot;yy" sourceLinked="1"/>
        <c:majorTickMark val="none"/>
        <c:minorTickMark val="none"/>
        <c:tickLblPos val="none"/>
        <c:crossAx val="197837480"/>
        <c:crosses val="autoZero"/>
        <c:auto val="1"/>
        <c:lblOffset val="100"/>
        <c:baseTimeUnit val="years"/>
      </c:dateAx>
      <c:valAx>
        <c:axId val="19783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53.89</c:v>
                </c:pt>
                <c:pt idx="1">
                  <c:v>53.1</c:v>
                </c:pt>
                <c:pt idx="2">
                  <c:v>47.87</c:v>
                </c:pt>
                <c:pt idx="3">
                  <c:v>57.74</c:v>
                </c:pt>
                <c:pt idx="4">
                  <c:v>51.63</c:v>
                </c:pt>
              </c:numCache>
            </c:numRef>
          </c:val>
          <c:extLst>
            <c:ext xmlns:c16="http://schemas.microsoft.com/office/drawing/2014/chart" uri="{C3380CC4-5D6E-409C-BE32-E72D297353CC}">
              <c16:uniqueId val="{00000000-80E5-4821-96CE-1FB8ACEA968E}"/>
            </c:ext>
          </c:extLst>
        </c:ser>
        <c:dLbls>
          <c:showLegendKey val="0"/>
          <c:showVal val="0"/>
          <c:showCatName val="0"/>
          <c:showSerName val="0"/>
          <c:showPercent val="0"/>
          <c:showBubbleSize val="0"/>
        </c:dLbls>
        <c:gapWidth val="150"/>
        <c:axId val="198591728"/>
        <c:axId val="19859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80E5-4821-96CE-1FB8ACEA968E}"/>
            </c:ext>
          </c:extLst>
        </c:ser>
        <c:dLbls>
          <c:showLegendKey val="0"/>
          <c:showVal val="0"/>
          <c:showCatName val="0"/>
          <c:showSerName val="0"/>
          <c:showPercent val="0"/>
          <c:showBubbleSize val="0"/>
        </c:dLbls>
        <c:marker val="1"/>
        <c:smooth val="0"/>
        <c:axId val="198591728"/>
        <c:axId val="198592120"/>
      </c:lineChart>
      <c:dateAx>
        <c:axId val="198591728"/>
        <c:scaling>
          <c:orientation val="minMax"/>
        </c:scaling>
        <c:delete val="1"/>
        <c:axPos val="b"/>
        <c:numFmt formatCode="&quot;H&quot;yy" sourceLinked="1"/>
        <c:majorTickMark val="none"/>
        <c:minorTickMark val="none"/>
        <c:tickLblPos val="none"/>
        <c:crossAx val="198592120"/>
        <c:crosses val="autoZero"/>
        <c:auto val="1"/>
        <c:lblOffset val="100"/>
        <c:baseTimeUnit val="years"/>
      </c:dateAx>
      <c:valAx>
        <c:axId val="19859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92.37</c:v>
                </c:pt>
                <c:pt idx="1">
                  <c:v>87.87</c:v>
                </c:pt>
                <c:pt idx="2">
                  <c:v>84.43</c:v>
                </c:pt>
                <c:pt idx="3">
                  <c:v>68.92</c:v>
                </c:pt>
                <c:pt idx="4">
                  <c:v>77.739999999999995</c:v>
                </c:pt>
              </c:numCache>
            </c:numRef>
          </c:val>
          <c:extLst>
            <c:ext xmlns:c16="http://schemas.microsoft.com/office/drawing/2014/chart" uri="{C3380CC4-5D6E-409C-BE32-E72D297353CC}">
              <c16:uniqueId val="{00000000-50EC-4744-AED1-BE15353BB4CA}"/>
            </c:ext>
          </c:extLst>
        </c:ser>
        <c:dLbls>
          <c:showLegendKey val="0"/>
          <c:showVal val="0"/>
          <c:showCatName val="0"/>
          <c:showSerName val="0"/>
          <c:showPercent val="0"/>
          <c:showBubbleSize val="0"/>
        </c:dLbls>
        <c:gapWidth val="150"/>
        <c:axId val="198895088"/>
        <c:axId val="19889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50EC-4744-AED1-BE15353BB4CA}"/>
            </c:ext>
          </c:extLst>
        </c:ser>
        <c:dLbls>
          <c:showLegendKey val="0"/>
          <c:showVal val="0"/>
          <c:showCatName val="0"/>
          <c:showSerName val="0"/>
          <c:showPercent val="0"/>
          <c:showBubbleSize val="0"/>
        </c:dLbls>
        <c:marker val="1"/>
        <c:smooth val="0"/>
        <c:axId val="198895088"/>
        <c:axId val="198895480"/>
      </c:lineChart>
      <c:dateAx>
        <c:axId val="198895088"/>
        <c:scaling>
          <c:orientation val="minMax"/>
        </c:scaling>
        <c:delete val="1"/>
        <c:axPos val="b"/>
        <c:numFmt formatCode="&quot;H&quot;yy" sourceLinked="1"/>
        <c:majorTickMark val="none"/>
        <c:minorTickMark val="none"/>
        <c:tickLblPos val="none"/>
        <c:crossAx val="198895480"/>
        <c:crosses val="autoZero"/>
        <c:auto val="1"/>
        <c:lblOffset val="100"/>
        <c:baseTimeUnit val="years"/>
      </c:dateAx>
      <c:valAx>
        <c:axId val="1988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8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62.49</c:v>
                </c:pt>
                <c:pt idx="1">
                  <c:v>68.400000000000006</c:v>
                </c:pt>
                <c:pt idx="2">
                  <c:v>105.49</c:v>
                </c:pt>
                <c:pt idx="3">
                  <c:v>145.75</c:v>
                </c:pt>
                <c:pt idx="4">
                  <c:v>125.12</c:v>
                </c:pt>
              </c:numCache>
            </c:numRef>
          </c:val>
          <c:extLst>
            <c:ext xmlns:c16="http://schemas.microsoft.com/office/drawing/2014/chart" uri="{C3380CC4-5D6E-409C-BE32-E72D297353CC}">
              <c16:uniqueId val="{00000000-31B5-4922-BEE9-882C59C9E4CE}"/>
            </c:ext>
          </c:extLst>
        </c:ser>
        <c:dLbls>
          <c:showLegendKey val="0"/>
          <c:showVal val="0"/>
          <c:showCatName val="0"/>
          <c:showSerName val="0"/>
          <c:showPercent val="0"/>
          <c:showBubbleSize val="0"/>
        </c:dLbls>
        <c:gapWidth val="150"/>
        <c:axId val="197885376"/>
        <c:axId val="1978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31B5-4922-BEE9-882C59C9E4CE}"/>
            </c:ext>
          </c:extLst>
        </c:ser>
        <c:dLbls>
          <c:showLegendKey val="0"/>
          <c:showVal val="0"/>
          <c:showCatName val="0"/>
          <c:showSerName val="0"/>
          <c:showPercent val="0"/>
          <c:showBubbleSize val="0"/>
        </c:dLbls>
        <c:marker val="1"/>
        <c:smooth val="0"/>
        <c:axId val="197885376"/>
        <c:axId val="197885760"/>
      </c:lineChart>
      <c:dateAx>
        <c:axId val="197885376"/>
        <c:scaling>
          <c:orientation val="minMax"/>
        </c:scaling>
        <c:delete val="1"/>
        <c:axPos val="b"/>
        <c:numFmt formatCode="&quot;H&quot;yy" sourceLinked="1"/>
        <c:majorTickMark val="none"/>
        <c:minorTickMark val="none"/>
        <c:tickLblPos val="none"/>
        <c:crossAx val="197885760"/>
        <c:crosses val="autoZero"/>
        <c:auto val="1"/>
        <c:lblOffset val="100"/>
        <c:baseTimeUnit val="years"/>
      </c:dateAx>
      <c:valAx>
        <c:axId val="197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8-473E-85E9-D45D13632CCD}"/>
            </c:ext>
          </c:extLst>
        </c:ser>
        <c:dLbls>
          <c:showLegendKey val="0"/>
          <c:showVal val="0"/>
          <c:showCatName val="0"/>
          <c:showSerName val="0"/>
          <c:showPercent val="0"/>
          <c:showBubbleSize val="0"/>
        </c:dLbls>
        <c:gapWidth val="150"/>
        <c:axId val="198694208"/>
        <c:axId val="1986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8-473E-85E9-D45D13632CCD}"/>
            </c:ext>
          </c:extLst>
        </c:ser>
        <c:dLbls>
          <c:showLegendKey val="0"/>
          <c:showVal val="0"/>
          <c:showCatName val="0"/>
          <c:showSerName val="0"/>
          <c:showPercent val="0"/>
          <c:showBubbleSize val="0"/>
        </c:dLbls>
        <c:marker val="1"/>
        <c:smooth val="0"/>
        <c:axId val="198694208"/>
        <c:axId val="198694592"/>
      </c:lineChart>
      <c:dateAx>
        <c:axId val="198694208"/>
        <c:scaling>
          <c:orientation val="minMax"/>
        </c:scaling>
        <c:delete val="1"/>
        <c:axPos val="b"/>
        <c:numFmt formatCode="&quot;H&quot;yy" sourceLinked="1"/>
        <c:majorTickMark val="none"/>
        <c:minorTickMark val="none"/>
        <c:tickLblPos val="none"/>
        <c:crossAx val="198694592"/>
        <c:crosses val="autoZero"/>
        <c:auto val="1"/>
        <c:lblOffset val="100"/>
        <c:baseTimeUnit val="years"/>
      </c:dateAx>
      <c:valAx>
        <c:axId val="1986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A-4364-843A-2DB0842057CC}"/>
            </c:ext>
          </c:extLst>
        </c:ser>
        <c:dLbls>
          <c:showLegendKey val="0"/>
          <c:showVal val="0"/>
          <c:showCatName val="0"/>
          <c:showSerName val="0"/>
          <c:showPercent val="0"/>
          <c:showBubbleSize val="0"/>
        </c:dLbls>
        <c:gapWidth val="150"/>
        <c:axId val="198786248"/>
        <c:axId val="19878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A-4364-843A-2DB0842057CC}"/>
            </c:ext>
          </c:extLst>
        </c:ser>
        <c:dLbls>
          <c:showLegendKey val="0"/>
          <c:showVal val="0"/>
          <c:showCatName val="0"/>
          <c:showSerName val="0"/>
          <c:showPercent val="0"/>
          <c:showBubbleSize val="0"/>
        </c:dLbls>
        <c:marker val="1"/>
        <c:smooth val="0"/>
        <c:axId val="198786248"/>
        <c:axId val="198786632"/>
      </c:lineChart>
      <c:dateAx>
        <c:axId val="198786248"/>
        <c:scaling>
          <c:orientation val="minMax"/>
        </c:scaling>
        <c:delete val="1"/>
        <c:axPos val="b"/>
        <c:numFmt formatCode="&quot;H&quot;yy" sourceLinked="1"/>
        <c:majorTickMark val="none"/>
        <c:minorTickMark val="none"/>
        <c:tickLblPos val="none"/>
        <c:crossAx val="198786632"/>
        <c:crosses val="autoZero"/>
        <c:auto val="1"/>
        <c:lblOffset val="100"/>
        <c:baseTimeUnit val="years"/>
      </c:dateAx>
      <c:valAx>
        <c:axId val="19878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8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1-485D-9448-43FBCF4C4006}"/>
            </c:ext>
          </c:extLst>
        </c:ser>
        <c:dLbls>
          <c:showLegendKey val="0"/>
          <c:showVal val="0"/>
          <c:showCatName val="0"/>
          <c:showSerName val="0"/>
          <c:showPercent val="0"/>
          <c:showBubbleSize val="0"/>
        </c:dLbls>
        <c:gapWidth val="150"/>
        <c:axId val="121726456"/>
        <c:axId val="1217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1-485D-9448-43FBCF4C4006}"/>
            </c:ext>
          </c:extLst>
        </c:ser>
        <c:dLbls>
          <c:showLegendKey val="0"/>
          <c:showVal val="0"/>
          <c:showCatName val="0"/>
          <c:showSerName val="0"/>
          <c:showPercent val="0"/>
          <c:showBubbleSize val="0"/>
        </c:dLbls>
        <c:marker val="1"/>
        <c:smooth val="0"/>
        <c:axId val="121726456"/>
        <c:axId val="121726848"/>
      </c:lineChart>
      <c:dateAx>
        <c:axId val="121726456"/>
        <c:scaling>
          <c:orientation val="minMax"/>
        </c:scaling>
        <c:delete val="1"/>
        <c:axPos val="b"/>
        <c:numFmt formatCode="&quot;H&quot;yy" sourceLinked="1"/>
        <c:majorTickMark val="none"/>
        <c:minorTickMark val="none"/>
        <c:tickLblPos val="none"/>
        <c:crossAx val="121726848"/>
        <c:crosses val="autoZero"/>
        <c:auto val="1"/>
        <c:lblOffset val="100"/>
        <c:baseTimeUnit val="years"/>
      </c:dateAx>
      <c:valAx>
        <c:axId val="1217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2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0-4DEE-B079-EB2B542F2BAC}"/>
            </c:ext>
          </c:extLst>
        </c:ser>
        <c:dLbls>
          <c:showLegendKey val="0"/>
          <c:showVal val="0"/>
          <c:showCatName val="0"/>
          <c:showSerName val="0"/>
          <c:showPercent val="0"/>
          <c:showBubbleSize val="0"/>
        </c:dLbls>
        <c:gapWidth val="150"/>
        <c:axId val="121728024"/>
        <c:axId val="1217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0-4DEE-B079-EB2B542F2BAC}"/>
            </c:ext>
          </c:extLst>
        </c:ser>
        <c:dLbls>
          <c:showLegendKey val="0"/>
          <c:showVal val="0"/>
          <c:showCatName val="0"/>
          <c:showSerName val="0"/>
          <c:showPercent val="0"/>
          <c:showBubbleSize val="0"/>
        </c:dLbls>
        <c:marker val="1"/>
        <c:smooth val="0"/>
        <c:axId val="121728024"/>
        <c:axId val="121728416"/>
      </c:lineChart>
      <c:dateAx>
        <c:axId val="121728024"/>
        <c:scaling>
          <c:orientation val="minMax"/>
        </c:scaling>
        <c:delete val="1"/>
        <c:axPos val="b"/>
        <c:numFmt formatCode="&quot;H&quot;yy" sourceLinked="1"/>
        <c:majorTickMark val="none"/>
        <c:minorTickMark val="none"/>
        <c:tickLblPos val="none"/>
        <c:crossAx val="121728416"/>
        <c:crosses val="autoZero"/>
        <c:auto val="1"/>
        <c:lblOffset val="100"/>
        <c:baseTimeUnit val="years"/>
      </c:dateAx>
      <c:valAx>
        <c:axId val="1217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2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2014.14</c:v>
                </c:pt>
                <c:pt idx="1">
                  <c:v>2079.0500000000002</c:v>
                </c:pt>
                <c:pt idx="2">
                  <c:v>2351.9</c:v>
                </c:pt>
                <c:pt idx="3">
                  <c:v>2404.92</c:v>
                </c:pt>
                <c:pt idx="4">
                  <c:v>2350.1799999999998</c:v>
                </c:pt>
              </c:numCache>
            </c:numRef>
          </c:val>
          <c:extLst>
            <c:ext xmlns:c16="http://schemas.microsoft.com/office/drawing/2014/chart" uri="{C3380CC4-5D6E-409C-BE32-E72D297353CC}">
              <c16:uniqueId val="{00000000-39E2-4485-9F1D-F0F376B8C631}"/>
            </c:ext>
          </c:extLst>
        </c:ser>
        <c:dLbls>
          <c:showLegendKey val="0"/>
          <c:showVal val="0"/>
          <c:showCatName val="0"/>
          <c:showSerName val="0"/>
          <c:showPercent val="0"/>
          <c:showBubbleSize val="0"/>
        </c:dLbls>
        <c:gapWidth val="150"/>
        <c:axId val="121726064"/>
        <c:axId val="12172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39E2-4485-9F1D-F0F376B8C631}"/>
            </c:ext>
          </c:extLst>
        </c:ser>
        <c:dLbls>
          <c:showLegendKey val="0"/>
          <c:showVal val="0"/>
          <c:showCatName val="0"/>
          <c:showSerName val="0"/>
          <c:showPercent val="0"/>
          <c:showBubbleSize val="0"/>
        </c:dLbls>
        <c:marker val="1"/>
        <c:smooth val="0"/>
        <c:axId val="121726064"/>
        <c:axId val="121729592"/>
      </c:lineChart>
      <c:dateAx>
        <c:axId val="121726064"/>
        <c:scaling>
          <c:orientation val="minMax"/>
        </c:scaling>
        <c:delete val="1"/>
        <c:axPos val="b"/>
        <c:numFmt formatCode="&quot;H&quot;yy" sourceLinked="1"/>
        <c:majorTickMark val="none"/>
        <c:minorTickMark val="none"/>
        <c:tickLblPos val="none"/>
        <c:crossAx val="121729592"/>
        <c:crosses val="autoZero"/>
        <c:auto val="1"/>
        <c:lblOffset val="100"/>
        <c:baseTimeUnit val="years"/>
      </c:dateAx>
      <c:valAx>
        <c:axId val="12172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50.91</c:v>
                </c:pt>
                <c:pt idx="1">
                  <c:v>50.01</c:v>
                </c:pt>
                <c:pt idx="2">
                  <c:v>36.24</c:v>
                </c:pt>
                <c:pt idx="3">
                  <c:v>39.06</c:v>
                </c:pt>
                <c:pt idx="4">
                  <c:v>31.21</c:v>
                </c:pt>
              </c:numCache>
            </c:numRef>
          </c:val>
          <c:extLst>
            <c:ext xmlns:c16="http://schemas.microsoft.com/office/drawing/2014/chart" uri="{C3380CC4-5D6E-409C-BE32-E72D297353CC}">
              <c16:uniqueId val="{00000000-63BF-4E52-90C9-B8569E71E869}"/>
            </c:ext>
          </c:extLst>
        </c:ser>
        <c:dLbls>
          <c:showLegendKey val="0"/>
          <c:showVal val="0"/>
          <c:showCatName val="0"/>
          <c:showSerName val="0"/>
          <c:showPercent val="0"/>
          <c:showBubbleSize val="0"/>
        </c:dLbls>
        <c:gapWidth val="150"/>
        <c:axId val="121730768"/>
        <c:axId val="19858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63BF-4E52-90C9-B8569E71E869}"/>
            </c:ext>
          </c:extLst>
        </c:ser>
        <c:dLbls>
          <c:showLegendKey val="0"/>
          <c:showVal val="0"/>
          <c:showCatName val="0"/>
          <c:showSerName val="0"/>
          <c:showPercent val="0"/>
          <c:showBubbleSize val="0"/>
        </c:dLbls>
        <c:marker val="1"/>
        <c:smooth val="0"/>
        <c:axId val="121730768"/>
        <c:axId val="198588984"/>
      </c:lineChart>
      <c:dateAx>
        <c:axId val="121730768"/>
        <c:scaling>
          <c:orientation val="minMax"/>
        </c:scaling>
        <c:delete val="1"/>
        <c:axPos val="b"/>
        <c:numFmt formatCode="&quot;H&quot;yy" sourceLinked="1"/>
        <c:majorTickMark val="none"/>
        <c:minorTickMark val="none"/>
        <c:tickLblPos val="none"/>
        <c:crossAx val="198588984"/>
        <c:crosses val="autoZero"/>
        <c:auto val="1"/>
        <c:lblOffset val="100"/>
        <c:baseTimeUnit val="years"/>
      </c:dateAx>
      <c:valAx>
        <c:axId val="1985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3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380.03</c:v>
                </c:pt>
                <c:pt idx="1">
                  <c:v>382.89</c:v>
                </c:pt>
                <c:pt idx="2">
                  <c:v>531.27</c:v>
                </c:pt>
                <c:pt idx="3">
                  <c:v>504.75</c:v>
                </c:pt>
                <c:pt idx="4">
                  <c:v>652.76</c:v>
                </c:pt>
              </c:numCache>
            </c:numRef>
          </c:val>
          <c:extLst>
            <c:ext xmlns:c16="http://schemas.microsoft.com/office/drawing/2014/chart" uri="{C3380CC4-5D6E-409C-BE32-E72D297353CC}">
              <c16:uniqueId val="{00000000-4464-4DD3-BB92-918541DB4A37}"/>
            </c:ext>
          </c:extLst>
        </c:ser>
        <c:dLbls>
          <c:showLegendKey val="0"/>
          <c:showVal val="0"/>
          <c:showCatName val="0"/>
          <c:showSerName val="0"/>
          <c:showPercent val="0"/>
          <c:showBubbleSize val="0"/>
        </c:dLbls>
        <c:gapWidth val="150"/>
        <c:axId val="198590160"/>
        <c:axId val="19859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464-4DD3-BB92-918541DB4A37}"/>
            </c:ext>
          </c:extLst>
        </c:ser>
        <c:dLbls>
          <c:showLegendKey val="0"/>
          <c:showVal val="0"/>
          <c:showCatName val="0"/>
          <c:showSerName val="0"/>
          <c:showPercent val="0"/>
          <c:showBubbleSize val="0"/>
        </c:dLbls>
        <c:marker val="1"/>
        <c:smooth val="0"/>
        <c:axId val="198590160"/>
        <c:axId val="198590552"/>
      </c:lineChart>
      <c:dateAx>
        <c:axId val="198590160"/>
        <c:scaling>
          <c:orientation val="minMax"/>
        </c:scaling>
        <c:delete val="1"/>
        <c:axPos val="b"/>
        <c:numFmt formatCode="&quot;H&quot;yy" sourceLinked="1"/>
        <c:majorTickMark val="none"/>
        <c:minorTickMark val="none"/>
        <c:tickLblPos val="none"/>
        <c:crossAx val="198590552"/>
        <c:crosses val="autoZero"/>
        <c:auto val="1"/>
        <c:lblOffset val="100"/>
        <c:baseTimeUnit val="years"/>
      </c:dateAx>
      <c:valAx>
        <c:axId val="19859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9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椎葉村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2757</v>
      </c>
      <c r="AM8" s="51"/>
      <c r="AN8" s="51"/>
      <c r="AO8" s="51"/>
      <c r="AP8" s="51"/>
      <c r="AQ8" s="51"/>
      <c r="AR8" s="51"/>
      <c r="AS8" s="51"/>
      <c r="AT8" s="47">
        <f>データ!$S$6</f>
        <v>537.29</v>
      </c>
      <c r="AU8" s="47"/>
      <c r="AV8" s="47"/>
      <c r="AW8" s="47"/>
      <c r="AX8" s="47"/>
      <c r="AY8" s="47"/>
      <c r="AZ8" s="47"/>
      <c r="BA8" s="47"/>
      <c r="BB8" s="47">
        <f>データ!$T$6</f>
        <v>5.13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28.19</v>
      </c>
      <c r="Q10" s="47"/>
      <c r="R10" s="47"/>
      <c r="S10" s="47"/>
      <c r="T10" s="47"/>
      <c r="U10" s="47"/>
      <c r="V10" s="47"/>
      <c r="W10" s="51">
        <f>データ!$Q$6</f>
        <v>2959</v>
      </c>
      <c r="X10" s="51"/>
      <c r="Y10" s="51"/>
      <c r="Z10" s="51"/>
      <c r="AA10" s="51"/>
      <c r="AB10" s="51"/>
      <c r="AC10" s="51"/>
      <c r="AD10" s="2"/>
      <c r="AE10" s="2"/>
      <c r="AF10" s="2"/>
      <c r="AG10" s="2"/>
      <c r="AH10" s="2"/>
      <c r="AI10" s="2"/>
      <c r="AJ10" s="2"/>
      <c r="AK10" s="2"/>
      <c r="AL10" s="51">
        <f>データ!$U$6</f>
        <v>775</v>
      </c>
      <c r="AM10" s="51"/>
      <c r="AN10" s="51"/>
      <c r="AO10" s="51"/>
      <c r="AP10" s="51"/>
      <c r="AQ10" s="51"/>
      <c r="AR10" s="51"/>
      <c r="AS10" s="51"/>
      <c r="AT10" s="47">
        <f>データ!$V$6</f>
        <v>10</v>
      </c>
      <c r="AU10" s="47"/>
      <c r="AV10" s="47"/>
      <c r="AW10" s="47"/>
      <c r="AX10" s="47"/>
      <c r="AY10" s="47"/>
      <c r="AZ10" s="47"/>
      <c r="BA10" s="47"/>
      <c r="BB10" s="47">
        <f>データ!$W$6</f>
        <v>77.5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Hhp6gig/8uSN84QPVEKtn+VdG95PZO7PHNCHsblkqC6IQG5ATfuZ9rsZRhkQUh73lt/ltflJDRCXGXFTil8Zw==" saltValue="3b2bllL+ENe4iXjP9qsc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454303</v>
      </c>
      <c r="D6" s="34">
        <f t="shared" si="3"/>
        <v>47</v>
      </c>
      <c r="E6" s="34">
        <f t="shared" si="3"/>
        <v>1</v>
      </c>
      <c r="F6" s="34">
        <f t="shared" si="3"/>
        <v>0</v>
      </c>
      <c r="G6" s="34">
        <f t="shared" si="3"/>
        <v>0</v>
      </c>
      <c r="H6" s="34" t="str">
        <f t="shared" si="3"/>
        <v>宮崎県　椎葉村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28.19</v>
      </c>
      <c r="Q6" s="35">
        <f t="shared" si="3"/>
        <v>2959</v>
      </c>
      <c r="R6" s="35">
        <f t="shared" si="3"/>
        <v>2757</v>
      </c>
      <c r="S6" s="35">
        <f t="shared" si="3"/>
        <v>537.29</v>
      </c>
      <c r="T6" s="35">
        <f t="shared" si="3"/>
        <v>5.13</v>
      </c>
      <c r="U6" s="35">
        <f t="shared" si="3"/>
        <v>775</v>
      </c>
      <c r="V6" s="35">
        <f t="shared" si="3"/>
        <v>10</v>
      </c>
      <c r="W6" s="35">
        <f t="shared" si="3"/>
        <v>77.5</v>
      </c>
      <c r="X6" s="36">
        <f>IF(X7="",NA(),X7)</f>
        <v>62.49</v>
      </c>
      <c r="Y6" s="36">
        <f t="shared" ref="Y6:AG6" si="4">IF(Y7="",NA(),Y7)</f>
        <v>68.400000000000006</v>
      </c>
      <c r="Z6" s="36">
        <f t="shared" si="4"/>
        <v>105.49</v>
      </c>
      <c r="AA6" s="36">
        <f t="shared" si="4"/>
        <v>145.75</v>
      </c>
      <c r="AB6" s="36">
        <f t="shared" si="4"/>
        <v>125.12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2014.14</v>
      </c>
      <c r="BF6" s="36">
        <f t="shared" ref="BF6:BN6" si="7">IF(BF7="",NA(),BF7)</f>
        <v>2079.0500000000002</v>
      </c>
      <c r="BG6" s="36">
        <f t="shared" si="7"/>
        <v>2351.9</v>
      </c>
      <c r="BH6" s="36">
        <f t="shared" si="7"/>
        <v>2404.92</v>
      </c>
      <c r="BI6" s="36">
        <f t="shared" si="7"/>
        <v>2350.1799999999998</v>
      </c>
      <c r="BJ6" s="36">
        <f t="shared" si="7"/>
        <v>1510.14</v>
      </c>
      <c r="BK6" s="36">
        <f t="shared" si="7"/>
        <v>1595.62</v>
      </c>
      <c r="BL6" s="36">
        <f t="shared" si="7"/>
        <v>1302.33</v>
      </c>
      <c r="BM6" s="36">
        <f t="shared" si="7"/>
        <v>1274.21</v>
      </c>
      <c r="BN6" s="36">
        <f t="shared" si="7"/>
        <v>1183.92</v>
      </c>
      <c r="BO6" s="35" t="str">
        <f>IF(BO7="","",IF(BO7="-","【-】","【"&amp;SUBSTITUTE(TEXT(BO7,"#,##0.00"),"-","△")&amp;"】"))</f>
        <v>【1,084.05】</v>
      </c>
      <c r="BP6" s="36">
        <f>IF(BP7="",NA(),BP7)</f>
        <v>50.91</v>
      </c>
      <c r="BQ6" s="36">
        <f t="shared" ref="BQ6:BY6" si="8">IF(BQ7="",NA(),BQ7)</f>
        <v>50.01</v>
      </c>
      <c r="BR6" s="36">
        <f t="shared" si="8"/>
        <v>36.24</v>
      </c>
      <c r="BS6" s="36">
        <f t="shared" si="8"/>
        <v>39.06</v>
      </c>
      <c r="BT6" s="36">
        <f t="shared" si="8"/>
        <v>31.21</v>
      </c>
      <c r="BU6" s="36">
        <f t="shared" si="8"/>
        <v>22.67</v>
      </c>
      <c r="BV6" s="36">
        <f t="shared" si="8"/>
        <v>37.92</v>
      </c>
      <c r="BW6" s="36">
        <f t="shared" si="8"/>
        <v>40.89</v>
      </c>
      <c r="BX6" s="36">
        <f t="shared" si="8"/>
        <v>41.25</v>
      </c>
      <c r="BY6" s="36">
        <f t="shared" si="8"/>
        <v>42.5</v>
      </c>
      <c r="BZ6" s="35" t="str">
        <f>IF(BZ7="","",IF(BZ7="-","【-】","【"&amp;SUBSTITUTE(TEXT(BZ7,"#,##0.00"),"-","△")&amp;"】"))</f>
        <v>【53.46】</v>
      </c>
      <c r="CA6" s="36">
        <f>IF(CA7="",NA(),CA7)</f>
        <v>380.03</v>
      </c>
      <c r="CB6" s="36">
        <f t="shared" ref="CB6:CJ6" si="9">IF(CB7="",NA(),CB7)</f>
        <v>382.89</v>
      </c>
      <c r="CC6" s="36">
        <f t="shared" si="9"/>
        <v>531.27</v>
      </c>
      <c r="CD6" s="36">
        <f t="shared" si="9"/>
        <v>504.75</v>
      </c>
      <c r="CE6" s="36">
        <f t="shared" si="9"/>
        <v>652.76</v>
      </c>
      <c r="CF6" s="36">
        <f t="shared" si="9"/>
        <v>789.62</v>
      </c>
      <c r="CG6" s="36">
        <f t="shared" si="9"/>
        <v>423.18</v>
      </c>
      <c r="CH6" s="36">
        <f t="shared" si="9"/>
        <v>383.2</v>
      </c>
      <c r="CI6" s="36">
        <f t="shared" si="9"/>
        <v>383.25</v>
      </c>
      <c r="CJ6" s="36">
        <f t="shared" si="9"/>
        <v>377.72</v>
      </c>
      <c r="CK6" s="35" t="str">
        <f>IF(CK7="","",IF(CK7="-","【-】","【"&amp;SUBSTITUTE(TEXT(CK7,"#,##0.00"),"-","△")&amp;"】"))</f>
        <v>【300.47】</v>
      </c>
      <c r="CL6" s="36">
        <f>IF(CL7="",NA(),CL7)</f>
        <v>53.89</v>
      </c>
      <c r="CM6" s="36">
        <f t="shared" ref="CM6:CU6" si="10">IF(CM7="",NA(),CM7)</f>
        <v>53.1</v>
      </c>
      <c r="CN6" s="36">
        <f t="shared" si="10"/>
        <v>47.87</v>
      </c>
      <c r="CO6" s="36">
        <f t="shared" si="10"/>
        <v>57.74</v>
      </c>
      <c r="CP6" s="36">
        <f t="shared" si="10"/>
        <v>51.63</v>
      </c>
      <c r="CQ6" s="36">
        <f t="shared" si="10"/>
        <v>48.7</v>
      </c>
      <c r="CR6" s="36">
        <f t="shared" si="10"/>
        <v>46.9</v>
      </c>
      <c r="CS6" s="36">
        <f t="shared" si="10"/>
        <v>47.95</v>
      </c>
      <c r="CT6" s="36">
        <f t="shared" si="10"/>
        <v>48.26</v>
      </c>
      <c r="CU6" s="36">
        <f t="shared" si="10"/>
        <v>48.01</v>
      </c>
      <c r="CV6" s="35" t="str">
        <f>IF(CV7="","",IF(CV7="-","【-】","【"&amp;SUBSTITUTE(TEXT(CV7,"#,##0.00"),"-","△")&amp;"】"))</f>
        <v>【54.90】</v>
      </c>
      <c r="CW6" s="36">
        <f>IF(CW7="",NA(),CW7)</f>
        <v>92.37</v>
      </c>
      <c r="CX6" s="36">
        <f t="shared" ref="CX6:DF6" si="11">IF(CX7="",NA(),CX7)</f>
        <v>87.87</v>
      </c>
      <c r="CY6" s="36">
        <f t="shared" si="11"/>
        <v>84.43</v>
      </c>
      <c r="CZ6" s="36">
        <f t="shared" si="11"/>
        <v>68.92</v>
      </c>
      <c r="DA6" s="36">
        <f t="shared" si="11"/>
        <v>77.739999999999995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2.76</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454303</v>
      </c>
      <c r="D7" s="38">
        <v>47</v>
      </c>
      <c r="E7" s="38">
        <v>1</v>
      </c>
      <c r="F7" s="38">
        <v>0</v>
      </c>
      <c r="G7" s="38">
        <v>0</v>
      </c>
      <c r="H7" s="38" t="s">
        <v>96</v>
      </c>
      <c r="I7" s="38" t="s">
        <v>97</v>
      </c>
      <c r="J7" s="38" t="s">
        <v>98</v>
      </c>
      <c r="K7" s="38" t="s">
        <v>99</v>
      </c>
      <c r="L7" s="38" t="s">
        <v>100</v>
      </c>
      <c r="M7" s="38" t="s">
        <v>101</v>
      </c>
      <c r="N7" s="39" t="s">
        <v>102</v>
      </c>
      <c r="O7" s="39" t="s">
        <v>103</v>
      </c>
      <c r="P7" s="39">
        <v>28.19</v>
      </c>
      <c r="Q7" s="39">
        <v>2959</v>
      </c>
      <c r="R7" s="39">
        <v>2757</v>
      </c>
      <c r="S7" s="39">
        <v>537.29</v>
      </c>
      <c r="T7" s="39">
        <v>5.13</v>
      </c>
      <c r="U7" s="39">
        <v>775</v>
      </c>
      <c r="V7" s="39">
        <v>10</v>
      </c>
      <c r="W7" s="39">
        <v>77.5</v>
      </c>
      <c r="X7" s="39">
        <v>62.49</v>
      </c>
      <c r="Y7" s="39">
        <v>68.400000000000006</v>
      </c>
      <c r="Z7" s="39">
        <v>105.49</v>
      </c>
      <c r="AA7" s="39">
        <v>145.75</v>
      </c>
      <c r="AB7" s="39">
        <v>125.12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2014.14</v>
      </c>
      <c r="BF7" s="39">
        <v>2079.0500000000002</v>
      </c>
      <c r="BG7" s="39">
        <v>2351.9</v>
      </c>
      <c r="BH7" s="39">
        <v>2404.92</v>
      </c>
      <c r="BI7" s="39">
        <v>2350.1799999999998</v>
      </c>
      <c r="BJ7" s="39">
        <v>1510.14</v>
      </c>
      <c r="BK7" s="39">
        <v>1595.62</v>
      </c>
      <c r="BL7" s="39">
        <v>1302.33</v>
      </c>
      <c r="BM7" s="39">
        <v>1274.21</v>
      </c>
      <c r="BN7" s="39">
        <v>1183.92</v>
      </c>
      <c r="BO7" s="39">
        <v>1084.05</v>
      </c>
      <c r="BP7" s="39">
        <v>50.91</v>
      </c>
      <c r="BQ7" s="39">
        <v>50.01</v>
      </c>
      <c r="BR7" s="39">
        <v>36.24</v>
      </c>
      <c r="BS7" s="39">
        <v>39.06</v>
      </c>
      <c r="BT7" s="39">
        <v>31.21</v>
      </c>
      <c r="BU7" s="39">
        <v>22.67</v>
      </c>
      <c r="BV7" s="39">
        <v>37.92</v>
      </c>
      <c r="BW7" s="39">
        <v>40.89</v>
      </c>
      <c r="BX7" s="39">
        <v>41.25</v>
      </c>
      <c r="BY7" s="39">
        <v>42.5</v>
      </c>
      <c r="BZ7" s="39">
        <v>53.46</v>
      </c>
      <c r="CA7" s="39">
        <v>380.03</v>
      </c>
      <c r="CB7" s="39">
        <v>382.89</v>
      </c>
      <c r="CC7" s="39">
        <v>531.27</v>
      </c>
      <c r="CD7" s="39">
        <v>504.75</v>
      </c>
      <c r="CE7" s="39">
        <v>652.76</v>
      </c>
      <c r="CF7" s="39">
        <v>789.62</v>
      </c>
      <c r="CG7" s="39">
        <v>423.18</v>
      </c>
      <c r="CH7" s="39">
        <v>383.2</v>
      </c>
      <c r="CI7" s="39">
        <v>383.25</v>
      </c>
      <c r="CJ7" s="39">
        <v>377.72</v>
      </c>
      <c r="CK7" s="39">
        <v>300.47000000000003</v>
      </c>
      <c r="CL7" s="39">
        <v>53.89</v>
      </c>
      <c r="CM7" s="39">
        <v>53.1</v>
      </c>
      <c r="CN7" s="39">
        <v>47.87</v>
      </c>
      <c r="CO7" s="39">
        <v>57.74</v>
      </c>
      <c r="CP7" s="39">
        <v>51.63</v>
      </c>
      <c r="CQ7" s="39">
        <v>48.7</v>
      </c>
      <c r="CR7" s="39">
        <v>46.9</v>
      </c>
      <c r="CS7" s="39">
        <v>47.95</v>
      </c>
      <c r="CT7" s="39">
        <v>48.26</v>
      </c>
      <c r="CU7" s="39">
        <v>48.01</v>
      </c>
      <c r="CV7" s="39">
        <v>54.9</v>
      </c>
      <c r="CW7" s="39">
        <v>92.37</v>
      </c>
      <c r="CX7" s="39">
        <v>87.87</v>
      </c>
      <c r="CY7" s="39">
        <v>84.43</v>
      </c>
      <c r="CZ7" s="39">
        <v>68.92</v>
      </c>
      <c r="DA7" s="39">
        <v>77.739999999999995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2.76</v>
      </c>
      <c r="EG7" s="39">
        <v>0</v>
      </c>
      <c r="EH7" s="39">
        <v>0</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2021-02-09T01:52:29Z</cp:lastPrinted>
  <dcterms:created xsi:type="dcterms:W3CDTF">2020-12-04T02:23:06Z</dcterms:created>
  <dcterms:modified xsi:type="dcterms:W3CDTF">2021-02-18T08:18:58Z</dcterms:modified>
  <cp:category/>
</cp:coreProperties>
</file>