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C:\Users\SDN007\Desktop\R2\調査もの\宮崎県市町村課調査もの\経営比較分析表\【経営比較分析表】2019_454419_47_010\"/>
    </mc:Choice>
  </mc:AlternateContent>
  <xr:revisionPtr revIDLastSave="0" documentId="13_ncr:1_{908CFB85-D3E9-4D52-BCAF-59ACAE114277}" xr6:coauthVersionLast="36" xr6:coauthVersionMax="36" xr10:uidLastSave="{00000000-0000-0000-0000-000000000000}"/>
  <workbookProtection workbookAlgorithmName="SHA-512" workbookHashValue="67MZ/WlCo6CSyfBoh4vabB9pb3Wcx40RUj++rtCRym0reSV9TMnUPgsGsyMKAANLpRxKE7ZhYe9NQx0j6o4v8w==" workbookSaltValue="xHtyScidFJBdTPYwNQ92Mg==" workbookSpinCount="100000" lockStructure="1"/>
  <bookViews>
    <workbookView xWindow="0" yWindow="0" windowWidth="15360" windowHeight="7632"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R6" i="5"/>
  <c r="AL8" i="4" s="1"/>
  <c r="Q6" i="5"/>
  <c r="P6" i="5"/>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AL10" i="4"/>
  <c r="W10" i="4"/>
  <c r="P10" i="4"/>
  <c r="B10" i="4"/>
  <c r="AT8" i="4"/>
  <c r="AD8" i="4"/>
  <c r="W8" i="4"/>
  <c r="I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<sst xmlns="http://schemas.openxmlformats.org/spreadsheetml/2006/main" count="233" uniqueCount="116">
  <si>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</si>
  <si>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</si>
  <si>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</si>
  <si>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</si>
  <si>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</si>
  <si>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</si>
  <si>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</si>
  <si>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</si>
  <si>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</si>
  <si>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</si>
  <si>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</si>
  <si>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</si>
  <si>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</si>
  <si>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</si>
  <si>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</si>
  <si>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</si>
  <si>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</si>
  <si>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</si>
  <si>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</si>
  <si>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</si>
  <si>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</si>
  <si>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</si>
  <si>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</si>
  <si>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</si>
  <si>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</si>
  <si>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</si>
  <si>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</si>
  <si>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</si>
  <si>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</si>
  <si>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</si>
  <si>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</si>
  <si>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</si>
  <si>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</si>
  <si>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</si>
  <si>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</si>
  <si>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</si>
  <si>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</si>
  <si>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</si>
  <si>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</si>
  <si>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</si>
  <si>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</si>
  <si>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</si>
  <si>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</si>
  <si>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</si>
  <si>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</si>
  <si>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</si>
  <si>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</si>
  <si>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</si>
  <si>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</si>
  <si>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</si>
  <si>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</si>
  <si>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</si>
  <si>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</si>
  <si>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</si>
  <si>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</si>
  <si>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</si>
  <si>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</si>
  <si>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</si>
  <si>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</si>
  <si>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</si>
  <si>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</si>
  <si>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</si>
  <si>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</si>
  <si>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</si>
  <si>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</si>
  <si>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</si>
  <si>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</si>
  <si>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</si>
  <si>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</si>
  <si>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</si>
  <si>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</si>
  <si>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</si>
  <si>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</si>
  <si>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</si>
  <si>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</si>
  <si>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</si>
  <si>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</si>
  <si>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</si>
  <si>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</si>
  <si>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</si>
  <si>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</si>
  <si>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</si>
  <si>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</si>
  <si>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</si>
  <si>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</si>
  <si>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</si>
  <si>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</si>
  <si>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</si>
  <si>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</si>
  <si>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</si>
  <si>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</si>
  <si>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</si>
  <si>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</si>
  <si>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</si>
  <si>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</si>
  <si>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高千穂町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</si>
  <si>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</si>
  <si>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</si>
  <si>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</si>
  <si>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</si>
  <si>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</si>
  <si>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</si>
  <si>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</si>
  <si>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</si>
  <si>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</si>
  <si>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</si>
  <si>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</si>
  <si>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</si>
  <si>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</si>
  <si>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</si>
  <si>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</si>
  <si>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</si>
  <si>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</si>
  <si>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各簡水組合とも高齢化が進み、施設等の管理運営が段々と厳しくなってきている。
　施設等の管理運営をすべて町で行うことにより、施設の管理、老朽化による管路更新などの問題点に対応していかなければならない。そのためにも、早期の統合が必要となってきており、現在統合に向けての協議を各組合と行っているところである。
　また、経営戦略については、令和2年度に策定の予定である。</t>
    <rPh sb="1" eb="2">
      <t>カク</t>
    </rPh>
    <rPh sb="2" eb="4">
      <t>カンスイ</t>
    </rPh>
    <rPh sb="4" eb="6">
      <t>クミアイ</t>
    </rPh>
    <rPh sb="8" eb="11">
      <t>コウレイカ</t>
    </rPh>
    <rPh sb="12" eb="13">
      <t>スス</t>
    </rPh>
    <rPh sb="15" eb="17">
      <t>シセツ</t>
    </rPh>
    <rPh sb="17" eb="18">
      <t>トウ</t>
    </rPh>
    <rPh sb="19" eb="21">
      <t>カンリ</t>
    </rPh>
    <rPh sb="21" eb="23">
      <t>ウンエイ</t>
    </rPh>
    <rPh sb="24" eb="26">
      <t>ダンダン</t>
    </rPh>
    <rPh sb="27" eb="28">
      <t>キビ</t>
    </rPh>
    <rPh sb="40" eb="42">
      <t>シセツ</t>
    </rPh>
    <rPh sb="42" eb="43">
      <t>トウ</t>
    </rPh>
    <rPh sb="44" eb="46">
      <t>カンリ</t>
    </rPh>
    <rPh sb="46" eb="48">
      <t>ウンエイ</t>
    </rPh>
    <rPh sb="52" eb="53">
      <t>チョウ</t>
    </rPh>
    <rPh sb="54" eb="55">
      <t>オコナ</t>
    </rPh>
    <rPh sb="62" eb="64">
      <t>シセツ</t>
    </rPh>
    <rPh sb="65" eb="67">
      <t>カンリ</t>
    </rPh>
    <rPh sb="68" eb="71">
      <t>ロウキュウカ</t>
    </rPh>
    <rPh sb="74" eb="76">
      <t>カンロ</t>
    </rPh>
    <rPh sb="76" eb="78">
      <t>コウシン</t>
    </rPh>
    <rPh sb="81" eb="84">
      <t>モンダイテン</t>
    </rPh>
    <rPh sb="85" eb="87">
      <t>タイオウ</t>
    </rPh>
    <rPh sb="107" eb="109">
      <t>ソウキ</t>
    </rPh>
    <rPh sb="110" eb="112">
      <t>トウゴウ</t>
    </rPh>
    <rPh sb="113" eb="115">
      <t>ヒツヨウ</t>
    </rPh>
    <rPh sb="124" eb="126">
      <t>ゲンザイ</t>
    </rPh>
    <rPh sb="126" eb="128">
      <t>トウゴウ</t>
    </rPh>
    <rPh sb="129" eb="130">
      <t>ム</t>
    </rPh>
    <rPh sb="133" eb="135">
      <t>キョウギ</t>
    </rPh>
    <rPh sb="136" eb="137">
      <t>カク</t>
    </rPh>
    <rPh sb="137" eb="139">
      <t>クミアイ</t>
    </rPh>
    <rPh sb="140" eb="141">
      <t>オコナ</t>
    </rPh>
    <rPh sb="157" eb="159">
      <t>ケイエイ</t>
    </rPh>
    <rPh sb="159" eb="161">
      <t>センリャク</t>
    </rPh>
    <rPh sb="167" eb="169">
      <t>レイワ</t>
    </rPh>
    <rPh sb="170" eb="172">
      <t>ネンド</t>
    </rPh>
    <rPh sb="173" eb="175">
      <t>サクテイ</t>
    </rPh>
    <rPh sb="176" eb="178">
      <t>ヨテイ</t>
    </rPh>
    <phoneticPr fontId="4"/>
  </si>
  <si>
    <t>　施設等の中には３０年以上経過している箇所もあり、各簡水組合で補助金制度等を利用して、施設の改修、管路の更新等老朽化に対応しているが、組合員の減少、高齢化により組合員の負担が大きくなり老朽化への対応が厳しくなってきている。
　老朽化への対応を行ううえでも、早期統合を目指していく必要がある。</t>
    <rPh sb="1" eb="3">
      <t>シセツ</t>
    </rPh>
    <rPh sb="3" eb="4">
      <t>トウ</t>
    </rPh>
    <rPh sb="5" eb="6">
      <t>ナカ</t>
    </rPh>
    <rPh sb="10" eb="11">
      <t>ネン</t>
    </rPh>
    <rPh sb="11" eb="13">
      <t>イジョウ</t>
    </rPh>
    <rPh sb="13" eb="15">
      <t>ケイカ</t>
    </rPh>
    <rPh sb="19" eb="21">
      <t>カショ</t>
    </rPh>
    <rPh sb="25" eb="26">
      <t>カク</t>
    </rPh>
    <rPh sb="26" eb="28">
      <t>カンスイ</t>
    </rPh>
    <rPh sb="28" eb="30">
      <t>クミアイ</t>
    </rPh>
    <rPh sb="31" eb="34">
      <t>ホジョキン</t>
    </rPh>
    <rPh sb="34" eb="36">
      <t>セイド</t>
    </rPh>
    <rPh sb="36" eb="37">
      <t>トウ</t>
    </rPh>
    <rPh sb="38" eb="40">
      <t>リヨウ</t>
    </rPh>
    <rPh sb="43" eb="45">
      <t>シセツ</t>
    </rPh>
    <rPh sb="46" eb="48">
      <t>カイシュウ</t>
    </rPh>
    <rPh sb="49" eb="51">
      <t>カンロ</t>
    </rPh>
    <rPh sb="52" eb="54">
      <t>コウシン</t>
    </rPh>
    <rPh sb="54" eb="55">
      <t>トウ</t>
    </rPh>
    <rPh sb="55" eb="58">
      <t>ロウキュウカ</t>
    </rPh>
    <rPh sb="59" eb="61">
      <t>タイオウ</t>
    </rPh>
    <rPh sb="67" eb="70">
      <t>クミアイイン</t>
    </rPh>
    <rPh sb="71" eb="73">
      <t>ゲンショウ</t>
    </rPh>
    <rPh sb="74" eb="77">
      <t>コウレイカ</t>
    </rPh>
    <rPh sb="80" eb="83">
      <t>クミアイイン</t>
    </rPh>
    <rPh sb="84" eb="86">
      <t>フタン</t>
    </rPh>
    <rPh sb="87" eb="88">
      <t>オオ</t>
    </rPh>
    <rPh sb="92" eb="95">
      <t>ロウキュウカ</t>
    </rPh>
    <rPh sb="97" eb="99">
      <t>タイオウ</t>
    </rPh>
    <rPh sb="100" eb="101">
      <t>キビ</t>
    </rPh>
    <rPh sb="113" eb="116">
      <t>ロウキュウカ</t>
    </rPh>
    <rPh sb="118" eb="120">
      <t>タイオウ</t>
    </rPh>
    <rPh sb="121" eb="122">
      <t>オコナ</t>
    </rPh>
    <rPh sb="128" eb="130">
      <t>ソウキ</t>
    </rPh>
    <rPh sb="130" eb="132">
      <t>トウゴウ</t>
    </rPh>
    <rPh sb="133" eb="135">
      <t>メザ</t>
    </rPh>
    <rPh sb="139" eb="141">
      <t>ヒツヨウ</t>
    </rPh>
    <phoneticPr fontId="4"/>
  </si>
  <si>
    <t>➀「収益的収支比率」は、高水準と言えるが、給水収益と一般会計からの繰入金で管理運営しているため、繰入金で賄っている部分も大きい。給水収益を上げるためには、滞納整理を強化することで収納率を向上させ、料金の見直しも今後検討していかなければならない。
⑤「料金回収率」も高く安定した経営状態であるが、不足分については一般会計繰入金で賄っているのが現状である。今後も更なる費用削減に取り組まなければならない。
⑥「給水原価」は、管理する費用を抑えているため、低く保たれている。費用の効率性は良好である。
⑦「施設利用率」は、類似団体と比較して高いが、給水人口の減少が予想されるため、施設規模の見直しも検討していかなければならない。
⑧「有収率」は、類似団体と比較して低く、施設の老朽化による漏水等も考えられる。今後、施設等の適正な維持管理のため更新計画を検討しなければならない。</t>
    <rPh sb="2" eb="4">
      <t>シュウエキ</t>
    </rPh>
    <rPh sb="4" eb="5">
      <t>テキ</t>
    </rPh>
    <rPh sb="5" eb="7">
      <t>シュウシ</t>
    </rPh>
    <rPh sb="7" eb="9">
      <t>ヒリツ</t>
    </rPh>
    <rPh sb="12" eb="15">
      <t>コウスイジュン</t>
    </rPh>
    <rPh sb="16" eb="17">
      <t>イ</t>
    </rPh>
    <rPh sb="21" eb="23">
      <t>キュウスイ</t>
    </rPh>
    <rPh sb="23" eb="25">
      <t>シュウエキ</t>
    </rPh>
    <rPh sb="26" eb="28">
      <t>イッパン</t>
    </rPh>
    <rPh sb="28" eb="30">
      <t>カイケイ</t>
    </rPh>
    <rPh sb="33" eb="35">
      <t>クリイレ</t>
    </rPh>
    <rPh sb="35" eb="36">
      <t>キン</t>
    </rPh>
    <rPh sb="37" eb="39">
      <t>カンリ</t>
    </rPh>
    <rPh sb="39" eb="41">
      <t>ウンエイ</t>
    </rPh>
    <rPh sb="48" eb="50">
      <t>クリイレ</t>
    </rPh>
    <rPh sb="50" eb="51">
      <t>キン</t>
    </rPh>
    <rPh sb="52" eb="53">
      <t>マカナ</t>
    </rPh>
    <rPh sb="57" eb="59">
      <t>ブブン</t>
    </rPh>
    <rPh sb="60" eb="61">
      <t>オオ</t>
    </rPh>
    <rPh sb="64" eb="66">
      <t>キュウスイ</t>
    </rPh>
    <rPh sb="66" eb="68">
      <t>シュウエキ</t>
    </rPh>
    <rPh sb="69" eb="70">
      <t>ア</t>
    </rPh>
    <rPh sb="77" eb="79">
      <t>タイノウ</t>
    </rPh>
    <rPh sb="79" eb="81">
      <t>セイリ</t>
    </rPh>
    <rPh sb="82" eb="84">
      <t>キョウカ</t>
    </rPh>
    <rPh sb="89" eb="91">
      <t>シュウノウ</t>
    </rPh>
    <rPh sb="91" eb="92">
      <t>リツ</t>
    </rPh>
    <rPh sb="93" eb="95">
      <t>コウジョウ</t>
    </rPh>
    <rPh sb="105" eb="107">
      <t>コンゴ</t>
    </rPh>
    <rPh sb="176" eb="178">
      <t>コンゴ</t>
    </rPh>
    <rPh sb="179" eb="180">
      <t>サラ</t>
    </rPh>
    <rPh sb="182" eb="184">
      <t>ヒヨウ</t>
    </rPh>
    <rPh sb="184" eb="186">
      <t>サクゲン</t>
    </rPh>
    <rPh sb="187" eb="188">
      <t>ト</t>
    </rPh>
    <rPh sb="189" eb="190">
      <t>ク</t>
    </rPh>
    <rPh sb="252" eb="254">
      <t>リヨウ</t>
    </rPh>
    <rPh sb="258" eb="260">
      <t>ルイジ</t>
    </rPh>
    <rPh sb="260" eb="262">
      <t>ダンタイ</t>
    </rPh>
    <rPh sb="263" eb="265">
      <t>ヒカク</t>
    </rPh>
    <rPh sb="267" eb="268">
      <t>タカ</t>
    </rPh>
    <rPh sb="271" eb="273">
      <t>キュウスイ</t>
    </rPh>
    <rPh sb="273" eb="275">
      <t>ジンコウ</t>
    </rPh>
    <rPh sb="276" eb="278">
      <t>ゲンショウ</t>
    </rPh>
    <rPh sb="279" eb="281">
      <t>ヨソウ</t>
    </rPh>
    <rPh sb="287" eb="289">
      <t>シセツ</t>
    </rPh>
    <rPh sb="289" eb="291">
      <t>キボ</t>
    </rPh>
    <rPh sb="292" eb="294">
      <t>ミナオ</t>
    </rPh>
    <rPh sb="296" eb="298">
      <t>ケントウ</t>
    </rPh>
    <rPh sb="351" eb="353">
      <t>コンゴ</t>
    </rPh>
    <rPh sb="354" eb="356">
      <t>シセツ</t>
    </rPh>
    <rPh sb="356" eb="357">
      <t>トウ</t>
    </rPh>
    <rPh sb="358" eb="360">
      <t>テキセイ</t>
    </rPh>
    <rPh sb="361" eb="363">
      <t>イジ</t>
    </rPh>
    <rPh sb="363" eb="365">
      <t>カンリ</t>
    </rPh>
    <rPh sb="368" eb="370">
      <t>コウシン</t>
    </rPh>
    <rPh sb="370" eb="372">
      <t>ケイカク</t>
    </rPh>
    <rPh sb="373" eb="375">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</si>
</sst>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7.0000000000000007E-2</c:v>
                </c:pt>
                <c:pt idx="3" formatCode="#,##0.00;&quot;△&quot;#,##0.00;&quot;-&quot;">
                  <c:v>0.2</c:v>
                </c:pt>
                <c:pt idx="4">
                  <c:v>0</c:v>
                </c:pt>
              </c:numCache>
            </c:numRef>
          </c:val>
          <c:extLst>
            <c:ext xmlns:c16="http://schemas.microsoft.com/office/drawing/2014/chart" uri="{C3380CC4-5D6E-409C-BE32-E72D297353CC}">
              <c16:uniqueId val="{00000000-A76C-4E5E-80C0-E886EDE6074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0.53</c:v>
                </c:pt>
                <c:pt idx="4">
                  <c:v>0.71</c:v>
                </c:pt>
              </c:numCache>
            </c:numRef>
          </c:val>
          <c:smooth val="0"/>
          <c:extLst>
            <c:ext xmlns:c16="http://schemas.microsoft.com/office/drawing/2014/chart" uri="{C3380CC4-5D6E-409C-BE32-E72D297353CC}">
              <c16:uniqueId val="{00000001-A76C-4E5E-80C0-E886EDE6074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48.23</c:v>
                </c:pt>
                <c:pt idx="1">
                  <c:v>48.82</c:v>
                </c:pt>
                <c:pt idx="2">
                  <c:v>58.68</c:v>
                </c:pt>
                <c:pt idx="3">
                  <c:v>57.99</c:v>
                </c:pt>
                <c:pt idx="4">
                  <c:v>62.56</c:v>
                </c:pt>
              </c:numCache>
            </c:numRef>
          </c:val>
          <c:extLst>
            <c:ext xmlns:c16="http://schemas.microsoft.com/office/drawing/2014/chart" uri="{C3380CC4-5D6E-409C-BE32-E72D297353CC}">
              <c16:uniqueId val="{00000000-69E8-4458-927E-6DC848E279A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58.1</c:v>
                </c:pt>
                <c:pt idx="1">
                  <c:v>56.19</c:v>
                </c:pt>
                <c:pt idx="2">
                  <c:v>57.3</c:v>
                </c:pt>
                <c:pt idx="3">
                  <c:v>56.76</c:v>
                </c:pt>
                <c:pt idx="4">
                  <c:v>56.04</c:v>
                </c:pt>
              </c:numCache>
            </c:numRef>
          </c:val>
          <c:smooth val="0"/>
          <c:extLst>
            <c:ext xmlns:c16="http://schemas.microsoft.com/office/drawing/2014/chart" uri="{C3380CC4-5D6E-409C-BE32-E72D297353CC}">
              <c16:uniqueId val="{00000001-69E8-4458-927E-6DC848E279A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c:v>
                </c:pt>
                <c:pt idx="1">
                  <c:v>83</c:v>
                </c:pt>
                <c:pt idx="2">
                  <c:v>70</c:v>
                </c:pt>
                <c:pt idx="3">
                  <c:v>68.7</c:v>
                </c:pt>
                <c:pt idx="4">
                  <c:v>62.4</c:v>
                </c:pt>
              </c:numCache>
            </c:numRef>
          </c:val>
          <c:extLst>
            <c:ext xmlns:c16="http://schemas.microsoft.com/office/drawing/2014/chart" uri="{C3380CC4-5D6E-409C-BE32-E72D297353CC}">
              <c16:uniqueId val="{00000000-E466-4921-B4AA-242F949171D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76.69</c:v>
                </c:pt>
                <c:pt idx="1">
                  <c:v>77.180000000000007</c:v>
                </c:pt>
                <c:pt idx="2">
                  <c:v>72.42</c:v>
                </c:pt>
                <c:pt idx="3">
                  <c:v>73.069999999999993</c:v>
                </c:pt>
                <c:pt idx="4">
                  <c:v>72.78</c:v>
                </c:pt>
              </c:numCache>
            </c:numRef>
          </c:val>
          <c:smooth val="0"/>
          <c:extLst>
            <c:ext xmlns:c16="http://schemas.microsoft.com/office/drawing/2014/chart" uri="{C3380CC4-5D6E-409C-BE32-E72D297353CC}">
              <c16:uniqueId val="{00000001-E466-4921-B4AA-242F949171D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130</c:v>
                </c:pt>
                <c:pt idx="1">
                  <c:v>108.85</c:v>
                </c:pt>
                <c:pt idx="2">
                  <c:v>124.23</c:v>
                </c:pt>
                <c:pt idx="3">
                  <c:v>143.11000000000001</c:v>
                </c:pt>
                <c:pt idx="4">
                  <c:v>127.79</c:v>
                </c:pt>
              </c:numCache>
            </c:numRef>
          </c:val>
          <c:extLst>
            <c:ext xmlns:c16="http://schemas.microsoft.com/office/drawing/2014/chart" uri="{C3380CC4-5D6E-409C-BE32-E72D297353CC}">
              <c16:uniqueId val="{00000000-C067-4409-9139-544F5019D23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75.34</c:v>
                </c:pt>
                <c:pt idx="1">
                  <c:v>76.650000000000006</c:v>
                </c:pt>
                <c:pt idx="2">
                  <c:v>78.510000000000005</c:v>
                </c:pt>
                <c:pt idx="3">
                  <c:v>77.91</c:v>
                </c:pt>
                <c:pt idx="4">
                  <c:v>79.099999999999994</c:v>
                </c:pt>
              </c:numCache>
            </c:numRef>
          </c:val>
          <c:smooth val="0"/>
          <c:extLst>
            <c:ext xmlns:c16="http://schemas.microsoft.com/office/drawing/2014/chart" uri="{C3380CC4-5D6E-409C-BE32-E72D297353CC}">
              <c16:uniqueId val="{00000001-C067-4409-9139-544F5019D23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83-451C-8342-21F2C147CA9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83-451C-8342-21F2C147CA9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B2-4A64-8A84-E499E2E6FFD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B2-4A64-8A84-E499E2E6FFD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EB-4D0B-B7D1-02C9A0E149C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EB-4D0B-B7D1-02C9A0E149C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84-4C99-AF76-6776F6807476}"/>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84-4C99-AF76-6776F6807476}"/>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1C-402D-9CA1-F146B12BD45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1280.18</c:v>
                </c:pt>
                <c:pt idx="1">
                  <c:v>1346.23</c:v>
                </c:pt>
                <c:pt idx="2">
                  <c:v>1061.58</c:v>
                </c:pt>
                <c:pt idx="3">
                  <c:v>1007.7</c:v>
                </c:pt>
                <c:pt idx="4">
                  <c:v>1018.52</c:v>
                </c:pt>
              </c:numCache>
            </c:numRef>
          </c:val>
          <c:smooth val="0"/>
          <c:extLst>
            <c:ext xmlns:c16="http://schemas.microsoft.com/office/drawing/2014/chart" uri="{C3380CC4-5D6E-409C-BE32-E72D297353CC}">
              <c16:uniqueId val="{00000001-441C-402D-9CA1-F146B12BD45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94.72</c:v>
                </c:pt>
                <c:pt idx="1">
                  <c:v>81.8</c:v>
                </c:pt>
                <c:pt idx="2">
                  <c:v>98.99</c:v>
                </c:pt>
                <c:pt idx="3">
                  <c:v>100.69</c:v>
                </c:pt>
                <c:pt idx="4">
                  <c:v>96.26</c:v>
                </c:pt>
              </c:numCache>
            </c:numRef>
          </c:val>
          <c:extLst>
            <c:ext xmlns:c16="http://schemas.microsoft.com/office/drawing/2014/chart" uri="{C3380CC4-5D6E-409C-BE32-E72D297353CC}">
              <c16:uniqueId val="{00000000-F989-4EA7-A42E-CE1DA78C9A0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53.62</c:v>
                </c:pt>
                <c:pt idx="1">
                  <c:v>53.41</c:v>
                </c:pt>
                <c:pt idx="2">
                  <c:v>58.52</c:v>
                </c:pt>
                <c:pt idx="3">
                  <c:v>59.22</c:v>
                </c:pt>
                <c:pt idx="4">
                  <c:v>58.79</c:v>
                </c:pt>
              </c:numCache>
            </c:numRef>
          </c:val>
          <c:smooth val="0"/>
          <c:extLst>
            <c:ext xmlns:c16="http://schemas.microsoft.com/office/drawing/2014/chart" uri="{C3380CC4-5D6E-409C-BE32-E72D297353CC}">
              <c16:uniqueId val="{00000001-F989-4EA7-A42E-CE1DA78C9A0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92.99</c:v>
                </c:pt>
                <c:pt idx="1">
                  <c:v>111.21</c:v>
                </c:pt>
                <c:pt idx="2">
                  <c:v>98.91</c:v>
                </c:pt>
                <c:pt idx="3">
                  <c:v>107.88</c:v>
                </c:pt>
                <c:pt idx="4">
                  <c:v>123.53</c:v>
                </c:pt>
              </c:numCache>
            </c:numRef>
          </c:val>
          <c:extLst>
            <c:ext xmlns:c16="http://schemas.microsoft.com/office/drawing/2014/chart" uri="{C3380CC4-5D6E-409C-BE32-E72D297353CC}">
              <c16:uniqueId val="{00000000-4E47-4A00-B7CE-A81B136E58C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287.7</c:v>
                </c:pt>
                <c:pt idx="1">
                  <c:v>277.39999999999998</c:v>
                </c:pt>
                <c:pt idx="2">
                  <c:v>296.3</c:v>
                </c:pt>
                <c:pt idx="3">
                  <c:v>292.89999999999998</c:v>
                </c:pt>
                <c:pt idx="4">
                  <c:v>298.25</c:v>
                </c:pt>
              </c:numCache>
            </c:numRef>
          </c:val>
          <c:smooth val="0"/>
          <c:extLst>
            <c:ext xmlns:c16="http://schemas.microsoft.com/office/drawing/2014/chart" uri="{C3380CC4-5D6E-409C-BE32-E72D297353CC}">
              <c16:uniqueId val="{00000001-4E47-4A00-B7CE-A81B136E58C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6" zoomScale="70" zoomScaleNormal="70" workbookViewId="0">
      <selection activeCell="CA31" sqref="CA3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高千穂町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12129</v>
      </c>
      <c r="AM8" s="67"/>
      <c r="AN8" s="67"/>
      <c r="AO8" s="67"/>
      <c r="AP8" s="67"/>
      <c r="AQ8" s="67"/>
      <c r="AR8" s="67"/>
      <c r="AS8" s="67"/>
      <c r="AT8" s="66">
        <f>データ!$S$6</f>
        <v>237.54</v>
      </c>
      <c r="AU8" s="66"/>
      <c r="AV8" s="66"/>
      <c r="AW8" s="66"/>
      <c r="AX8" s="66"/>
      <c r="AY8" s="66"/>
      <c r="AZ8" s="66"/>
      <c r="BA8" s="66"/>
      <c r="BB8" s="66">
        <f>データ!$T$6</f>
        <v>51.06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38.020000000000003</v>
      </c>
      <c r="Q10" s="66"/>
      <c r="R10" s="66"/>
      <c r="S10" s="66"/>
      <c r="T10" s="66"/>
      <c r="U10" s="66"/>
      <c r="V10" s="66"/>
      <c r="W10" s="67">
        <f>データ!$Q$6</f>
        <v>1470</v>
      </c>
      <c r="X10" s="67"/>
      <c r="Y10" s="67"/>
      <c r="Z10" s="67"/>
      <c r="AA10" s="67"/>
      <c r="AB10" s="67"/>
      <c r="AC10" s="67"/>
      <c r="AD10" s="2"/>
      <c r="AE10" s="2"/>
      <c r="AF10" s="2"/>
      <c r="AG10" s="2"/>
      <c r="AH10" s="2"/>
      <c r="AI10" s="2"/>
      <c r="AJ10" s="2"/>
      <c r="AK10" s="2"/>
      <c r="AL10" s="67">
        <f>データ!$U$6</f>
        <v>4537</v>
      </c>
      <c r="AM10" s="67"/>
      <c r="AN10" s="67"/>
      <c r="AO10" s="67"/>
      <c r="AP10" s="67"/>
      <c r="AQ10" s="67"/>
      <c r="AR10" s="67"/>
      <c r="AS10" s="67"/>
      <c r="AT10" s="66">
        <f>データ!$V$6</f>
        <v>36</v>
      </c>
      <c r="AU10" s="66"/>
      <c r="AV10" s="66"/>
      <c r="AW10" s="66"/>
      <c r="AX10" s="66"/>
      <c r="AY10" s="66"/>
      <c r="AZ10" s="66"/>
      <c r="BA10" s="66"/>
      <c r="BB10" s="66">
        <f>データ!$W$6</f>
        <v>126.03</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114</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113</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YWHpqQXkh9RRdn/yRmojzM4eyAXfIbiAA/lznunKN3RPHZU66hDWloRz4U90TZY9ZKs6zrQFIYU5aUa+Jnhs0w==" saltValue="WrqeCsNK6Lys8rqVb+vRS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2019</v>
      </c>
      <c r="C6" s="34">
        <f t="shared" ref="C6:W6" si="3">C7</f>
        <v>454419</v>
      </c>
      <c r="D6" s="34">
        <f t="shared" si="3"/>
        <v>47</v>
      </c>
      <c r="E6" s="34">
        <f t="shared" si="3"/>
        <v>1</v>
      </c>
      <c r="F6" s="34">
        <f t="shared" si="3"/>
        <v>0</v>
      </c>
      <c r="G6" s="34">
        <f t="shared" si="3"/>
        <v>0</v>
      </c>
      <c r="H6" s="34" t="str">
        <f t="shared" si="3"/>
        <v>宮崎県　高千穂町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38.020000000000003</v>
      </c>
      <c r="Q6" s="35">
        <f t="shared" si="3"/>
        <v>1470</v>
      </c>
      <c r="R6" s="35">
        <f t="shared" si="3"/>
        <v>12129</v>
      </c>
      <c r="S6" s="35">
        <f t="shared" si="3"/>
        <v>237.54</v>
      </c>
      <c r="T6" s="35">
        <f t="shared" si="3"/>
        <v>51.06</v>
      </c>
      <c r="U6" s="35">
        <f t="shared" si="3"/>
        <v>4537</v>
      </c>
      <c r="V6" s="35">
        <f t="shared" si="3"/>
        <v>36</v>
      </c>
      <c r="W6" s="35">
        <f t="shared" si="3"/>
        <v>126.03</v>
      </c>
      <c r="X6" s="36">
        <f>IF(X7="",NA(),X7)</f>
        <v>130</v>
      </c>
      <c r="Y6" s="36">
        <f t="shared" ref="Y6:AG6" si="4">IF(Y7="",NA(),Y7)</f>
        <v>108.85</v>
      </c>
      <c r="Z6" s="36">
        <f t="shared" si="4"/>
        <v>124.23</v>
      </c>
      <c r="AA6" s="36">
        <f t="shared" si="4"/>
        <v>143.11000000000001</v>
      </c>
      <c r="AB6" s="36">
        <f t="shared" si="4"/>
        <v>127.79</v>
      </c>
      <c r="AC6" s="36">
        <f t="shared" si="4"/>
        <v>75.34</v>
      </c>
      <c r="AD6" s="36">
        <f t="shared" si="4"/>
        <v>76.650000000000006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1280.18</v>
      </c>
      <c r="BK6" s="36">
        <f t="shared" si="7"/>
        <v>1346.23</v>
      </c>
      <c r="BL6" s="36">
        <f t="shared" si="7"/>
        <v>1061.58</v>
      </c>
      <c r="BM6" s="36">
        <f t="shared" si="7"/>
        <v>1007.7</v>
      </c>
      <c r="BN6" s="36">
        <f t="shared" si="7"/>
        <v>1018.52</v>
      </c>
      <c r="BO6" s="35" t="str">
        <f>IF(BO7="","",IF(BO7="-","【-】","【"&amp;SUBSTITUTE(TEXT(BO7,"#,##0.00"),"-","△")&amp;"】"))</f>
        <v>【1,084.05】</v>
      </c>
      <c r="BP6" s="36">
        <f>IF(BP7="",NA(),BP7)</f>
        <v>94.72</v>
      </c>
      <c r="BQ6" s="36">
        <f t="shared" ref="BQ6:BY6" si="8">IF(BQ7="",NA(),BQ7)</f>
        <v>81.8</v>
      </c>
      <c r="BR6" s="36">
        <f t="shared" si="8"/>
        <v>98.99</v>
      </c>
      <c r="BS6" s="36">
        <f t="shared" si="8"/>
        <v>100.69</v>
      </c>
      <c r="BT6" s="36">
        <f t="shared" si="8"/>
        <v>96.26</v>
      </c>
      <c r="BU6" s="36">
        <f t="shared" si="8"/>
        <v>53.62</v>
      </c>
      <c r="BV6" s="36">
        <f t="shared" si="8"/>
        <v>53.41</v>
      </c>
      <c r="BW6" s="36">
        <f t="shared" si="8"/>
        <v>58.52</v>
      </c>
      <c r="BX6" s="36">
        <f t="shared" si="8"/>
        <v>59.22</v>
      </c>
      <c r="BY6" s="36">
        <f t="shared" si="8"/>
        <v>58.79</v>
      </c>
      <c r="BZ6" s="35" t="str">
        <f>IF(BZ7="","",IF(BZ7="-","【-】","【"&amp;SUBSTITUTE(TEXT(BZ7,"#,##0.00"),"-","△")&amp;"】"))</f>
        <v>【53.46】</v>
      </c>
      <c r="CA6" s="36">
        <f>IF(CA7="",NA(),CA7)</f>
        <v>92.99</v>
      </c>
      <c r="CB6" s="36">
        <f t="shared" ref="CB6:CJ6" si="9">IF(CB7="",NA(),CB7)</f>
        <v>111.21</v>
      </c>
      <c r="CC6" s="36">
        <f t="shared" si="9"/>
        <v>98.91</v>
      </c>
      <c r="CD6" s="36">
        <f t="shared" si="9"/>
        <v>107.88</v>
      </c>
      <c r="CE6" s="36">
        <f t="shared" si="9"/>
        <v>123.53</v>
      </c>
      <c r="CF6" s="36">
        <f t="shared" si="9"/>
        <v>287.7</v>
      </c>
      <c r="CG6" s="36">
        <f t="shared" si="9"/>
        <v>277.39999999999998</v>
      </c>
      <c r="CH6" s="36">
        <f t="shared" si="9"/>
        <v>296.3</v>
      </c>
      <c r="CI6" s="36">
        <f t="shared" si="9"/>
        <v>292.89999999999998</v>
      </c>
      <c r="CJ6" s="36">
        <f t="shared" si="9"/>
        <v>298.25</v>
      </c>
      <c r="CK6" s="35" t="str">
        <f>IF(CK7="","",IF(CK7="-","【-】","【"&amp;SUBSTITUTE(TEXT(CK7,"#,##0.00"),"-","△")&amp;"】"))</f>
        <v>【300.47】</v>
      </c>
      <c r="CL6" s="36">
        <f>IF(CL7="",NA(),CL7)</f>
        <v>48.23</v>
      </c>
      <c r="CM6" s="36">
        <f t="shared" ref="CM6:CU6" si="10">IF(CM7="",NA(),CM7)</f>
        <v>48.82</v>
      </c>
      <c r="CN6" s="36">
        <f t="shared" si="10"/>
        <v>58.68</v>
      </c>
      <c r="CO6" s="36">
        <f t="shared" si="10"/>
        <v>57.99</v>
      </c>
      <c r="CP6" s="36">
        <f t="shared" si="10"/>
        <v>62.56</v>
      </c>
      <c r="CQ6" s="36">
        <f t="shared" si="10"/>
        <v>58.1</v>
      </c>
      <c r="CR6" s="36">
        <f t="shared" si="10"/>
        <v>56.19</v>
      </c>
      <c r="CS6" s="36">
        <f t="shared" si="10"/>
        <v>57.3</v>
      </c>
      <c r="CT6" s="36">
        <f t="shared" si="10"/>
        <v>56.76</v>
      </c>
      <c r="CU6" s="36">
        <f t="shared" si="10"/>
        <v>56.04</v>
      </c>
      <c r="CV6" s="35" t="str">
        <f>IF(CV7="","",IF(CV7="-","【-】","【"&amp;SUBSTITUTE(TEXT(CV7,"#,##0.00"),"-","△")&amp;"】"))</f>
        <v>【54.90】</v>
      </c>
      <c r="CW6" s="36">
        <f>IF(CW7="",NA(),CW7)</f>
        <v>83</v>
      </c>
      <c r="CX6" s="36">
        <f t="shared" ref="CX6:DF6" si="11">IF(CX7="",NA(),CX7)</f>
        <v>83</v>
      </c>
      <c r="CY6" s="36">
        <f t="shared" si="11"/>
        <v>70</v>
      </c>
      <c r="CZ6" s="36">
        <f t="shared" si="11"/>
        <v>68.7</v>
      </c>
      <c r="DA6" s="36">
        <f t="shared" si="11"/>
        <v>62.4</v>
      </c>
      <c r="DB6" s="36">
        <f t="shared" si="11"/>
        <v>76.69</v>
      </c>
      <c r="DC6" s="36">
        <f t="shared" si="11"/>
        <v>77.180000000000007</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6">
        <f t="shared" si="14"/>
        <v>7.0000000000000007E-2</v>
      </c>
      <c r="EG6" s="36">
        <f t="shared" si="14"/>
        <v>0.2</v>
      </c>
      <c r="EH6" s="35">
        <f t="shared" si="14"/>
        <v>0</v>
      </c>
      <c r="EI6" s="36">
        <f t="shared" si="14"/>
        <v>0.76</v>
      </c>
      <c r="EJ6" s="36">
        <f t="shared" si="14"/>
        <v>0.8</v>
      </c>
      <c r="EK6" s="36">
        <f t="shared" si="14"/>
        <v>0.72</v>
      </c>
      <c r="EL6" s="36">
        <f t="shared" si="14"/>
        <v>0.53</v>
      </c>
      <c r="EM6" s="36">
        <f t="shared" si="14"/>
        <v>0.71</v>
      </c>
      <c r="EN6" s="35" t="str">
        <f>IF(EN7="","",IF(EN7="-","【-】","【"&amp;SUBSTITUTE(TEXT(EN7,"#,##0.00"),"-","△")&amp;"】"))</f>
        <v>【0.56】</v>
      </c>
    </row>
    <row r="7" spans="1:144" s="37" customFormat="1" x14ac:dyDescent="0.2">
      <c r="A7" s="29"/>
      <c r="B7" s="38">
        <v>2019</v>
      </c>
      <c r="C7" s="38">
        <v>454419</v>
      </c>
      <c r="D7" s="38">
        <v>47</v>
      </c>
      <c r="E7" s="38">
        <v>1</v>
      </c>
      <c r="F7" s="38">
        <v>0</v>
      </c>
      <c r="G7" s="38">
        <v>0</v>
      </c>
      <c r="H7" s="38" t="s">
        <v>95</v>
      </c>
      <c r="I7" s="38" t="s">
        <v>96</v>
      </c>
      <c r="J7" s="38" t="s">
        <v>97</v>
      </c>
      <c r="K7" s="38" t="s">
        <v>98</v>
      </c>
      <c r="L7" s="38" t="s">
        <v>99</v>
      </c>
      <c r="M7" s="38" t="s">
        <v>100</v>
      </c>
      <c r="N7" s="39" t="s">
        <v>101</v>
      </c>
      <c r="O7" s="39" t="s">
        <v>102</v>
      </c>
      <c r="P7" s="39">
        <v>38.020000000000003</v>
      </c>
      <c r="Q7" s="39">
        <v>1470</v>
      </c>
      <c r="R7" s="39">
        <v>12129</v>
      </c>
      <c r="S7" s="39">
        <v>237.54</v>
      </c>
      <c r="T7" s="39">
        <v>51.06</v>
      </c>
      <c r="U7" s="39">
        <v>4537</v>
      </c>
      <c r="V7" s="39">
        <v>36</v>
      </c>
      <c r="W7" s="39">
        <v>126.03</v>
      </c>
      <c r="X7" s="39">
        <v>130</v>
      </c>
      <c r="Y7" s="39">
        <v>108.85</v>
      </c>
      <c r="Z7" s="39">
        <v>124.23</v>
      </c>
      <c r="AA7" s="39">
        <v>143.11000000000001</v>
      </c>
      <c r="AB7" s="39">
        <v>127.79</v>
      </c>
      <c r="AC7" s="39">
        <v>75.34</v>
      </c>
      <c r="AD7" s="39">
        <v>76.650000000000006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1280.18</v>
      </c>
      <c r="BK7" s="39">
        <v>1346.23</v>
      </c>
      <c r="BL7" s="39">
        <v>1061.58</v>
      </c>
      <c r="BM7" s="39">
        <v>1007.7</v>
      </c>
      <c r="BN7" s="39">
        <v>1018.52</v>
      </c>
      <c r="BO7" s="39">
        <v>1084.05</v>
      </c>
      <c r="BP7" s="39">
        <v>94.72</v>
      </c>
      <c r="BQ7" s="39">
        <v>81.8</v>
      </c>
      <c r="BR7" s="39">
        <v>98.99</v>
      </c>
      <c r="BS7" s="39">
        <v>100.69</v>
      </c>
      <c r="BT7" s="39">
        <v>96.26</v>
      </c>
      <c r="BU7" s="39">
        <v>53.62</v>
      </c>
      <c r="BV7" s="39">
        <v>53.41</v>
      </c>
      <c r="BW7" s="39">
        <v>58.52</v>
      </c>
      <c r="BX7" s="39">
        <v>59.22</v>
      </c>
      <c r="BY7" s="39">
        <v>58.79</v>
      </c>
      <c r="BZ7" s="39">
        <v>53.46</v>
      </c>
      <c r="CA7" s="39">
        <v>92.99</v>
      </c>
      <c r="CB7" s="39">
        <v>111.21</v>
      </c>
      <c r="CC7" s="39">
        <v>98.91</v>
      </c>
      <c r="CD7" s="39">
        <v>107.88</v>
      </c>
      <c r="CE7" s="39">
        <v>123.53</v>
      </c>
      <c r="CF7" s="39">
        <v>287.7</v>
      </c>
      <c r="CG7" s="39">
        <v>277.39999999999998</v>
      </c>
      <c r="CH7" s="39">
        <v>296.3</v>
      </c>
      <c r="CI7" s="39">
        <v>292.89999999999998</v>
      </c>
      <c r="CJ7" s="39">
        <v>298.25</v>
      </c>
      <c r="CK7" s="39">
        <v>300.47000000000003</v>
      </c>
      <c r="CL7" s="39">
        <v>48.23</v>
      </c>
      <c r="CM7" s="39">
        <v>48.82</v>
      </c>
      <c r="CN7" s="39">
        <v>58.68</v>
      </c>
      <c r="CO7" s="39">
        <v>57.99</v>
      </c>
      <c r="CP7" s="39">
        <v>62.56</v>
      </c>
      <c r="CQ7" s="39">
        <v>58.1</v>
      </c>
      <c r="CR7" s="39">
        <v>56.19</v>
      </c>
      <c r="CS7" s="39">
        <v>57.3</v>
      </c>
      <c r="CT7" s="39">
        <v>56.76</v>
      </c>
      <c r="CU7" s="39">
        <v>56.04</v>
      </c>
      <c r="CV7" s="39">
        <v>54.9</v>
      </c>
      <c r="CW7" s="39">
        <v>83</v>
      </c>
      <c r="CX7" s="39">
        <v>83</v>
      </c>
      <c r="CY7" s="39">
        <v>70</v>
      </c>
      <c r="CZ7" s="39">
        <v>68.7</v>
      </c>
      <c r="DA7" s="39">
        <v>62.4</v>
      </c>
      <c r="DB7" s="39">
        <v>76.69</v>
      </c>
      <c r="DC7" s="39">
        <v>77.180000000000007</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7.0000000000000007E-2</v>
      </c>
      <c r="EG7" s="39">
        <v>0.2</v>
      </c>
      <c r="EH7" s="39">
        <v>0</v>
      </c>
      <c r="EI7" s="39">
        <v>0.76</v>
      </c>
      <c r="EJ7" s="39">
        <v>0.8</v>
      </c>
      <c r="EK7" s="39">
        <v>0.72</v>
      </c>
      <c r="EL7" s="39">
        <v>0.53</v>
      </c>
      <c r="EM7" s="39">
        <v>0.71</v>
      </c>
      <c r="EN7" s="39">
        <v>0.56000000000000005</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2">
      <c r="B11">
        <v>4</v>
      </c>
      <c r="C11">
        <v>3</v>
      </c>
      <c r="D11">
        <v>2</v>
      </c>
      <c r="E11">
        <v>1</v>
      </c>
      <c r="F11">
        <v>0</v>
      </c>
      <c r="G11" t="s">
        <v>108</v>
      </c>
    </row>
    <row r="12" spans="1:144" x14ac:dyDescent="0.2">
      <c r="B12">
        <v>1</v>
      </c>
      <c r="C12">
        <v>1</v>
      </c>
      <c r="D12">
        <v>1</v>
      </c>
      <c r="E12">
        <v>1</v>
      </c>
      <c r="F12">
        <v>1</v>
      </c>
      <c r="G12" t="s">
        <v>109</v>
      </c>
    </row>
    <row r="13" spans="1:144" x14ac:dyDescent="0.2">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2021-02-18T08:20:19Z</cp:lastPrinted>
  <dcterms:created xsi:type="dcterms:W3CDTF">2020-12-04T02:23:08Z</dcterms:created>
  <dcterms:modified xsi:type="dcterms:W3CDTF">2021-02-22T01:11:47Z</dcterms:modified>
  <cp:category/>
</cp:coreProperties>
</file>