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24 高千穂町○\"/>
    </mc:Choice>
  </mc:AlternateContent>
  <xr:revisionPtr revIDLastSave="0" documentId="13_ncr:1_{D6FB7DEA-2EBD-41E4-B992-9F2572B9FEAA}" xr6:coauthVersionLast="46" xr6:coauthVersionMax="46" xr10:uidLastSave="{00000000-0000-0000-0000-000000000000}"/>
  <workbookProtection workbookAlgorithmName="SHA-512" workbookHashValue="OFDa4vm7Mf4JQ859YOv4Jaa5jR2bkKf0Px/mawLXTnqXsjGkd5nsEcm6yVO6GOfyQerx4plPhz7Vdcdc7Ntg3A==" workbookSaltValue="QuBqviGG962jx+M6m/fKT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<sst xmlns="http://schemas.openxmlformats.org/spreadsheetml/2006/main" count="236" uniqueCount="120">
  <si>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</si>
  <si>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</si>
  <si>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</si>
  <si>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</si>
  <si>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</si>
  <si>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</si>
  <si>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</si>
  <si>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</si>
  <si>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</si>
  <si>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</si>
  <si>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</si>
  <si>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</si>
  <si>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</si>
  <si>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</si>
  <si>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</si>
  <si>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</si>
  <si>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</si>
  <si>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</si>
  <si>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</si>
  <si>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</si>
  <si>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</si>
  <si>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</si>
  <si>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</si>
  <si>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</si>
  <si>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</si>
  <si>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</si>
  <si>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</si>
  <si>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</si>
  <si>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</si>
  <si>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</si>
  <si>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</si>
  <si>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</si>
  <si>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</si>
  <si>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</si>
  <si>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</si>
  <si>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</si>
  <si>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</si>
  <si>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</si>
  <si>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</si>
  <si>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</si>
  <si>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</si>
  <si>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</si>
  <si>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</si>
  <si>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</si>
  <si>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</si>
  <si>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</si>
  <si>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</si>
  <si>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</si>
  <si>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</si>
  <si>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</si>
  <si>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</si>
  <si>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</si>
  <si>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</si>
  <si>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</si>
  <si>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</si>
  <si>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</si>
  <si>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</si>
  <si>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</si>
  <si>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</si>
  <si>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</si>
  <si>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</si>
  <si>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</si>
  <si>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</si>
  <si>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</si>
  <si>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</si>
  <si>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</si>
  <si>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</si>
  <si>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</si>
  <si>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</si>
  <si>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</si>
  <si>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</si>
  <si>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</si>
  <si>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</si>
  <si>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</si>
  <si>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</si>
  <si>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</si>
  <si>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</si>
  <si>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</si>
  <si>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</si>
  <si>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</si>
  <si>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</si>
  <si>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</si>
  <si>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</si>
  <si>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</si>
  <si>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</si>
  <si>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</si>
  <si>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</si>
  <si>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</si>
  <si>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</si>
  <si>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</si>
  <si>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</si>
  <si>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</si>
  <si>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</si>
  <si>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</si>
  <si>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</si>
  <si>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</si>
  <si>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</si>
  <si>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</si>
  <si>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</si>
  <si>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</si>
  <si>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</si>
  <si>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</si>
  <si>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</si>
  <si>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</si>
  <si>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</si>
  <si>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</si>
  <si>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</si>
  <si>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</si>
  <si>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</si>
  <si>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</si>
  <si>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</si>
  <si>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</si>
  <si>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</si>
  <si>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</si>
  <si>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</si>
  <si>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</si>
  <si>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</si>
  <si>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は徐々に処理区域内の人口が減少し、使用料収入は減少することや、老朽化による施設・管路等の更新による費用増加も想定される。将来の下水道施設の適正な維持管理と健全な経営のため、現状を正確に把握し、経営戦略及びストックマネジメント計画を十分に活用した経営を行う必要がある。</t>
    <rPh sb="0" eb="2">
      <t>コンゴ</t>
    </rPh>
    <rPh sb="3" eb="5">
      <t>ジョジョ</t>
    </rPh>
    <rPh sb="6" eb="8">
      <t>ショリ</t>
    </rPh>
    <rPh sb="15" eb="17">
      <t>ゲンショウ</t>
    </rPh>
    <rPh sb="56" eb="58">
      <t>ソウテイ</t>
    </rPh>
    <rPh sb="88" eb="90">
      <t>ゲンジョウ</t>
    </rPh>
    <rPh sb="91" eb="93">
      <t>セイカク</t>
    </rPh>
    <rPh sb="94" eb="96">
      <t>ハアク</t>
    </rPh>
    <rPh sb="120" eb="122">
      <t>カツヨウ</t>
    </rPh>
    <rPh sb="124" eb="126">
      <t>ケイエイ</t>
    </rPh>
    <rPh sb="127" eb="128">
      <t>オコナ</t>
    </rPh>
    <rPh sb="129" eb="131">
      <t>ヒツヨウ</t>
    </rPh>
    <phoneticPr fontId="4"/>
  </si>
  <si>
    <r>
      <t>①収益的収支比率はH30より僅かに増加しているが、依然として100％を下回っており収支は赤字であるため、今後も経営改善に向けた取り組みが必要である。
④企業債残高対事業規模比率については、新規の起債はなく償還が進んでいるため、数値は横ばいであるが、今後の投資計画等の状況を見ながら適切な運営を行っていく必要がある。
⑤経費回収率は7割ほどであり、汚水処理に係る費用が使用料だけでは賄えていない状況にある。企業債償還については一般会計からの繰入に財源を頼らざるを得ない状況にあるが、経費回収率が向上するよう経費削減、未収金の解消に努め、使用料の見直しについても検討する必要がある。
⑥汚水処理原価については、H30より増加している。引き続き維持管理費の削減、接続率の向上による有収水量を増加させる取り組みが必要である。
⑦施設利用率については、毎年55％前後であ</t>
    </r>
    <r>
      <rPr>
        <sz val="11"/>
        <color rgb="FFFF0000"/>
        <rFont val="ＭＳ ゴシック"/>
        <family val="3"/>
        <charset val="128"/>
      </rPr>
      <t>り、類</t>
    </r>
    <r>
      <rPr>
        <sz val="11"/>
        <color theme="1"/>
        <rFont val="ＭＳ ゴシック"/>
        <family val="3"/>
        <charset val="128"/>
      </rPr>
      <t>似団体と比較しても高い利用率である。ゲリラ豪雨時の不明水流入等不測の事態も考えられ、現在の処理規模は適正であると思われる。
⑧水洗化率については、未接続世帯への更なる接続推進を図っていく。</t>
    </r>
    <rPh sb="14" eb="15">
      <t>ワズ</t>
    </rPh>
    <rPh sb="17" eb="19">
      <t>ゾウカ</t>
    </rPh>
    <rPh sb="25" eb="27">
      <t>イゼン</t>
    </rPh>
    <rPh sb="52" eb="54">
      <t>コンゴ</t>
    </rPh>
    <rPh sb="94" eb="96">
      <t>シンキ</t>
    </rPh>
    <rPh sb="97" eb="99">
      <t>キサイ</t>
    </rPh>
    <rPh sb="124" eb="126">
      <t>コンゴ</t>
    </rPh>
    <rPh sb="129" eb="131">
      <t>ケイカク</t>
    </rPh>
    <rPh sb="131" eb="132">
      <t>トウ</t>
    </rPh>
    <rPh sb="173" eb="175">
      <t>オスイ</t>
    </rPh>
    <rPh sb="175" eb="177">
      <t>ショリ</t>
    </rPh>
    <rPh sb="178" eb="179">
      <t>カカ</t>
    </rPh>
    <rPh sb="180" eb="182">
      <t>ヒヨウ</t>
    </rPh>
    <rPh sb="183" eb="186">
      <t>シヨウリョウ</t>
    </rPh>
    <rPh sb="190" eb="191">
      <t>マカナ</t>
    </rPh>
    <rPh sb="196" eb="198">
      <t>ジョウキョウ</t>
    </rPh>
    <rPh sb="219" eb="221">
      <t>クリイレ</t>
    </rPh>
    <rPh sb="222" eb="224">
      <t>ザイゲン</t>
    </rPh>
    <rPh sb="225" eb="226">
      <t>タヨ</t>
    </rPh>
    <rPh sb="230" eb="231">
      <t>エ</t>
    </rPh>
    <rPh sb="233" eb="235">
      <t>ジョウキョウ</t>
    </rPh>
    <rPh sb="240" eb="242">
      <t>ケイヒ</t>
    </rPh>
    <rPh sb="242" eb="244">
      <t>カイシュウ</t>
    </rPh>
    <rPh sb="244" eb="245">
      <t>リツ</t>
    </rPh>
    <rPh sb="246" eb="248">
      <t>コウジョウ</t>
    </rPh>
    <rPh sb="252" eb="254">
      <t>ケイヒ</t>
    </rPh>
    <rPh sb="254" eb="256">
      <t>サクゲン</t>
    </rPh>
    <rPh sb="267" eb="270">
      <t>シヨウリョウ</t>
    </rPh>
    <rPh sb="271" eb="273">
      <t>ミナオ</t>
    </rPh>
    <rPh sb="279" eb="281">
      <t>ケントウ</t>
    </rPh>
    <rPh sb="283" eb="285">
      <t>ヒツヨウ</t>
    </rPh>
    <rPh sb="308" eb="310">
      <t>ゾウカ</t>
    </rPh>
    <phoneticPr fontId="4"/>
  </si>
  <si>
    <r>
      <t>下水道設備については、</t>
    </r>
    <r>
      <rPr>
        <sz val="11"/>
        <color rgb="FFFF0000"/>
        <rFont val="ＭＳ ゴシック"/>
        <family val="3"/>
        <charset val="128"/>
      </rPr>
      <t>H</t>
    </r>
    <r>
      <rPr>
        <sz val="11"/>
        <color theme="1"/>
        <rFont val="ＭＳ ゴシック"/>
        <family val="3"/>
        <charset val="128"/>
      </rPr>
      <t>8年度から整備を開始し</t>
    </r>
    <r>
      <rPr>
        <sz val="11"/>
        <color rgb="FFFF0000"/>
        <rFont val="ＭＳ ゴシック"/>
        <family val="3"/>
        <charset val="128"/>
      </rPr>
      <t>H</t>
    </r>
    <r>
      <rPr>
        <sz val="11"/>
        <color theme="1"/>
        <rFont val="ＭＳ ゴシック"/>
        <family val="3"/>
        <charset val="128"/>
      </rPr>
      <t>23年度に整備計画を完了したため、比較的新しい。老朽化対策として『ストックマネジメント計画』を策定し、設備点検を行っている。加えて、日常的な点検及び例月点検を行い、処理施設及び管路等の機能維持を図っていく。</t>
    </r>
    <rPh sb="77" eb="79">
      <t>テンケン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</si>
</sst>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9B-4EBF-8B97-31C497A830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c:v>
                </c:pt>
                <c:pt idx="2">
                  <c:v>0.13</c:v>
                </c:pt>
                <c:pt idx="3">
                  <c:v>0.12</c:v>
                </c:pt>
                <c:pt idx="4">
                  <c:v>0.1</c:v>
                </c:pt>
              </c:numCache>
            </c:numRef>
          </c:val>
          <c:smooth val="0"/>
          <c:extLst>
            <c:ext xmlns:c16="http://schemas.microsoft.com/office/drawing/2014/chart" uri="{C3380CC4-5D6E-409C-BE32-E72D297353CC}">
              <c16:uniqueId val="{00000001-F79B-4EBF-8B97-31C497A830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56.7</c:v>
                </c:pt>
                <c:pt idx="1">
                  <c:v>56.85</c:v>
                </c:pt>
                <c:pt idx="2">
                  <c:v>56.3</c:v>
                </c:pt>
                <c:pt idx="3">
                  <c:v>56.75</c:v>
                </c:pt>
                <c:pt idx="4">
                  <c:v>56.05</c:v>
                </c:pt>
              </c:numCache>
            </c:numRef>
          </c:val>
          <c:extLst>
            <c:ext xmlns:c16="http://schemas.microsoft.com/office/drawing/2014/chart" uri="{C3380CC4-5D6E-409C-BE32-E72D297353CC}">
              <c16:uniqueId val="{00000000-F9DB-4AB9-8F28-D3C831C899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49.25</c:v>
                </c:pt>
                <c:pt idx="2">
                  <c:v>50.24</c:v>
                </c:pt>
                <c:pt idx="3">
                  <c:v>49.68</c:v>
                </c:pt>
                <c:pt idx="4">
                  <c:v>49.27</c:v>
                </c:pt>
              </c:numCache>
            </c:numRef>
          </c:val>
          <c:smooth val="0"/>
          <c:extLst>
            <c:ext xmlns:c16="http://schemas.microsoft.com/office/drawing/2014/chart" uri="{C3380CC4-5D6E-409C-BE32-E72D297353CC}">
              <c16:uniqueId val="{00000001-F9DB-4AB9-8F28-D3C831C899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86.44</c:v>
                </c:pt>
                <c:pt idx="1">
                  <c:v>84</c:v>
                </c:pt>
                <c:pt idx="2">
                  <c:v>91.92</c:v>
                </c:pt>
                <c:pt idx="3">
                  <c:v>82.95</c:v>
                </c:pt>
                <c:pt idx="4">
                  <c:v>93</c:v>
                </c:pt>
              </c:numCache>
            </c:numRef>
          </c:val>
          <c:extLst>
            <c:ext xmlns:c16="http://schemas.microsoft.com/office/drawing/2014/chart" uri="{C3380CC4-5D6E-409C-BE32-E72D297353CC}">
              <c16:uniqueId val="{00000000-5DA6-47C8-895A-EF82498875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84.12</c:v>
                </c:pt>
                <c:pt idx="2">
                  <c:v>84.17</c:v>
                </c:pt>
                <c:pt idx="3">
                  <c:v>83.35</c:v>
                </c:pt>
                <c:pt idx="4">
                  <c:v>83.16</c:v>
                </c:pt>
              </c:numCache>
            </c:numRef>
          </c:val>
          <c:smooth val="0"/>
          <c:extLst>
            <c:ext xmlns:c16="http://schemas.microsoft.com/office/drawing/2014/chart" uri="{C3380CC4-5D6E-409C-BE32-E72D297353CC}">
              <c16:uniqueId val="{00000001-5DA6-47C8-895A-EF82498875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100.46</c:v>
                </c:pt>
                <c:pt idx="1">
                  <c:v>99.38</c:v>
                </c:pt>
                <c:pt idx="2">
                  <c:v>94.92</c:v>
                </c:pt>
                <c:pt idx="3">
                  <c:v>98.67</c:v>
                </c:pt>
                <c:pt idx="4">
                  <c:v>98.98</c:v>
                </c:pt>
              </c:numCache>
            </c:numRef>
          </c:val>
          <c:extLst>
            <c:ext xmlns:c16="http://schemas.microsoft.com/office/drawing/2014/chart" uri="{C3380CC4-5D6E-409C-BE32-E72D297353CC}">
              <c16:uniqueId val="{00000000-2822-4C57-9B4A-66769F035C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22-4C57-9B4A-66769F035C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7C-49A2-91AF-936E426A8B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C-49A2-91AF-936E426A8B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75-4D7B-82FB-715166BC3D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75-4D7B-82FB-715166BC3D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0E-4380-BA76-EE786B6FC3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0E-4380-BA76-EE786B6FC3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2-436D-B53F-2EBC12F33A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2-436D-B53F-2EBC12F33A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534.65</c:v>
                </c:pt>
                <c:pt idx="1">
                  <c:v>500.27</c:v>
                </c:pt>
                <c:pt idx="2">
                  <c:v>295.5</c:v>
                </c:pt>
                <c:pt idx="3">
                  <c:v>309.27</c:v>
                </c:pt>
                <c:pt idx="4">
                  <c:v>404.53</c:v>
                </c:pt>
              </c:numCache>
            </c:numRef>
          </c:val>
          <c:extLst>
            <c:ext xmlns:c16="http://schemas.microsoft.com/office/drawing/2014/chart" uri="{C3380CC4-5D6E-409C-BE32-E72D297353CC}">
              <c16:uniqueId val="{00000000-DC7A-453B-AF7D-B9B8CF38C5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1047.6500000000001</c:v>
                </c:pt>
                <c:pt idx="2">
                  <c:v>1124.26</c:v>
                </c:pt>
                <c:pt idx="3">
                  <c:v>1048.23</c:v>
                </c:pt>
                <c:pt idx="4">
                  <c:v>1130.42</c:v>
                </c:pt>
              </c:numCache>
            </c:numRef>
          </c:val>
          <c:smooth val="0"/>
          <c:extLst>
            <c:ext xmlns:c16="http://schemas.microsoft.com/office/drawing/2014/chart" uri="{C3380CC4-5D6E-409C-BE32-E72D297353CC}">
              <c16:uniqueId val="{00000001-DC7A-453B-AF7D-B9B8CF38C5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79.44</c:v>
                </c:pt>
                <c:pt idx="1">
                  <c:v>78.34</c:v>
                </c:pt>
                <c:pt idx="2">
                  <c:v>73.66</c:v>
                </c:pt>
                <c:pt idx="3">
                  <c:v>77.400000000000006</c:v>
                </c:pt>
                <c:pt idx="4">
                  <c:v>74.28</c:v>
                </c:pt>
              </c:numCache>
            </c:numRef>
          </c:val>
          <c:extLst>
            <c:ext xmlns:c16="http://schemas.microsoft.com/office/drawing/2014/chart" uri="{C3380CC4-5D6E-409C-BE32-E72D297353CC}">
              <c16:uniqueId val="{00000000-B47E-4F6C-B59E-CF90904016E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74.040000000000006</c:v>
                </c:pt>
                <c:pt idx="2">
                  <c:v>80.58</c:v>
                </c:pt>
                <c:pt idx="3">
                  <c:v>78.92</c:v>
                </c:pt>
                <c:pt idx="4">
                  <c:v>74.17</c:v>
                </c:pt>
              </c:numCache>
            </c:numRef>
          </c:val>
          <c:smooth val="0"/>
          <c:extLst>
            <c:ext xmlns:c16="http://schemas.microsoft.com/office/drawing/2014/chart" uri="{C3380CC4-5D6E-409C-BE32-E72D297353CC}">
              <c16:uniqueId val="{00000001-B47E-4F6C-B59E-CF90904016E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217.06</c:v>
                </c:pt>
                <c:pt idx="1">
                  <c:v>219.78</c:v>
                </c:pt>
                <c:pt idx="2">
                  <c:v>230.74</c:v>
                </c:pt>
                <c:pt idx="3">
                  <c:v>220.41</c:v>
                </c:pt>
                <c:pt idx="4">
                  <c:v>231.98</c:v>
                </c:pt>
              </c:numCache>
            </c:numRef>
          </c:val>
          <c:extLst>
            <c:ext xmlns:c16="http://schemas.microsoft.com/office/drawing/2014/chart" uri="{C3380CC4-5D6E-409C-BE32-E72D297353CC}">
              <c16:uniqueId val="{00000000-4D14-4446-9EC1-4C6673FBCA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235.61</c:v>
                </c:pt>
                <c:pt idx="2">
                  <c:v>216.21</c:v>
                </c:pt>
                <c:pt idx="3">
                  <c:v>220.31</c:v>
                </c:pt>
                <c:pt idx="4">
                  <c:v>230.95</c:v>
                </c:pt>
              </c:numCache>
            </c:numRef>
          </c:val>
          <c:smooth val="0"/>
          <c:extLst>
            <c:ext xmlns:c16="http://schemas.microsoft.com/office/drawing/2014/chart" uri="{C3380CC4-5D6E-409C-BE32-E72D297353CC}">
              <c16:uniqueId val="{00000001-4D14-4446-9EC1-4C6673FBCA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高千穂町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12129</v>
      </c>
      <c r="AM8" s="51"/>
      <c r="AN8" s="51"/>
      <c r="AO8" s="51"/>
      <c r="AP8" s="51"/>
      <c r="AQ8" s="51"/>
      <c r="AR8" s="51"/>
      <c r="AS8" s="51"/>
      <c r="AT8" s="46">
        <f>データ!T6</f>
        <v>237.54</v>
      </c>
      <c r="AU8" s="46"/>
      <c r="AV8" s="46"/>
      <c r="AW8" s="46"/>
      <c r="AX8" s="46"/>
      <c r="AY8" s="46"/>
      <c r="AZ8" s="46"/>
      <c r="BA8" s="46"/>
      <c r="BB8" s="46">
        <f>データ!U6</f>
        <v>51.06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33.17</v>
      </c>
      <c r="Q10" s="46"/>
      <c r="R10" s="46"/>
      <c r="S10" s="46"/>
      <c r="T10" s="46"/>
      <c r="U10" s="46"/>
      <c r="V10" s="46"/>
      <c r="W10" s="46">
        <f>データ!Q6</f>
        <v>108.38</v>
      </c>
      <c r="X10" s="46"/>
      <c r="Y10" s="46"/>
      <c r="Z10" s="46"/>
      <c r="AA10" s="46"/>
      <c r="AB10" s="46"/>
      <c r="AC10" s="46"/>
      <c r="AD10" s="51">
        <f>データ!R6</f>
        <v>3190</v>
      </c>
      <c r="AE10" s="51"/>
      <c r="AF10" s="51"/>
      <c r="AG10" s="51"/>
      <c r="AH10" s="51"/>
      <c r="AI10" s="51"/>
      <c r="AJ10" s="51"/>
      <c r="AK10" s="2"/>
      <c r="AL10" s="51">
        <f>データ!V6</f>
        <v>3958</v>
      </c>
      <c r="AM10" s="51"/>
      <c r="AN10" s="51"/>
      <c r="AO10" s="51"/>
      <c r="AP10" s="51"/>
      <c r="AQ10" s="51"/>
      <c r="AR10" s="51"/>
      <c r="AS10" s="51"/>
      <c r="AT10" s="46">
        <f>データ!W6</f>
        <v>2.27</v>
      </c>
      <c r="AU10" s="46"/>
      <c r="AV10" s="46"/>
      <c r="AW10" s="46"/>
      <c r="AX10" s="46"/>
      <c r="AY10" s="46"/>
      <c r="AZ10" s="46"/>
      <c r="BA10" s="46"/>
      <c r="BB10" s="46">
        <f>データ!X6</f>
        <v>1743.61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wm2ktEW8jrkoEdDeW4EHTyVhbdn4QwRcX8f6ccjiZvASTAnHGLgfk+30zCCV0RZD3KO9v+89QYWOJBKZDi1YcQ==" saltValue="3GGuAP97sAc5m/+PolV8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454419</v>
      </c>
      <c r="D6" s="33">
        <f t="shared" si="3"/>
        <v>47</v>
      </c>
      <c r="E6" s="33">
        <f t="shared" si="3"/>
        <v>17</v>
      </c>
      <c r="F6" s="33">
        <f t="shared" si="3"/>
        <v>1</v>
      </c>
      <c r="G6" s="33">
        <f t="shared" si="3"/>
        <v>0</v>
      </c>
      <c r="H6" s="33" t="str">
        <f t="shared" si="3"/>
        <v>宮崎県　高千穂町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33.17</v>
      </c>
      <c r="Q6" s="34">
        <f t="shared" si="3"/>
        <v>108.38</v>
      </c>
      <c r="R6" s="34">
        <f t="shared" si="3"/>
        <v>3190</v>
      </c>
      <c r="S6" s="34">
        <f t="shared" si="3"/>
        <v>12129</v>
      </c>
      <c r="T6" s="34">
        <f t="shared" si="3"/>
        <v>237.54</v>
      </c>
      <c r="U6" s="34">
        <f t="shared" si="3"/>
        <v>51.06</v>
      </c>
      <c r="V6" s="34">
        <f t="shared" si="3"/>
        <v>3958</v>
      </c>
      <c r="W6" s="34">
        <f t="shared" si="3"/>
        <v>2.27</v>
      </c>
      <c r="X6" s="34">
        <f t="shared" si="3"/>
        <v>1743.61</v>
      </c>
      <c r="Y6" s="35">
        <f>IF(Y7="",NA(),Y7)</f>
        <v>100.46</v>
      </c>
      <c r="Z6" s="35">
        <f t="shared" ref="Z6:AH6" si="4">IF(Z7="",NA(),Z7)</f>
        <v>99.38</v>
      </c>
      <c r="AA6" s="35">
        <f t="shared" si="4"/>
        <v>94.92</v>
      </c>
      <c r="AB6" s="35">
        <f t="shared" si="4"/>
        <v>98.67</v>
      </c>
      <c r="AC6" s="35">
        <f t="shared" si="4"/>
        <v>98.98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534.65</v>
      </c>
      <c r="BG6" s="35">
        <f t="shared" ref="BG6:BO6" si="7">IF(BG7="",NA(),BG7)</f>
        <v>500.27</v>
      </c>
      <c r="BH6" s="35">
        <f t="shared" si="7"/>
        <v>295.5</v>
      </c>
      <c r="BI6" s="35">
        <f t="shared" si="7"/>
        <v>309.27</v>
      </c>
      <c r="BJ6" s="35">
        <f t="shared" si="7"/>
        <v>404.53</v>
      </c>
      <c r="BK6" s="35">
        <f t="shared" si="7"/>
        <v>1824.34</v>
      </c>
      <c r="BL6" s="35">
        <f t="shared" si="7"/>
        <v>1047.6500000000001</v>
      </c>
      <c r="BM6" s="35">
        <f t="shared" si="7"/>
        <v>1124.26</v>
      </c>
      <c r="BN6" s="35">
        <f t="shared" si="7"/>
        <v>1048.23</v>
      </c>
      <c r="BO6" s="35">
        <f t="shared" si="7"/>
        <v>1130.42</v>
      </c>
      <c r="BP6" s="34" t="str">
        <f>IF(BP7="","",IF(BP7="-","【-】","【"&amp;SUBSTITUTE(TEXT(BP7,"#,##0.00"),"-","△")&amp;"】"))</f>
        <v>【682.51】</v>
      </c>
      <c r="BQ6" s="35">
        <f>IF(BQ7="",NA(),BQ7)</f>
        <v>79.44</v>
      </c>
      <c r="BR6" s="35">
        <f t="shared" ref="BR6:BZ6" si="8">IF(BR7="",NA(),BR7)</f>
        <v>78.34</v>
      </c>
      <c r="BS6" s="35">
        <f t="shared" si="8"/>
        <v>73.66</v>
      </c>
      <c r="BT6" s="35">
        <f t="shared" si="8"/>
        <v>77.400000000000006</v>
      </c>
      <c r="BU6" s="35">
        <f t="shared" si="8"/>
        <v>74.28</v>
      </c>
      <c r="BV6" s="35">
        <f t="shared" si="8"/>
        <v>54.16</v>
      </c>
      <c r="BW6" s="35">
        <f t="shared" si="8"/>
        <v>74.040000000000006</v>
      </c>
      <c r="BX6" s="35">
        <f t="shared" si="8"/>
        <v>80.58</v>
      </c>
      <c r="BY6" s="35">
        <f t="shared" si="8"/>
        <v>78.92</v>
      </c>
      <c r="BZ6" s="35">
        <f t="shared" si="8"/>
        <v>74.17</v>
      </c>
      <c r="CA6" s="34" t="str">
        <f>IF(CA7="","",IF(CA7="-","【-】","【"&amp;SUBSTITUTE(TEXT(CA7,"#,##0.00"),"-","△")&amp;"】"))</f>
        <v>【100.34】</v>
      </c>
      <c r="CB6" s="35">
        <f>IF(CB7="",NA(),CB7)</f>
        <v>217.06</v>
      </c>
      <c r="CC6" s="35">
        <f t="shared" ref="CC6:CK6" si="9">IF(CC7="",NA(),CC7)</f>
        <v>219.78</v>
      </c>
      <c r="CD6" s="35">
        <f t="shared" si="9"/>
        <v>230.74</v>
      </c>
      <c r="CE6" s="35">
        <f t="shared" si="9"/>
        <v>220.41</v>
      </c>
      <c r="CF6" s="35">
        <f t="shared" si="9"/>
        <v>231.98</v>
      </c>
      <c r="CG6" s="35">
        <f t="shared" si="9"/>
        <v>307.56</v>
      </c>
      <c r="CH6" s="35">
        <f t="shared" si="9"/>
        <v>235.61</v>
      </c>
      <c r="CI6" s="35">
        <f t="shared" si="9"/>
        <v>216.21</v>
      </c>
      <c r="CJ6" s="35">
        <f t="shared" si="9"/>
        <v>220.31</v>
      </c>
      <c r="CK6" s="35">
        <f t="shared" si="9"/>
        <v>230.95</v>
      </c>
      <c r="CL6" s="34" t="str">
        <f>IF(CL7="","",IF(CL7="-","【-】","【"&amp;SUBSTITUTE(TEXT(CL7,"#,##0.00"),"-","△")&amp;"】"))</f>
        <v>【136.15】</v>
      </c>
      <c r="CM6" s="35">
        <f>IF(CM7="",NA(),CM7)</f>
        <v>56.7</v>
      </c>
      <c r="CN6" s="35">
        <f t="shared" ref="CN6:CV6" si="10">IF(CN7="",NA(),CN7)</f>
        <v>56.85</v>
      </c>
      <c r="CO6" s="35">
        <f t="shared" si="10"/>
        <v>56.3</v>
      </c>
      <c r="CP6" s="35">
        <f t="shared" si="10"/>
        <v>56.75</v>
      </c>
      <c r="CQ6" s="35">
        <f t="shared" si="10"/>
        <v>56.05</v>
      </c>
      <c r="CR6" s="35">
        <f t="shared" si="10"/>
        <v>39.869999999999997</v>
      </c>
      <c r="CS6" s="35">
        <f t="shared" si="10"/>
        <v>49.25</v>
      </c>
      <c r="CT6" s="35">
        <f t="shared" si="10"/>
        <v>50.24</v>
      </c>
      <c r="CU6" s="35">
        <f t="shared" si="10"/>
        <v>49.68</v>
      </c>
      <c r="CV6" s="35">
        <f t="shared" si="10"/>
        <v>49.27</v>
      </c>
      <c r="CW6" s="34" t="str">
        <f>IF(CW7="","",IF(CW7="-","【-】","【"&amp;SUBSTITUTE(TEXT(CW7,"#,##0.00"),"-","△")&amp;"】"))</f>
        <v>【59.64】</v>
      </c>
      <c r="CX6" s="35">
        <f>IF(CX7="",NA(),CX7)</f>
        <v>86.44</v>
      </c>
      <c r="CY6" s="35">
        <f t="shared" ref="CY6:DG6" si="11">IF(CY7="",NA(),CY7)</f>
        <v>84</v>
      </c>
      <c r="CZ6" s="35">
        <f t="shared" si="11"/>
        <v>91.92</v>
      </c>
      <c r="DA6" s="35">
        <f t="shared" si="11"/>
        <v>82.95</v>
      </c>
      <c r="DB6" s="35">
        <f t="shared" si="11"/>
        <v>93</v>
      </c>
      <c r="DC6" s="35">
        <f t="shared" si="11"/>
        <v>61.37</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v>
      </c>
      <c r="EL6" s="35">
        <f t="shared" si="14"/>
        <v>0.13</v>
      </c>
      <c r="EM6" s="35">
        <f t="shared" si="14"/>
        <v>0.12</v>
      </c>
      <c r="EN6" s="35">
        <f t="shared" si="14"/>
        <v>0.1</v>
      </c>
      <c r="EO6" s="34" t="str">
        <f>IF(EO7="","",IF(EO7="-","【-】","【"&amp;SUBSTITUTE(TEXT(EO7,"#,##0.00"),"-","△")&amp;"】"))</f>
        <v>【0.22】</v>
      </c>
    </row>
    <row r="7" spans="1:145" s="36" customFormat="1" x14ac:dyDescent="0.2">
      <c r="A7" s="28"/>
      <c r="B7" s="37">
        <v>2019</v>
      </c>
      <c r="C7" s="37">
        <v>454419</v>
      </c>
      <c r="D7" s="37">
        <v>47</v>
      </c>
      <c r="E7" s="37">
        <v>17</v>
      </c>
      <c r="F7" s="37">
        <v>1</v>
      </c>
      <c r="G7" s="37">
        <v>0</v>
      </c>
      <c r="H7" s="37" t="s">
        <v>98</v>
      </c>
      <c r="I7" s="37" t="s">
        <v>99</v>
      </c>
      <c r="J7" s="37" t="s">
        <v>100</v>
      </c>
      <c r="K7" s="37" t="s">
        <v>101</v>
      </c>
      <c r="L7" s="37" t="s">
        <v>102</v>
      </c>
      <c r="M7" s="37" t="s">
        <v>103</v>
      </c>
      <c r="N7" s="38" t="s">
        <v>104</v>
      </c>
      <c r="O7" s="38" t="s">
        <v>105</v>
      </c>
      <c r="P7" s="38">
        <v>33.17</v>
      </c>
      <c r="Q7" s="38">
        <v>108.38</v>
      </c>
      <c r="R7" s="38">
        <v>3190</v>
      </c>
      <c r="S7" s="38">
        <v>12129</v>
      </c>
      <c r="T7" s="38">
        <v>237.54</v>
      </c>
      <c r="U7" s="38">
        <v>51.06</v>
      </c>
      <c r="V7" s="38">
        <v>3958</v>
      </c>
      <c r="W7" s="38">
        <v>2.27</v>
      </c>
      <c r="X7" s="38">
        <v>1743.61</v>
      </c>
      <c r="Y7" s="38">
        <v>100.46</v>
      </c>
      <c r="Z7" s="38">
        <v>99.38</v>
      </c>
      <c r="AA7" s="38">
        <v>94.92</v>
      </c>
      <c r="AB7" s="38">
        <v>98.67</v>
      </c>
      <c r="AC7" s="38">
        <v>98.98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534.65</v>
      </c>
      <c r="BG7" s="38">
        <v>500.27</v>
      </c>
      <c r="BH7" s="38">
        <v>295.5</v>
      </c>
      <c r="BI7" s="38">
        <v>309.27</v>
      </c>
      <c r="BJ7" s="38">
        <v>404.53</v>
      </c>
      <c r="BK7" s="38">
        <v>1824.34</v>
      </c>
      <c r="BL7" s="38">
        <v>1047.6500000000001</v>
      </c>
      <c r="BM7" s="38">
        <v>1124.26</v>
      </c>
      <c r="BN7" s="38">
        <v>1048.23</v>
      </c>
      <c r="BO7" s="38">
        <v>1130.42</v>
      </c>
      <c r="BP7" s="38">
        <v>682.51</v>
      </c>
      <c r="BQ7" s="38">
        <v>79.44</v>
      </c>
      <c r="BR7" s="38">
        <v>78.34</v>
      </c>
      <c r="BS7" s="38">
        <v>73.66</v>
      </c>
      <c r="BT7" s="38">
        <v>77.400000000000006</v>
      </c>
      <c r="BU7" s="38">
        <v>74.28</v>
      </c>
      <c r="BV7" s="38">
        <v>54.16</v>
      </c>
      <c r="BW7" s="38">
        <v>74.040000000000006</v>
      </c>
      <c r="BX7" s="38">
        <v>80.58</v>
      </c>
      <c r="BY7" s="38">
        <v>78.92</v>
      </c>
      <c r="BZ7" s="38">
        <v>74.17</v>
      </c>
      <c r="CA7" s="38">
        <v>100.34</v>
      </c>
      <c r="CB7" s="38">
        <v>217.06</v>
      </c>
      <c r="CC7" s="38">
        <v>219.78</v>
      </c>
      <c r="CD7" s="38">
        <v>230.74</v>
      </c>
      <c r="CE7" s="38">
        <v>220.41</v>
      </c>
      <c r="CF7" s="38">
        <v>231.98</v>
      </c>
      <c r="CG7" s="38">
        <v>307.56</v>
      </c>
      <c r="CH7" s="38">
        <v>235.61</v>
      </c>
      <c r="CI7" s="38">
        <v>216.21</v>
      </c>
      <c r="CJ7" s="38">
        <v>220.31</v>
      </c>
      <c r="CK7" s="38">
        <v>230.95</v>
      </c>
      <c r="CL7" s="38">
        <v>136.15</v>
      </c>
      <c r="CM7" s="38">
        <v>56.7</v>
      </c>
      <c r="CN7" s="38">
        <v>56.85</v>
      </c>
      <c r="CO7" s="38">
        <v>56.3</v>
      </c>
      <c r="CP7" s="38">
        <v>56.75</v>
      </c>
      <c r="CQ7" s="38">
        <v>56.05</v>
      </c>
      <c r="CR7" s="38">
        <v>39.869999999999997</v>
      </c>
      <c r="CS7" s="38">
        <v>49.25</v>
      </c>
      <c r="CT7" s="38">
        <v>50.24</v>
      </c>
      <c r="CU7" s="38">
        <v>49.68</v>
      </c>
      <c r="CV7" s="38">
        <v>49.27</v>
      </c>
      <c r="CW7" s="38">
        <v>59.64</v>
      </c>
      <c r="CX7" s="38">
        <v>86.44</v>
      </c>
      <c r="CY7" s="38">
        <v>84</v>
      </c>
      <c r="CZ7" s="38">
        <v>91.92</v>
      </c>
      <c r="DA7" s="38">
        <v>82.95</v>
      </c>
      <c r="DB7" s="38">
        <v>93</v>
      </c>
      <c r="DC7" s="38">
        <v>61.37</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v>
      </c>
      <c r="EL7" s="38">
        <v>0.13</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2021-02-01T08:02:41Z</cp:lastPrinted>
  <dcterms:created xsi:type="dcterms:W3CDTF">2020-12-04T02:50:08Z</dcterms:created>
  <dcterms:modified xsi:type="dcterms:W3CDTF">2021-02-18T08:35:23Z</dcterms:modified>
  <cp:category/>
</cp:coreProperties>
</file>