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非】下水道（池野）\17 木城町〇\"/>
    </mc:Choice>
  </mc:AlternateContent>
  <xr:revisionPtr revIDLastSave="0" documentId="13_ncr:1_{E40A90CC-9AF8-42B1-AC0D-DE863F1C9D3D}" xr6:coauthVersionLast="46" xr6:coauthVersionMax="46" xr10:uidLastSave="{00000000-0000-0000-0000-000000000000}"/>
  <workbookProtection workbookAlgorithmName="SHA-512" workbookHashValue="Q8OLwA9jZGU/a8yFWkMWgap6E/Veub6JZLyfoKUCcWYZy63n3gbZK7WTlVYdBEhZYGWSwrSlDfZPKZ7KNSr5rw==" workbookSaltValue="yLqiONB/f+Kwqa9UeeIMV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I10" i="4"/>
  <c r="AL8" i="4"/>
  <c r="P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<sst xmlns="http://schemas.openxmlformats.org/spreadsheetml/2006/main" count="236" uniqueCount="119">
  <si>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</si>
  <si>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</si>
  <si>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</si>
  <si>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</si>
  <si>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</si>
  <si>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</si>
  <si>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</si>
  <si>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</si>
  <si>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</si>
  <si>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</si>
  <si>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</si>
  <si>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</si>
  <si>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</si>
  <si>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</si>
  <si>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</si>
  <si>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</si>
  <si>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</si>
  <si>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</si>
  <si>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</si>
  <si>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</si>
  <si>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</si>
  <si>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</si>
  <si>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</si>
  <si>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</si>
  <si>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</si>
  <si>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</si>
  <si>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</si>
  <si>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</si>
  <si>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</si>
  <si>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</si>
  <si>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</si>
  <si>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</si>
  <si>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</si>
  <si>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</si>
  <si>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</si>
  <si>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</si>
  <si>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</si>
  <si>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</si>
  <si>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</si>
  <si>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</si>
  <si>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</si>
  <si>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</si>
  <si>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</si>
  <si>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</si>
  <si>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</si>
  <si>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</si>
  <si>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</si>
  <si>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</si>
  <si>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</si>
  <si>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</si>
  <si>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</si>
  <si>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</si>
  <si>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</si>
  <si>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</si>
  <si>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</si>
  <si>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</si>
  <si>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</si>
  <si>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</si>
  <si>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</si>
  <si>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</si>
  <si>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</si>
  <si>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</si>
  <si>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</si>
  <si>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</si>
  <si>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</si>
  <si>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</si>
  <si>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</si>
  <si>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</si>
  <si>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</si>
  <si>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</si>
  <si>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</si>
  <si>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</si>
  <si>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</si>
  <si>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</si>
  <si>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</si>
  <si>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</si>
  <si>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</si>
  <si>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</si>
  <si>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</si>
  <si>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</si>
  <si>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</si>
  <si>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</si>
  <si>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</si>
  <si>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</si>
  <si>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</si>
  <si>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</si>
  <si>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</si>
  <si>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</si>
  <si>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</si>
  <si>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</si>
  <si>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</si>
  <si>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</si>
  <si>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</si>
  <si>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</si>
  <si>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</si>
  <si>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</si>
  <si>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</si>
  <si>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</si>
  <si>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木城町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</si>
  <si>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</si>
  <si>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</si>
  <si>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</si>
  <si>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</si>
  <si>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</si>
  <si>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</si>
  <si>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</si>
  <si>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</si>
  <si>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</si>
  <si>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</si>
  <si>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</si>
  <si>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</si>
  <si>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</si>
  <si>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</si>
  <si>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</si>
  <si>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</si>
  <si>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</si>
  <si>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供用開始から１７年経過しておりますが、管渠については大きな問題となるような老朽化はありません。
しかし、浄化センターの機械設備、電気設備等の更新が必要になってくるため財源確保の検討が必要であります。</t>
    <rPh sb="10" eb="12">
      <t>ケイカ</t>
    </rPh>
    <rPh sb="20" eb="22">
      <t>カンキョ</t>
    </rPh>
    <rPh sb="27" eb="28">
      <t>オオ</t>
    </rPh>
    <rPh sb="30" eb="32">
      <t>モンダイ</t>
    </rPh>
    <rPh sb="38" eb="41">
      <t>ロウキュウカ</t>
    </rPh>
    <rPh sb="60" eb="62">
      <t>キカイ</t>
    </rPh>
    <rPh sb="65" eb="67">
      <t>デンキ</t>
    </rPh>
    <rPh sb="67" eb="69">
      <t>セツビ</t>
    </rPh>
    <rPh sb="69" eb="70">
      <t>トウ</t>
    </rPh>
    <phoneticPr fontId="4"/>
  </si>
  <si>
    <t>　一般会計繰入金など使用料以外の収入への依存度が大きいことから、経営の健全性を高めるためにも、汚水処理原価を考慮した適切な料金水準についての検討が必要であります。
　管渠、施設設備等の老朽化に対応するため、浄化センターのストックマネジメント計画に基づき、限られた財源の中で優先順位を付けた更新も必要となってきます。
　平成３０年度から経営戦略を基に料金等審議会で料金改定について審議を行い、令和２年度に改定を行います。</t>
    <rPh sb="192" eb="193">
      <t>オコナ</t>
    </rPh>
    <rPh sb="195" eb="197">
      <t>レイワ</t>
    </rPh>
    <rPh sb="198" eb="200">
      <t>ネンド</t>
    </rPh>
    <rPh sb="201" eb="203">
      <t>カイテイ</t>
    </rPh>
    <rPh sb="204" eb="205">
      <t>オコナ</t>
    </rPh>
    <phoneticPr fontId="4"/>
  </si>
  <si>
    <r>
      <t>　町民の生活改善と小丸川の水質保全を目的に、特定環境保全公共下水道として整備されたこともあり、当初より低料金で加入促進を図ってきました。そのため、「①収益的収支比率」が１００％を下回っており、経営の健全性が確保されているとはいえません。また、前年度より悪化傾向であり、使用料以外の収入への依存度が大きい事から、適正な下水道使用料金についての見直しが必要であります。
　「⑥汚水処理原価」は前年度より高く、一方の「⑤経費回収率」は前年度より低くなっています。しかし、経営上の変化はありません。使用料で回収すべき経費を賄っておらず、</t>
    </r>
    <r>
      <rPr>
        <sz val="11"/>
        <color rgb="FFFF0000"/>
        <rFont val="ＭＳ ゴシック"/>
        <family val="3"/>
        <charset val="128"/>
      </rPr>
      <t>依然</t>
    </r>
    <r>
      <rPr>
        <sz val="11"/>
        <color theme="1"/>
        <rFont val="ＭＳ ゴシック"/>
        <family val="3"/>
        <charset val="128"/>
      </rPr>
      <t>として収支バランスを考慮した経営の効率性については改善する必要があります。
　「⑦施設利用率」は、類似団体平均値を上回っており、今後も引き続き施設の有効利用を図っていきます。
　「⑧水洗化率」も、９５．８７％と高いことから、今後の料金収入も大きく伸びないものとみています。そこで、適正な料金体制など料金改定を見据えた経営の健全性・効率性の改善が必要な</t>
    </r>
    <r>
      <rPr>
        <sz val="11"/>
        <color rgb="FFFF0000"/>
        <rFont val="ＭＳ ゴシック"/>
        <family val="3"/>
        <charset val="128"/>
      </rPr>
      <t>こと</t>
    </r>
    <r>
      <rPr>
        <sz val="11"/>
        <color theme="1"/>
        <rFont val="ＭＳ ゴシック"/>
        <family val="3"/>
        <charset val="128"/>
      </rPr>
      <t>から、平成３０年度に今後１０年間の収支計画を盛込んだ経営戦略を策定し、料金等審議会において適正な使用料金について審議し、令和２年度に改定を行います。</t>
    </r>
    <rPh sb="200" eb="201">
      <t>タカ</t>
    </rPh>
    <rPh sb="220" eb="221">
      <t>ヒク</t>
    </rPh>
    <rPh sb="265" eb="267">
      <t>イゼン</t>
    </rPh>
    <rPh sb="506" eb="508">
      <t>レイワ</t>
    </rPh>
    <rPh sb="509" eb="511">
      <t>ネンド</t>
    </rPh>
    <rPh sb="512" eb="514">
      <t>カイテイ</t>
    </rPh>
    <rPh sb="515" eb="51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</si>
</sst>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0.28999999999999998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604-4EBB-BB6F-EE0661701C7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0.13</c:v>
                </c:pt>
                <c:pt idx="4">
                  <c:v>0.36</c:v>
                </c:pt>
              </c:numCache>
            </c:numRef>
          </c:val>
          <c:smooth val="0"/>
          <c:extLst>
            <c:ext xmlns:c16="http://schemas.microsoft.com/office/drawing/2014/chart" uri="{C3380CC4-5D6E-409C-BE32-E72D297353CC}">
              <c16:uniqueId val="{00000001-5604-4EBB-BB6F-EE0661701C7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47.51</c:v>
                </c:pt>
                <c:pt idx="1">
                  <c:v>45.41</c:v>
                </c:pt>
                <c:pt idx="2">
                  <c:v>45.73</c:v>
                </c:pt>
                <c:pt idx="3">
                  <c:v>46.49</c:v>
                </c:pt>
                <c:pt idx="4">
                  <c:v>44.86</c:v>
                </c:pt>
              </c:numCache>
            </c:numRef>
          </c:val>
          <c:extLst>
            <c:ext xmlns:c16="http://schemas.microsoft.com/office/drawing/2014/chart" uri="{C3380CC4-5D6E-409C-BE32-E72D297353CC}">
              <c16:uniqueId val="{00000000-B8B5-4504-B1C7-6CA166D61D2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42.56</c:v>
                </c:pt>
                <c:pt idx="4">
                  <c:v>42.47</c:v>
                </c:pt>
              </c:numCache>
            </c:numRef>
          </c:val>
          <c:smooth val="0"/>
          <c:extLst>
            <c:ext xmlns:c16="http://schemas.microsoft.com/office/drawing/2014/chart" uri="{C3380CC4-5D6E-409C-BE32-E72D297353CC}">
              <c16:uniqueId val="{00000001-B8B5-4504-B1C7-6CA166D61D2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94.03</c:v>
                </c:pt>
                <c:pt idx="1">
                  <c:v>94.25</c:v>
                </c:pt>
                <c:pt idx="2">
                  <c:v>94.8</c:v>
                </c:pt>
                <c:pt idx="3">
                  <c:v>95.33</c:v>
                </c:pt>
                <c:pt idx="4">
                  <c:v>95.87</c:v>
                </c:pt>
              </c:numCache>
            </c:numRef>
          </c:val>
          <c:extLst>
            <c:ext xmlns:c16="http://schemas.microsoft.com/office/drawing/2014/chart" uri="{C3380CC4-5D6E-409C-BE32-E72D297353CC}">
              <c16:uniqueId val="{00000000-D85D-4440-A4AE-EC5CCA9AB42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83.32</c:v>
                </c:pt>
                <c:pt idx="4">
                  <c:v>83.75</c:v>
                </c:pt>
              </c:numCache>
            </c:numRef>
          </c:val>
          <c:smooth val="0"/>
          <c:extLst>
            <c:ext xmlns:c16="http://schemas.microsoft.com/office/drawing/2014/chart" uri="{C3380CC4-5D6E-409C-BE32-E72D297353CC}">
              <c16:uniqueId val="{00000001-D85D-4440-A4AE-EC5CCA9AB42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59.01</c:v>
                </c:pt>
                <c:pt idx="1">
                  <c:v>60.57</c:v>
                </c:pt>
                <c:pt idx="2">
                  <c:v>58</c:v>
                </c:pt>
                <c:pt idx="3">
                  <c:v>53.47</c:v>
                </c:pt>
                <c:pt idx="4">
                  <c:v>52.22</c:v>
                </c:pt>
              </c:numCache>
            </c:numRef>
          </c:val>
          <c:extLst>
            <c:ext xmlns:c16="http://schemas.microsoft.com/office/drawing/2014/chart" uri="{C3380CC4-5D6E-409C-BE32-E72D297353CC}">
              <c16:uniqueId val="{00000000-94F2-4B48-B2C1-E5D1451C5A7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F2-4B48-B2C1-E5D1451C5A7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4B-4102-B7FB-3408DCCBE93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4B-4102-B7FB-3408DCCBE93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B5-4A0B-A238-88672AACC19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B5-4A0B-A238-88672AACC19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23-4D4C-AE14-C45503A2988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23-4D4C-AE14-C45503A2988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17-4E52-B3D8-DE264A56099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17-4E52-B3D8-DE264A56099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40-4E93-A14F-679F787C2E9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1194.1500000000001</c:v>
                </c:pt>
                <c:pt idx="4">
                  <c:v>1206.79</c:v>
                </c:pt>
              </c:numCache>
            </c:numRef>
          </c:val>
          <c:smooth val="0"/>
          <c:extLst>
            <c:ext xmlns:c16="http://schemas.microsoft.com/office/drawing/2014/chart" uri="{C3380CC4-5D6E-409C-BE32-E72D297353CC}">
              <c16:uniqueId val="{00000001-5740-4E93-A14F-679F787C2E9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27.04</c:v>
                </c:pt>
                <c:pt idx="1">
                  <c:v>31.24</c:v>
                </c:pt>
                <c:pt idx="2">
                  <c:v>66.02</c:v>
                </c:pt>
                <c:pt idx="3">
                  <c:v>23.17</c:v>
                </c:pt>
                <c:pt idx="4">
                  <c:v>22.76</c:v>
                </c:pt>
              </c:numCache>
            </c:numRef>
          </c:val>
          <c:extLst>
            <c:ext xmlns:c16="http://schemas.microsoft.com/office/drawing/2014/chart" uri="{C3380CC4-5D6E-409C-BE32-E72D297353CC}">
              <c16:uniqueId val="{00000000-D5D7-4D8F-BF0F-976F2C5E241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72.260000000000005</c:v>
                </c:pt>
                <c:pt idx="4">
                  <c:v>71.84</c:v>
                </c:pt>
              </c:numCache>
            </c:numRef>
          </c:val>
          <c:smooth val="0"/>
          <c:extLst>
            <c:ext xmlns:c16="http://schemas.microsoft.com/office/drawing/2014/chart" uri="{C3380CC4-5D6E-409C-BE32-E72D297353CC}">
              <c16:uniqueId val="{00000001-D5D7-4D8F-BF0F-976F2C5E241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364.41</c:v>
                </c:pt>
                <c:pt idx="1">
                  <c:v>315.47000000000003</c:v>
                </c:pt>
                <c:pt idx="2">
                  <c:v>150</c:v>
                </c:pt>
                <c:pt idx="3">
                  <c:v>427.9</c:v>
                </c:pt>
                <c:pt idx="4">
                  <c:v>432.95</c:v>
                </c:pt>
              </c:numCache>
            </c:numRef>
          </c:val>
          <c:extLst>
            <c:ext xmlns:c16="http://schemas.microsoft.com/office/drawing/2014/chart" uri="{C3380CC4-5D6E-409C-BE32-E72D297353CC}">
              <c16:uniqueId val="{00000000-27EA-47BA-91C4-76CCD4BB395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230.02</c:v>
                </c:pt>
                <c:pt idx="4">
                  <c:v>228.47</c:v>
                </c:pt>
              </c:numCache>
            </c:numRef>
          </c:val>
          <c:smooth val="0"/>
          <c:extLst>
            <c:ext xmlns:c16="http://schemas.microsoft.com/office/drawing/2014/chart" uri="{C3380CC4-5D6E-409C-BE32-E72D297353CC}">
              <c16:uniqueId val="{00000001-27EA-47BA-91C4-76CCD4BB395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16"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木城町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5181</v>
      </c>
      <c r="AM8" s="51"/>
      <c r="AN8" s="51"/>
      <c r="AO8" s="51"/>
      <c r="AP8" s="51"/>
      <c r="AQ8" s="51"/>
      <c r="AR8" s="51"/>
      <c r="AS8" s="51"/>
      <c r="AT8" s="46">
        <f>データ!T6</f>
        <v>145.96</v>
      </c>
      <c r="AU8" s="46"/>
      <c r="AV8" s="46"/>
      <c r="AW8" s="46"/>
      <c r="AX8" s="46"/>
      <c r="AY8" s="46"/>
      <c r="AZ8" s="46"/>
      <c r="BA8" s="46"/>
      <c r="BB8" s="46">
        <f>データ!U6</f>
        <v>35.5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70.959999999999994</v>
      </c>
      <c r="Q10" s="46"/>
      <c r="R10" s="46"/>
      <c r="S10" s="46"/>
      <c r="T10" s="46"/>
      <c r="U10" s="46"/>
      <c r="V10" s="46"/>
      <c r="W10" s="46">
        <f>データ!Q6</f>
        <v>105.35</v>
      </c>
      <c r="X10" s="46"/>
      <c r="Y10" s="46"/>
      <c r="Z10" s="46"/>
      <c r="AA10" s="46"/>
      <c r="AB10" s="46"/>
      <c r="AC10" s="46"/>
      <c r="AD10" s="51">
        <f>データ!R6</f>
        <v>1694</v>
      </c>
      <c r="AE10" s="51"/>
      <c r="AF10" s="51"/>
      <c r="AG10" s="51"/>
      <c r="AH10" s="51"/>
      <c r="AI10" s="51"/>
      <c r="AJ10" s="51"/>
      <c r="AK10" s="2"/>
      <c r="AL10" s="51">
        <f>データ!V6</f>
        <v>3629</v>
      </c>
      <c r="AM10" s="51"/>
      <c r="AN10" s="51"/>
      <c r="AO10" s="51"/>
      <c r="AP10" s="51"/>
      <c r="AQ10" s="51"/>
      <c r="AR10" s="51"/>
      <c r="AS10" s="51"/>
      <c r="AT10" s="46">
        <f>データ!W6</f>
        <v>1.27</v>
      </c>
      <c r="AU10" s="46"/>
      <c r="AV10" s="46"/>
      <c r="AW10" s="46"/>
      <c r="AX10" s="46"/>
      <c r="AY10" s="46"/>
      <c r="AZ10" s="46"/>
      <c r="BA10" s="46"/>
      <c r="BB10" s="46">
        <f>データ!X6</f>
        <v>2857.48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117</v>
      </c>
      <c r="BM66" s="85"/>
      <c r="BN66" s="85"/>
      <c r="BO66" s="85"/>
      <c r="BP66" s="85"/>
      <c r="BQ66" s="85"/>
      <c r="BR66" s="85"/>
      <c r="BS66" s="85"/>
      <c r="BT66" s="85"/>
      <c r="BU66" s="85"/>
      <c r="BV66" s="85"/>
      <c r="BW66" s="85"/>
      <c r="BX66" s="85"/>
      <c r="BY66" s="85"/>
      <c r="BZ66" s="8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f9rwkHi9B9UvOLsCCF3jEp60DQr75onwGb5CgZpMKA50HECAYzesBrpPIbeTrf5TCXsUulU2z0aKJYyvq+sJIQ==" saltValue="1rMnEbEb19BYs82Xu5H0w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454044</v>
      </c>
      <c r="D6" s="33">
        <f t="shared" si="3"/>
        <v>47</v>
      </c>
      <c r="E6" s="33">
        <f t="shared" si="3"/>
        <v>17</v>
      </c>
      <c r="F6" s="33">
        <f t="shared" si="3"/>
        <v>4</v>
      </c>
      <c r="G6" s="33">
        <f t="shared" si="3"/>
        <v>0</v>
      </c>
      <c r="H6" s="33" t="str">
        <f t="shared" si="3"/>
        <v>宮崎県　木城町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70.959999999999994</v>
      </c>
      <c r="Q6" s="34">
        <f t="shared" si="3"/>
        <v>105.35</v>
      </c>
      <c r="R6" s="34">
        <f t="shared" si="3"/>
        <v>1694</v>
      </c>
      <c r="S6" s="34">
        <f t="shared" si="3"/>
        <v>5181</v>
      </c>
      <c r="T6" s="34">
        <f t="shared" si="3"/>
        <v>145.96</v>
      </c>
      <c r="U6" s="34">
        <f t="shared" si="3"/>
        <v>35.5</v>
      </c>
      <c r="V6" s="34">
        <f t="shared" si="3"/>
        <v>3629</v>
      </c>
      <c r="W6" s="34">
        <f t="shared" si="3"/>
        <v>1.27</v>
      </c>
      <c r="X6" s="34">
        <f t="shared" si="3"/>
        <v>2857.48</v>
      </c>
      <c r="Y6" s="35">
        <f>IF(Y7="",NA(),Y7)</f>
        <v>59.01</v>
      </c>
      <c r="Z6" s="35">
        <f t="shared" ref="Z6:AH6" si="4">IF(Z7="",NA(),Z7)</f>
        <v>60.57</v>
      </c>
      <c r="AA6" s="35">
        <f t="shared" si="4"/>
        <v>58</v>
      </c>
      <c r="AB6" s="35">
        <f t="shared" si="4"/>
        <v>53.47</v>
      </c>
      <c r="AC6" s="35">
        <f t="shared" si="4"/>
        <v>52.22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1673.47</v>
      </c>
      <c r="BL6" s="35">
        <f t="shared" si="7"/>
        <v>1592.72</v>
      </c>
      <c r="BM6" s="35">
        <f t="shared" si="7"/>
        <v>1223.96</v>
      </c>
      <c r="BN6" s="35">
        <f t="shared" si="7"/>
        <v>1194.1500000000001</v>
      </c>
      <c r="BO6" s="35">
        <f t="shared" si="7"/>
        <v>1206.79</v>
      </c>
      <c r="BP6" s="34" t="str">
        <f>IF(BP7="","",IF(BP7="-","【-】","【"&amp;SUBSTITUTE(TEXT(BP7,"#,##0.00"),"-","△")&amp;"】"))</f>
        <v>【1,218.70】</v>
      </c>
      <c r="BQ6" s="35">
        <f>IF(BQ7="",NA(),BQ7)</f>
        <v>27.04</v>
      </c>
      <c r="BR6" s="35">
        <f t="shared" ref="BR6:BZ6" si="8">IF(BR7="",NA(),BR7)</f>
        <v>31.24</v>
      </c>
      <c r="BS6" s="35">
        <f t="shared" si="8"/>
        <v>66.02</v>
      </c>
      <c r="BT6" s="35">
        <f t="shared" si="8"/>
        <v>23.17</v>
      </c>
      <c r="BU6" s="35">
        <f t="shared" si="8"/>
        <v>22.76</v>
      </c>
      <c r="BV6" s="35">
        <f t="shared" si="8"/>
        <v>49.22</v>
      </c>
      <c r="BW6" s="35">
        <f t="shared" si="8"/>
        <v>53.7</v>
      </c>
      <c r="BX6" s="35">
        <f t="shared" si="8"/>
        <v>61.54</v>
      </c>
      <c r="BY6" s="35">
        <f t="shared" si="8"/>
        <v>72.260000000000005</v>
      </c>
      <c r="BZ6" s="35">
        <f t="shared" si="8"/>
        <v>71.84</v>
      </c>
      <c r="CA6" s="34" t="str">
        <f>IF(CA7="","",IF(CA7="-","【-】","【"&amp;SUBSTITUTE(TEXT(CA7,"#,##0.00"),"-","△")&amp;"】"))</f>
        <v>【74.17】</v>
      </c>
      <c r="CB6" s="35">
        <f>IF(CB7="",NA(),CB7)</f>
        <v>364.41</v>
      </c>
      <c r="CC6" s="35">
        <f t="shared" ref="CC6:CK6" si="9">IF(CC7="",NA(),CC7)</f>
        <v>315.47000000000003</v>
      </c>
      <c r="CD6" s="35">
        <f t="shared" si="9"/>
        <v>150</v>
      </c>
      <c r="CE6" s="35">
        <f t="shared" si="9"/>
        <v>427.9</v>
      </c>
      <c r="CF6" s="35">
        <f t="shared" si="9"/>
        <v>432.95</v>
      </c>
      <c r="CG6" s="35">
        <f t="shared" si="9"/>
        <v>332.02</v>
      </c>
      <c r="CH6" s="35">
        <f t="shared" si="9"/>
        <v>300.35000000000002</v>
      </c>
      <c r="CI6" s="35">
        <f t="shared" si="9"/>
        <v>267.86</v>
      </c>
      <c r="CJ6" s="35">
        <f t="shared" si="9"/>
        <v>230.02</v>
      </c>
      <c r="CK6" s="35">
        <f t="shared" si="9"/>
        <v>228.47</v>
      </c>
      <c r="CL6" s="34" t="str">
        <f>IF(CL7="","",IF(CL7="-","【-】","【"&amp;SUBSTITUTE(TEXT(CL7,"#,##0.00"),"-","△")&amp;"】"))</f>
        <v>【218.56】</v>
      </c>
      <c r="CM6" s="35">
        <f>IF(CM7="",NA(),CM7)</f>
        <v>47.51</v>
      </c>
      <c r="CN6" s="35">
        <f t="shared" ref="CN6:CV6" si="10">IF(CN7="",NA(),CN7)</f>
        <v>45.41</v>
      </c>
      <c r="CO6" s="35">
        <f t="shared" si="10"/>
        <v>45.73</v>
      </c>
      <c r="CP6" s="35">
        <f t="shared" si="10"/>
        <v>46.49</v>
      </c>
      <c r="CQ6" s="35">
        <f t="shared" si="10"/>
        <v>44.86</v>
      </c>
      <c r="CR6" s="35">
        <f t="shared" si="10"/>
        <v>36.65</v>
      </c>
      <c r="CS6" s="35">
        <f t="shared" si="10"/>
        <v>37.72</v>
      </c>
      <c r="CT6" s="35">
        <f t="shared" si="10"/>
        <v>37.08</v>
      </c>
      <c r="CU6" s="35">
        <f t="shared" si="10"/>
        <v>42.56</v>
      </c>
      <c r="CV6" s="35">
        <f t="shared" si="10"/>
        <v>42.47</v>
      </c>
      <c r="CW6" s="34" t="str">
        <f>IF(CW7="","",IF(CW7="-","【-】","【"&amp;SUBSTITUTE(TEXT(CW7,"#,##0.00"),"-","△")&amp;"】"))</f>
        <v>【42.86】</v>
      </c>
      <c r="CX6" s="35">
        <f>IF(CX7="",NA(),CX7)</f>
        <v>94.03</v>
      </c>
      <c r="CY6" s="35">
        <f t="shared" ref="CY6:DG6" si="11">IF(CY7="",NA(),CY7)</f>
        <v>94.25</v>
      </c>
      <c r="CZ6" s="35">
        <f t="shared" si="11"/>
        <v>94.8</v>
      </c>
      <c r="DA6" s="35">
        <f t="shared" si="11"/>
        <v>95.33</v>
      </c>
      <c r="DB6" s="35">
        <f t="shared" si="11"/>
        <v>95.87</v>
      </c>
      <c r="DC6" s="35">
        <f t="shared" si="11"/>
        <v>68.83</v>
      </c>
      <c r="DD6" s="35">
        <f t="shared" si="11"/>
        <v>68.459999999999994</v>
      </c>
      <c r="DE6" s="35">
        <f t="shared" si="11"/>
        <v>67.22</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0.28999999999999998</v>
      </c>
      <c r="EG6" s="34">
        <f t="shared" si="14"/>
        <v>0</v>
      </c>
      <c r="EH6" s="34">
        <f t="shared" si="14"/>
        <v>0</v>
      </c>
      <c r="EI6" s="34">
        <f t="shared" si="14"/>
        <v>0</v>
      </c>
      <c r="EJ6" s="35">
        <f t="shared" si="14"/>
        <v>0.26</v>
      </c>
      <c r="EK6" s="35">
        <f t="shared" si="14"/>
        <v>0.13</v>
      </c>
      <c r="EL6" s="35">
        <f t="shared" si="14"/>
        <v>0.13</v>
      </c>
      <c r="EM6" s="35">
        <f t="shared" si="14"/>
        <v>0.13</v>
      </c>
      <c r="EN6" s="35">
        <f t="shared" si="14"/>
        <v>0.36</v>
      </c>
      <c r="EO6" s="34" t="str">
        <f>IF(EO7="","",IF(EO7="-","【-】","【"&amp;SUBSTITUTE(TEXT(EO7,"#,##0.00"),"-","△")&amp;"】"))</f>
        <v>【0.28】</v>
      </c>
    </row>
    <row r="7" spans="1:145" s="36" customFormat="1" x14ac:dyDescent="0.2">
      <c r="A7" s="28"/>
      <c r="B7" s="37">
        <v>2019</v>
      </c>
      <c r="C7" s="37">
        <v>454044</v>
      </c>
      <c r="D7" s="37">
        <v>47</v>
      </c>
      <c r="E7" s="37">
        <v>17</v>
      </c>
      <c r="F7" s="37">
        <v>4</v>
      </c>
      <c r="G7" s="37">
        <v>0</v>
      </c>
      <c r="H7" s="37" t="s">
        <v>98</v>
      </c>
      <c r="I7" s="37" t="s">
        <v>99</v>
      </c>
      <c r="J7" s="37" t="s">
        <v>100</v>
      </c>
      <c r="K7" s="37" t="s">
        <v>101</v>
      </c>
      <c r="L7" s="37" t="s">
        <v>102</v>
      </c>
      <c r="M7" s="37" t="s">
        <v>103</v>
      </c>
      <c r="N7" s="38" t="s">
        <v>104</v>
      </c>
      <c r="O7" s="38" t="s">
        <v>105</v>
      </c>
      <c r="P7" s="38">
        <v>70.959999999999994</v>
      </c>
      <c r="Q7" s="38">
        <v>105.35</v>
      </c>
      <c r="R7" s="38">
        <v>1694</v>
      </c>
      <c r="S7" s="38">
        <v>5181</v>
      </c>
      <c r="T7" s="38">
        <v>145.96</v>
      </c>
      <c r="U7" s="38">
        <v>35.5</v>
      </c>
      <c r="V7" s="38">
        <v>3629</v>
      </c>
      <c r="W7" s="38">
        <v>1.27</v>
      </c>
      <c r="X7" s="38">
        <v>2857.48</v>
      </c>
      <c r="Y7" s="38">
        <v>59.01</v>
      </c>
      <c r="Z7" s="38">
        <v>60.57</v>
      </c>
      <c r="AA7" s="38">
        <v>58</v>
      </c>
      <c r="AB7" s="38">
        <v>53.47</v>
      </c>
      <c r="AC7" s="38">
        <v>52.22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1673.47</v>
      </c>
      <c r="BL7" s="38">
        <v>1592.72</v>
      </c>
      <c r="BM7" s="38">
        <v>1223.96</v>
      </c>
      <c r="BN7" s="38">
        <v>1194.1500000000001</v>
      </c>
      <c r="BO7" s="38">
        <v>1206.79</v>
      </c>
      <c r="BP7" s="38">
        <v>1218.7</v>
      </c>
      <c r="BQ7" s="38">
        <v>27.04</v>
      </c>
      <c r="BR7" s="38">
        <v>31.24</v>
      </c>
      <c r="BS7" s="38">
        <v>66.02</v>
      </c>
      <c r="BT7" s="38">
        <v>23.17</v>
      </c>
      <c r="BU7" s="38">
        <v>22.76</v>
      </c>
      <c r="BV7" s="38">
        <v>49.22</v>
      </c>
      <c r="BW7" s="38">
        <v>53.7</v>
      </c>
      <c r="BX7" s="38">
        <v>61.54</v>
      </c>
      <c r="BY7" s="38">
        <v>72.260000000000005</v>
      </c>
      <c r="BZ7" s="38">
        <v>71.84</v>
      </c>
      <c r="CA7" s="38">
        <v>74.17</v>
      </c>
      <c r="CB7" s="38">
        <v>364.41</v>
      </c>
      <c r="CC7" s="38">
        <v>315.47000000000003</v>
      </c>
      <c r="CD7" s="38">
        <v>150</v>
      </c>
      <c r="CE7" s="38">
        <v>427.9</v>
      </c>
      <c r="CF7" s="38">
        <v>432.95</v>
      </c>
      <c r="CG7" s="38">
        <v>332.02</v>
      </c>
      <c r="CH7" s="38">
        <v>300.35000000000002</v>
      </c>
      <c r="CI7" s="38">
        <v>267.86</v>
      </c>
      <c r="CJ7" s="38">
        <v>230.02</v>
      </c>
      <c r="CK7" s="38">
        <v>228.47</v>
      </c>
      <c r="CL7" s="38">
        <v>218.56</v>
      </c>
      <c r="CM7" s="38">
        <v>47.51</v>
      </c>
      <c r="CN7" s="38">
        <v>45.41</v>
      </c>
      <c r="CO7" s="38">
        <v>45.73</v>
      </c>
      <c r="CP7" s="38">
        <v>46.49</v>
      </c>
      <c r="CQ7" s="38">
        <v>44.86</v>
      </c>
      <c r="CR7" s="38">
        <v>36.65</v>
      </c>
      <c r="CS7" s="38">
        <v>37.72</v>
      </c>
      <c r="CT7" s="38">
        <v>37.08</v>
      </c>
      <c r="CU7" s="38">
        <v>42.56</v>
      </c>
      <c r="CV7" s="38">
        <v>42.47</v>
      </c>
      <c r="CW7" s="38">
        <v>42.86</v>
      </c>
      <c r="CX7" s="38">
        <v>94.03</v>
      </c>
      <c r="CY7" s="38">
        <v>94.25</v>
      </c>
      <c r="CZ7" s="38">
        <v>94.8</v>
      </c>
      <c r="DA7" s="38">
        <v>95.33</v>
      </c>
      <c r="DB7" s="38">
        <v>95.87</v>
      </c>
      <c r="DC7" s="38">
        <v>68.83</v>
      </c>
      <c r="DD7" s="38">
        <v>68.459999999999994</v>
      </c>
      <c r="DE7" s="38">
        <v>67.22</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0.28999999999999998</v>
      </c>
      <c r="EG7" s="38">
        <v>0</v>
      </c>
      <c r="EH7" s="38">
        <v>0</v>
      </c>
      <c r="EI7" s="38">
        <v>0</v>
      </c>
      <c r="EJ7" s="38">
        <v>0.26</v>
      </c>
      <c r="EK7" s="38">
        <v>0.13</v>
      </c>
      <c r="EL7" s="38">
        <v>0.13</v>
      </c>
      <c r="EM7" s="38">
        <v>0.13</v>
      </c>
      <c r="EN7" s="38">
        <v>0.36</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2021-01-25T01:31:51Z</cp:lastPrinted>
  <dcterms:created xsi:type="dcterms:W3CDTF">2020-12-04T02:58:18Z</dcterms:created>
  <dcterms:modified xsi:type="dcterms:W3CDTF">2021-02-24T09:17:43Z</dcterms:modified>
  <cp:category/>
</cp:coreProperties>
</file>