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21 諸塚村●\"/>
    </mc:Choice>
  </mc:AlternateContent>
  <xr:revisionPtr revIDLastSave="0" documentId="13_ncr:1_{83273BD3-6444-4AA1-B69A-F3EF3754E060}" xr6:coauthVersionLast="46" xr6:coauthVersionMax="46" xr10:uidLastSave="{00000000-0000-0000-0000-000000000000}"/>
  <workbookProtection workbookAlgorithmName="SHA-512" workbookHashValue="Km1ZE+VxlAWen6Cx83lOhqltP+jVqTR13790aFthpRhLq7+QTJFrTmyVcNvohR9VPhFFfu3beffwX/+yQ6bgmQ==" workbookSaltValue="zA6NBkcxeyJK6sTQlPBEXw==" workbookSpinCount="100000" lockStructure="1"/>
  <bookViews>
    <workbookView xWindow="4104" yWindow="0" windowWidth="18936" windowHeight="123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<sst xmlns="http://schemas.openxmlformats.org/spreadsheetml/2006/main" count="236" uniqueCount="117">
  <si>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</si>
  <si>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</si>
  <si>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</si>
  <si>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</si>
  <si>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</si>
  <si>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</si>
  <si>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</si>
  <si>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</si>
  <si>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</si>
  <si>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</si>
  <si>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</si>
  <si>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</si>
  <si>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</si>
  <si>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</si>
  <si>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</si>
  <si>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</si>
  <si>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</si>
  <si>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</si>
  <si>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</si>
  <si>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</si>
  <si>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</si>
  <si>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</si>
  <si>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</si>
  <si>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</si>
  <si>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</si>
  <si>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</si>
  <si>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</si>
  <si>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</si>
  <si>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</si>
  <si>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</si>
  <si>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</si>
  <si>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</si>
  <si>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</si>
  <si>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</si>
  <si>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</si>
  <si>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</si>
  <si>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</si>
  <si>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</si>
  <si>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</si>
  <si>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</si>
  <si>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</si>
  <si>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</si>
  <si>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</si>
  <si>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</si>
  <si>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</si>
  <si>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</si>
  <si>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</si>
  <si>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</si>
  <si>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</si>
  <si>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</si>
  <si>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</si>
  <si>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</si>
  <si>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</si>
  <si>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</si>
  <si>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</si>
  <si>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</si>
  <si>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</si>
  <si>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</si>
  <si>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</si>
  <si>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</si>
  <si>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</si>
  <si>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</si>
  <si>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</si>
  <si>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</si>
  <si>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</si>
  <si>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</si>
  <si>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</si>
  <si>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</si>
  <si>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</si>
  <si>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</si>
  <si>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</si>
  <si>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</si>
  <si>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</si>
  <si>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</si>
  <si>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</si>
  <si>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</si>
  <si>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</si>
  <si>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</si>
  <si>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</si>
  <si>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</si>
  <si>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</si>
  <si>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</si>
  <si>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</si>
  <si>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</si>
  <si>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</si>
  <si>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</si>
  <si>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</si>
  <si>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</si>
  <si>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</si>
  <si>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</si>
  <si>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</si>
  <si>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</si>
  <si>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</si>
  <si>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</si>
  <si>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</si>
  <si>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</si>
  <si>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</si>
  <si>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</si>
  <si>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</si>
  <si>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</si>
  <si>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</si>
  <si>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</si>
  <si>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</si>
  <si>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</si>
  <si>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</si>
  <si>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</si>
  <si>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</si>
  <si>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</si>
  <si>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</si>
  <si>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</si>
  <si>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</si>
  <si>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</si>
  <si>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</si>
  <si>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</si>
  <si>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t>
    <phoneticPr fontId="4"/>
  </si>
  <si>
    <t>　水洗化率については高水準で安定して推移しているため評価できる。施設利用率についても、平均値は下回るもののほぼ横ばいで推移しているところで、安定していると評価できる。
　しかし、収益的収支比率や経費回収率によると、収益のほとんどが一般会計繰入金によるものと分析でき、企業債償還や通常の維持管理費についても一般会計繰入金に依存している状況にある。
　老朽化についても、稼働からの経年劣化が進む中、更新の検討も必要であるが、処理区域内の戸数増加も期待できないため、将来的には事業規模・継続を含めて下水道事業の方向性の検討が必要である。
　また、諸塚村は経営戦略策定済みである。</t>
    <rPh sb="270" eb="273">
      <t>モロツカソン</t>
    </rPh>
    <rPh sb="274" eb="276">
      <t>ケイエイ</t>
    </rPh>
    <rPh sb="276" eb="278">
      <t>センリャク</t>
    </rPh>
    <rPh sb="278" eb="280">
      <t>サクテイ</t>
    </rPh>
    <rPh sb="280" eb="281">
      <t>ズ</t>
    </rPh>
    <phoneticPr fontId="4"/>
  </si>
  <si>
    <r>
      <t>・「①収益的収支比率」に関しては、年度毎にばらつきがあり、100%を下回っているため経営の健全性が確保できているとは言えない状態である。平成26年度においては下水道区域内での水防災工事に起因する、住民の下水道区域外への転居が多く数値が大幅に減少していたが、工事が進み再転居世帯が増加し、着工前の水準に戻りつつあるため推移を注視していきたい。
・「④企業債残高対事業規模比率」に関しては、企業債を一般会計繰入金で</t>
    </r>
    <r>
      <rPr>
        <sz val="11"/>
        <color rgb="FFFF0000"/>
        <rFont val="ＭＳ ゴシック"/>
        <family val="3"/>
        <charset val="128"/>
      </rPr>
      <t>償還している状況である。</t>
    </r>
    <r>
      <rPr>
        <sz val="11"/>
        <color theme="1"/>
        <rFont val="ＭＳ ゴシック"/>
        <family val="3"/>
        <charset val="128"/>
      </rPr>
      <t xml:space="preserve">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も平均値を下回っていることから、経営の効率性については改善する必要がある。しかし、「⑧水洗化率」が100%を維持していることは評価できる。</t>
    </r>
    <rPh sb="211" eb="2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</si>
</sst>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C-4E66-92F4-0BC46BD93C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A6EC-4E66-92F4-0BC46BD93C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c:v>
                </c:pt>
                <c:pt idx="1">
                  <c:v>28</c:v>
                </c:pt>
                <c:pt idx="2">
                  <c:v>27.33</c:v>
                </c:pt>
                <c:pt idx="3">
                  <c:v>25.33</c:v>
                </c:pt>
                <c:pt idx="4">
                  <c:v>25.33</c:v>
                </c:pt>
              </c:numCache>
            </c:numRef>
          </c:val>
          <c:extLst>
            <c:ext xmlns:c16="http://schemas.microsoft.com/office/drawing/2014/chart" uri="{C3380CC4-5D6E-409C-BE32-E72D297353CC}">
              <c16:uniqueId val="{00000000-8AD7-4B04-AC5F-F435779BCE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8AD7-4B04-AC5F-F435779BCE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94.12</c:v>
                </c:pt>
                <c:pt idx="4">
                  <c:v>100</c:v>
                </c:pt>
              </c:numCache>
            </c:numRef>
          </c:val>
          <c:extLst>
            <c:ext xmlns:c16="http://schemas.microsoft.com/office/drawing/2014/chart" uri="{C3380CC4-5D6E-409C-BE32-E72D297353CC}">
              <c16:uniqueId val="{00000000-CF78-43FF-AAA3-3ABF063855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CF78-43FF-AAA3-3ABF063855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56.17</c:v>
                </c:pt>
                <c:pt idx="1">
                  <c:v>66.48</c:v>
                </c:pt>
                <c:pt idx="2">
                  <c:v>54.88</c:v>
                </c:pt>
                <c:pt idx="3">
                  <c:v>74.819999999999993</c:v>
                </c:pt>
                <c:pt idx="4">
                  <c:v>56.61</c:v>
                </c:pt>
              </c:numCache>
            </c:numRef>
          </c:val>
          <c:extLst>
            <c:ext xmlns:c16="http://schemas.microsoft.com/office/drawing/2014/chart" uri="{C3380CC4-5D6E-409C-BE32-E72D297353CC}">
              <c16:uniqueId val="{00000000-DBE7-452F-8C1B-81B1BA9294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7-452F-8C1B-81B1BA9294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1-4778-A125-4323BAF053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1-4778-A125-4323BAF053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C-489F-8C2A-D1E2CE12C0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C-489F-8C2A-D1E2CE12C0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5-4FAE-8C30-2E71EF9627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5-4FAE-8C30-2E71EF9627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7-4692-AD9D-76EB0D9C42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7-4692-AD9D-76EB0D9C42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D5-436B-AA3E-A592D46C49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04D5-436B-AA3E-A592D46C49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29.95</c:v>
                </c:pt>
                <c:pt idx="1">
                  <c:v>27.75</c:v>
                </c:pt>
                <c:pt idx="2">
                  <c:v>19.02</c:v>
                </c:pt>
                <c:pt idx="3">
                  <c:v>18.420000000000002</c:v>
                </c:pt>
                <c:pt idx="4">
                  <c:v>30.44</c:v>
                </c:pt>
              </c:numCache>
            </c:numRef>
          </c:val>
          <c:extLst>
            <c:ext xmlns:c16="http://schemas.microsoft.com/office/drawing/2014/chart" uri="{C3380CC4-5D6E-409C-BE32-E72D297353CC}">
              <c16:uniqueId val="{00000000-470F-432F-B27C-462E4CB9EE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470F-432F-B27C-462E4CB9EE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395.09</c:v>
                </c:pt>
                <c:pt idx="1">
                  <c:v>492.49</c:v>
                </c:pt>
                <c:pt idx="2">
                  <c:v>715.82</c:v>
                </c:pt>
                <c:pt idx="3">
                  <c:v>812.04</c:v>
                </c:pt>
                <c:pt idx="4">
                  <c:v>374.12</c:v>
                </c:pt>
              </c:numCache>
            </c:numRef>
          </c:val>
          <c:extLst>
            <c:ext xmlns:c16="http://schemas.microsoft.com/office/drawing/2014/chart" uri="{C3380CC4-5D6E-409C-BE32-E72D297353CC}">
              <c16:uniqueId val="{00000000-E1C3-4371-A465-C1BC92BC73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E1C3-4371-A465-C1BC92BC73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 zoomScaleNormal="100" workbookViewId="0">
      <selection activeCell="B14" sqref="B14:BJ15"/>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諸塚村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1649</v>
      </c>
      <c r="AM8" s="51"/>
      <c r="AN8" s="51"/>
      <c r="AO8" s="51"/>
      <c r="AP8" s="51"/>
      <c r="AQ8" s="51"/>
      <c r="AR8" s="51"/>
      <c r="AS8" s="51"/>
      <c r="AT8" s="46">
        <f>データ!T6</f>
        <v>187.56</v>
      </c>
      <c r="AU8" s="46"/>
      <c r="AV8" s="46"/>
      <c r="AW8" s="46"/>
      <c r="AX8" s="46"/>
      <c r="AY8" s="46"/>
      <c r="AZ8" s="46"/>
      <c r="BA8" s="46"/>
      <c r="BB8" s="46">
        <f>データ!U6</f>
        <v>8.7899999999999991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12.81</v>
      </c>
      <c r="Q10" s="46"/>
      <c r="R10" s="46"/>
      <c r="S10" s="46"/>
      <c r="T10" s="46"/>
      <c r="U10" s="46"/>
      <c r="V10" s="46"/>
      <c r="W10" s="46">
        <f>データ!Q6</f>
        <v>130.41</v>
      </c>
      <c r="X10" s="46"/>
      <c r="Y10" s="46"/>
      <c r="Z10" s="46"/>
      <c r="AA10" s="46"/>
      <c r="AB10" s="46"/>
      <c r="AC10" s="46"/>
      <c r="AD10" s="51">
        <f>データ!R6</f>
        <v>2200</v>
      </c>
      <c r="AE10" s="51"/>
      <c r="AF10" s="51"/>
      <c r="AG10" s="51"/>
      <c r="AH10" s="51"/>
      <c r="AI10" s="51"/>
      <c r="AJ10" s="51"/>
      <c r="AK10" s="2"/>
      <c r="AL10" s="51">
        <f>データ!V6</f>
        <v>204</v>
      </c>
      <c r="AM10" s="51"/>
      <c r="AN10" s="51"/>
      <c r="AO10" s="51"/>
      <c r="AP10" s="51"/>
      <c r="AQ10" s="51"/>
      <c r="AR10" s="51"/>
      <c r="AS10" s="51"/>
      <c r="AT10" s="46">
        <f>データ!W6</f>
        <v>0.09</v>
      </c>
      <c r="AU10" s="46"/>
      <c r="AV10" s="46"/>
      <c r="AW10" s="46"/>
      <c r="AX10" s="46"/>
      <c r="AY10" s="46"/>
      <c r="AZ10" s="46"/>
      <c r="BA10" s="46"/>
      <c r="BB10" s="46">
        <f>データ!X6</f>
        <v>2266.67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pGMoC3/1+wkMka9pOWgOw6H9c2wQpf/Fe5JmJHqI8MDhhnWOf9EIVOGNDqQZWSuVnLeuARQY7Q96rdlBSQjl2g==" saltValue="1Gknm14MvLcxEhvgEcpH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454290</v>
      </c>
      <c r="D6" s="33">
        <f t="shared" si="3"/>
        <v>47</v>
      </c>
      <c r="E6" s="33">
        <f t="shared" si="3"/>
        <v>17</v>
      </c>
      <c r="F6" s="33">
        <f t="shared" si="3"/>
        <v>4</v>
      </c>
      <c r="G6" s="33">
        <f t="shared" si="3"/>
        <v>0</v>
      </c>
      <c r="H6" s="33" t="str">
        <f t="shared" si="3"/>
        <v>宮崎県　諸塚村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12.81</v>
      </c>
      <c r="Q6" s="34">
        <f t="shared" si="3"/>
        <v>130.41</v>
      </c>
      <c r="R6" s="34">
        <f t="shared" si="3"/>
        <v>2200</v>
      </c>
      <c r="S6" s="34">
        <f t="shared" si="3"/>
        <v>1649</v>
      </c>
      <c r="T6" s="34">
        <f t="shared" si="3"/>
        <v>187.56</v>
      </c>
      <c r="U6" s="34">
        <f t="shared" si="3"/>
        <v>8.7899999999999991</v>
      </c>
      <c r="V6" s="34">
        <f t="shared" si="3"/>
        <v>204</v>
      </c>
      <c r="W6" s="34">
        <f t="shared" si="3"/>
        <v>0.09</v>
      </c>
      <c r="X6" s="34">
        <f t="shared" si="3"/>
        <v>2266.67</v>
      </c>
      <c r="Y6" s="35">
        <f>IF(Y7="",NA(),Y7)</f>
        <v>56.17</v>
      </c>
      <c r="Z6" s="35">
        <f t="shared" ref="Z6:AH6" si="4">IF(Z7="",NA(),Z7)</f>
        <v>66.48</v>
      </c>
      <c r="AA6" s="35">
        <f t="shared" si="4"/>
        <v>54.88</v>
      </c>
      <c r="AB6" s="35">
        <f t="shared" si="4"/>
        <v>74.819999999999993</v>
      </c>
      <c r="AC6" s="35">
        <f t="shared" si="4"/>
        <v>56.61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29.95</v>
      </c>
      <c r="BR6" s="35">
        <f t="shared" ref="BR6:BZ6" si="8">IF(BR7="",NA(),BR7)</f>
        <v>27.75</v>
      </c>
      <c r="BS6" s="35">
        <f t="shared" si="8"/>
        <v>19.02</v>
      </c>
      <c r="BT6" s="35">
        <f t="shared" si="8"/>
        <v>18.420000000000002</v>
      </c>
      <c r="BU6" s="35">
        <f t="shared" si="8"/>
        <v>30.44</v>
      </c>
      <c r="BV6" s="35">
        <f t="shared" si="8"/>
        <v>49.22</v>
      </c>
      <c r="BW6" s="35">
        <f t="shared" si="8"/>
        <v>53.7</v>
      </c>
      <c r="BX6" s="35">
        <f t="shared" si="8"/>
        <v>74.3</v>
      </c>
      <c r="BY6" s="35">
        <f t="shared" si="8"/>
        <v>72.260000000000005</v>
      </c>
      <c r="BZ6" s="35">
        <f t="shared" si="8"/>
        <v>71.84</v>
      </c>
      <c r="CA6" s="34" t="str">
        <f>IF(CA7="","",IF(CA7="-","【-】","【"&amp;SUBSTITUTE(TEXT(CA7,"#,##0.00"),"-","△")&amp;"】"))</f>
        <v>【74.17】</v>
      </c>
      <c r="CB6" s="35">
        <f>IF(CB7="",NA(),CB7)</f>
        <v>395.09</v>
      </c>
      <c r="CC6" s="35">
        <f t="shared" ref="CC6:CK6" si="9">IF(CC7="",NA(),CC7)</f>
        <v>492.49</v>
      </c>
      <c r="CD6" s="35">
        <f t="shared" si="9"/>
        <v>715.82</v>
      </c>
      <c r="CE6" s="35">
        <f t="shared" si="9"/>
        <v>812.04</v>
      </c>
      <c r="CF6" s="35">
        <f t="shared" si="9"/>
        <v>374.12</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28</v>
      </c>
      <c r="CN6" s="35">
        <f t="shared" ref="CN6:CV6" si="10">IF(CN7="",NA(),CN7)</f>
        <v>28</v>
      </c>
      <c r="CO6" s="35">
        <f t="shared" si="10"/>
        <v>27.33</v>
      </c>
      <c r="CP6" s="35">
        <f t="shared" si="10"/>
        <v>25.33</v>
      </c>
      <c r="CQ6" s="35">
        <f t="shared" si="10"/>
        <v>25.33</v>
      </c>
      <c r="CR6" s="35">
        <f t="shared" si="10"/>
        <v>36.65</v>
      </c>
      <c r="CS6" s="35">
        <f t="shared" si="10"/>
        <v>37.72</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94.12</v>
      </c>
      <c r="DB6" s="35">
        <f t="shared" si="11"/>
        <v>100</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2">
      <c r="A7" s="28"/>
      <c r="B7" s="37">
        <v>2019</v>
      </c>
      <c r="C7" s="37">
        <v>454290</v>
      </c>
      <c r="D7" s="37">
        <v>47</v>
      </c>
      <c r="E7" s="37">
        <v>17</v>
      </c>
      <c r="F7" s="37">
        <v>4</v>
      </c>
      <c r="G7" s="37">
        <v>0</v>
      </c>
      <c r="H7" s="37" t="s">
        <v>96</v>
      </c>
      <c r="I7" s="37" t="s">
        <v>97</v>
      </c>
      <c r="J7" s="37" t="s">
        <v>98</v>
      </c>
      <c r="K7" s="37" t="s">
        <v>99</v>
      </c>
      <c r="L7" s="37" t="s">
        <v>100</v>
      </c>
      <c r="M7" s="37" t="s">
        <v>101</v>
      </c>
      <c r="N7" s="38" t="s">
        <v>102</v>
      </c>
      <c r="O7" s="38" t="s">
        <v>103</v>
      </c>
      <c r="P7" s="38">
        <v>12.81</v>
      </c>
      <c r="Q7" s="38">
        <v>130.41</v>
      </c>
      <c r="R7" s="38">
        <v>2200</v>
      </c>
      <c r="S7" s="38">
        <v>1649</v>
      </c>
      <c r="T7" s="38">
        <v>187.56</v>
      </c>
      <c r="U7" s="38">
        <v>8.7899999999999991</v>
      </c>
      <c r="V7" s="38">
        <v>204</v>
      </c>
      <c r="W7" s="38">
        <v>0.09</v>
      </c>
      <c r="X7" s="38">
        <v>2266.67</v>
      </c>
      <c r="Y7" s="38">
        <v>56.17</v>
      </c>
      <c r="Z7" s="38">
        <v>66.48</v>
      </c>
      <c r="AA7" s="38">
        <v>54.88</v>
      </c>
      <c r="AB7" s="38">
        <v>74.819999999999993</v>
      </c>
      <c r="AC7" s="38">
        <v>56.61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1243.71</v>
      </c>
      <c r="BN7" s="38">
        <v>1194.1500000000001</v>
      </c>
      <c r="BO7" s="38">
        <v>1206.79</v>
      </c>
      <c r="BP7" s="38">
        <v>1218.7</v>
      </c>
      <c r="BQ7" s="38">
        <v>29.95</v>
      </c>
      <c r="BR7" s="38">
        <v>27.75</v>
      </c>
      <c r="BS7" s="38">
        <v>19.02</v>
      </c>
      <c r="BT7" s="38">
        <v>18.420000000000002</v>
      </c>
      <c r="BU7" s="38">
        <v>30.44</v>
      </c>
      <c r="BV7" s="38">
        <v>49.22</v>
      </c>
      <c r="BW7" s="38">
        <v>53.7</v>
      </c>
      <c r="BX7" s="38">
        <v>74.3</v>
      </c>
      <c r="BY7" s="38">
        <v>72.260000000000005</v>
      </c>
      <c r="BZ7" s="38">
        <v>71.84</v>
      </c>
      <c r="CA7" s="38">
        <v>74.17</v>
      </c>
      <c r="CB7" s="38">
        <v>395.09</v>
      </c>
      <c r="CC7" s="38">
        <v>492.49</v>
      </c>
      <c r="CD7" s="38">
        <v>715.82</v>
      </c>
      <c r="CE7" s="38">
        <v>812.04</v>
      </c>
      <c r="CF7" s="38">
        <v>374.12</v>
      </c>
      <c r="CG7" s="38">
        <v>332.02</v>
      </c>
      <c r="CH7" s="38">
        <v>300.35000000000002</v>
      </c>
      <c r="CI7" s="38">
        <v>221.81</v>
      </c>
      <c r="CJ7" s="38">
        <v>230.02</v>
      </c>
      <c r="CK7" s="38">
        <v>228.47</v>
      </c>
      <c r="CL7" s="38">
        <v>218.56</v>
      </c>
      <c r="CM7" s="38">
        <v>28</v>
      </c>
      <c r="CN7" s="38">
        <v>28</v>
      </c>
      <c r="CO7" s="38">
        <v>27.33</v>
      </c>
      <c r="CP7" s="38">
        <v>25.33</v>
      </c>
      <c r="CQ7" s="38">
        <v>25.33</v>
      </c>
      <c r="CR7" s="38">
        <v>36.65</v>
      </c>
      <c r="CS7" s="38">
        <v>37.72</v>
      </c>
      <c r="CT7" s="38">
        <v>43.36</v>
      </c>
      <c r="CU7" s="38">
        <v>42.56</v>
      </c>
      <c r="CV7" s="38">
        <v>42.47</v>
      </c>
      <c r="CW7" s="38">
        <v>42.86</v>
      </c>
      <c r="CX7" s="38">
        <v>100</v>
      </c>
      <c r="CY7" s="38">
        <v>100</v>
      </c>
      <c r="CZ7" s="38">
        <v>100</v>
      </c>
      <c r="DA7" s="38">
        <v>94.12</v>
      </c>
      <c r="DB7" s="38">
        <v>100</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2020-12-04T02:58:19Z</dcterms:created>
  <dcterms:modified xsi:type="dcterms:W3CDTF">2021-02-24T09:40:55Z</dcterms:modified>
  <cp:category/>
</cp:coreProperties>
</file>