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04 日南市〇\"/>
    </mc:Choice>
  </mc:AlternateContent>
  <xr:revisionPtr revIDLastSave="0" documentId="13_ncr:1_{ED75E460-651A-4C01-B35B-9727EE839EF2}" xr6:coauthVersionLast="46" xr6:coauthVersionMax="46" xr10:uidLastSave="{00000000-0000-0000-0000-000000000000}"/>
  <workbookProtection workbookAlgorithmName="SHA-512" workbookHashValue="3EMzsm5ZpVrZ1L/iPrOxOhIQDtMYqZqh671IE/Nt7yUz0u+Mg1g3iskr0yZwt682gLWzdW4U49MG1XN0Yj66nQ==" workbookSaltValue="DoBa50Vc6LyzjS2iKnvdl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P10" i="4"/>
  <c r="BB8" i="4"/>
  <c r="AT8" i="4"/>
  <c r="AL8" i="4"/>
  <c r="W8" i="4"/>
  <c r="P8" i="4"/>
  <c r="B6"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<sst xmlns="http://schemas.openxmlformats.org/spreadsheetml/2006/main" count="236" uniqueCount="118">
  <si>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</si>
  <si>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</si>
  <si>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</si>
  <si>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</si>
  <si>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</si>
  <si>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</si>
  <si>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</si>
  <si>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</si>
  <si>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</si>
  <si>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</si>
  <si>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</si>
  <si>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</si>
  <si>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</si>
  <si>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</si>
  <si>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</si>
  <si>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</si>
  <si>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</si>
  <si>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</si>
  <si>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</si>
  <si>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</si>
  <si>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</si>
  <si>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</si>
  <si>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</si>
  <si>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</si>
  <si>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</si>
  <si>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</si>
  <si>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</si>
  <si>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</si>
  <si>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</si>
  <si>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</si>
  <si>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</si>
  <si>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</si>
  <si>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</si>
  <si>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</si>
  <si>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</si>
  <si>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</si>
  <si>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</si>
  <si>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</si>
  <si>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</si>
  <si>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</si>
  <si>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</si>
  <si>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</si>
  <si>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</si>
  <si>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</si>
  <si>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</si>
  <si>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</si>
  <si>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</si>
  <si>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</si>
  <si>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</si>
  <si>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</si>
  <si>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</si>
  <si>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</si>
  <si>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</si>
  <si>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</si>
  <si>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</si>
  <si>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</si>
  <si>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</si>
  <si>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</si>
  <si>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</si>
  <si>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</si>
  <si>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</si>
  <si>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</si>
  <si>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</si>
  <si>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</si>
  <si>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</si>
  <si>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</si>
  <si>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</si>
  <si>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</si>
  <si>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</si>
  <si>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</si>
  <si>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</si>
  <si>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</si>
  <si>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</si>
  <si>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</si>
  <si>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</si>
  <si>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</si>
  <si>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</si>
  <si>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</si>
  <si>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</si>
  <si>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</si>
  <si>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</si>
  <si>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</si>
  <si>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</si>
  <si>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</si>
  <si>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</si>
  <si>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</si>
  <si>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</si>
  <si>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</si>
  <si>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</si>
  <si>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</si>
  <si>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</si>
  <si>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</si>
  <si>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</si>
  <si>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</si>
  <si>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</si>
  <si>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</si>
  <si>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</si>
  <si>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</si>
  <si>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</si>
  <si>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</si>
  <si>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</si>
  <si>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</si>
  <si>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</si>
  <si>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</si>
  <si>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</si>
  <si>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</si>
  <si>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</si>
  <si>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</si>
  <si>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</si>
  <si>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</si>
  <si>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</si>
  <si>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</si>
  <si>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</si>
  <si>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</si>
  <si>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</si>
  <si>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③管渠改善率は０％ですが、供用開始後20年を経過している施設もあるため、今後は経年劣化による管路施設の改築更新が必要となる見込みです。</t>
    <rPh sb="2" eb="4">
      <t>カンキョ</t>
    </rPh>
    <rPh sb="4" eb="6">
      <t>カイゼン</t>
    </rPh>
    <rPh sb="6" eb="7">
      <t>リツ</t>
    </rPh>
    <rPh sb="14" eb="16">
      <t>キョウヨウ</t>
    </rPh>
    <rPh sb="16" eb="18">
      <t>カイシ</t>
    </rPh>
    <rPh sb="18" eb="19">
      <t>ゴ</t>
    </rPh>
    <rPh sb="21" eb="22">
      <t>ネン</t>
    </rPh>
    <rPh sb="23" eb="25">
      <t>ケイカ</t>
    </rPh>
    <rPh sb="29" eb="31">
      <t>シセツ</t>
    </rPh>
    <rPh sb="37" eb="39">
      <t>コンゴ</t>
    </rPh>
    <rPh sb="40" eb="42">
      <t>ケイネン</t>
    </rPh>
    <rPh sb="42" eb="44">
      <t>レッカ</t>
    </rPh>
    <rPh sb="47" eb="49">
      <t>カンロ</t>
    </rPh>
    <rPh sb="49" eb="51">
      <t>シセツ</t>
    </rPh>
    <rPh sb="52" eb="54">
      <t>カイチク</t>
    </rPh>
    <rPh sb="54" eb="56">
      <t>コウシン</t>
    </rPh>
    <rPh sb="57" eb="59">
      <t>ヒツヨウ</t>
    </rPh>
    <rPh sb="62" eb="64">
      <t>ミコ</t>
    </rPh>
    <phoneticPr fontId="4"/>
  </si>
  <si>
    <t>　当該事業は令和２年３月31日に打切り決算を行い、令和２年４月１日に特定環境保全公共下水道事業へ事業の統合を行いました。今後は、特環下水道への管渠接続、及び処理施設の廃止を進めていきます。</t>
    <rPh sb="1" eb="3">
      <t>トウガイ</t>
    </rPh>
    <rPh sb="3" eb="5">
      <t>ジギョウ</t>
    </rPh>
    <rPh sb="6" eb="8">
      <t>レイワ</t>
    </rPh>
    <rPh sb="9" eb="10">
      <t>ネン</t>
    </rPh>
    <rPh sb="11" eb="12">
      <t>ガツ</t>
    </rPh>
    <rPh sb="14" eb="15">
      <t>ニチ</t>
    </rPh>
    <rPh sb="16" eb="18">
      <t>ウチキ</t>
    </rPh>
    <rPh sb="19" eb="21">
      <t>ケッサン</t>
    </rPh>
    <rPh sb="22" eb="23">
      <t>オコナ</t>
    </rPh>
    <rPh sb="25" eb="27">
      <t>レイワ</t>
    </rPh>
    <rPh sb="28" eb="29">
      <t>ネン</t>
    </rPh>
    <rPh sb="30" eb="31">
      <t>ガツ</t>
    </rPh>
    <rPh sb="32" eb="33">
      <t>ニチ</t>
    </rPh>
    <rPh sb="34" eb="36">
      <t>トクテイ</t>
    </rPh>
    <rPh sb="36" eb="38">
      <t>カンキョウ</t>
    </rPh>
    <rPh sb="38" eb="40">
      <t>ホゼン</t>
    </rPh>
    <rPh sb="40" eb="42">
      <t>コウキョウ</t>
    </rPh>
    <rPh sb="42" eb="45">
      <t>ゲスイドウ</t>
    </rPh>
    <rPh sb="45" eb="47">
      <t>ジギョウ</t>
    </rPh>
    <rPh sb="48" eb="50">
      <t>ジギョウ</t>
    </rPh>
    <rPh sb="51" eb="53">
      <t>トウゴウ</t>
    </rPh>
    <rPh sb="54" eb="55">
      <t>オコナ</t>
    </rPh>
    <rPh sb="60" eb="62">
      <t>コンゴ</t>
    </rPh>
    <rPh sb="64" eb="65">
      <t>トク</t>
    </rPh>
    <rPh sb="65" eb="66">
      <t>カン</t>
    </rPh>
    <rPh sb="66" eb="69">
      <t>ゲスイドウ</t>
    </rPh>
    <rPh sb="71" eb="73">
      <t>カンキョ</t>
    </rPh>
    <rPh sb="73" eb="75">
      <t>セツゾク</t>
    </rPh>
    <rPh sb="76" eb="77">
      <t>オヨ</t>
    </rPh>
    <rPh sb="78" eb="80">
      <t>ショリ</t>
    </rPh>
    <rPh sb="80" eb="82">
      <t>シセツ</t>
    </rPh>
    <rPh sb="83" eb="85">
      <t>ハイシ</t>
    </rPh>
    <rPh sb="86" eb="87">
      <t>スス</t>
    </rPh>
    <phoneticPr fontId="4"/>
  </si>
  <si>
    <r>
      <t>　経営の健全性については、①収益的収支比率が100％を下回っています。これは、特定環境保全公共下水道事業へ統合を行うため、令和２年３月31日</t>
    </r>
    <r>
      <rPr>
        <sz val="11"/>
        <color rgb="FFFF0000"/>
        <rFont val="ＭＳ ゴシック"/>
        <family val="3"/>
        <charset val="128"/>
      </rPr>
      <t>付けで</t>
    </r>
    <r>
      <rPr>
        <sz val="11"/>
        <color theme="1"/>
        <rFont val="ＭＳ ゴシック"/>
        <family val="3"/>
        <charset val="128"/>
      </rPr>
      <t>打切り決算を行い、使用料収入が減少したためです。
　④企業債残高対事業規模比率については、地方債償還金の財源を全て一般会計の繰入金により賄っているため、０％で推移しています。
　経営の効率性については、類似団体と比較して⑤経費回収率が高く、⑥汚水処理原価は低くなっています。汚水処理原価が低い理由として、打切り決算により、維持管理費が９ヵ月分の費用となっているためです。
　⑦施設利用率は類似団体平均値を下回り、</t>
    </r>
    <r>
      <rPr>
        <sz val="11"/>
        <color rgb="FFFF0000"/>
        <rFont val="ＭＳ ゴシック"/>
        <family val="3"/>
        <charset val="128"/>
      </rPr>
      <t>減少傾向にあります。</t>
    </r>
    <r>
      <rPr>
        <sz val="11"/>
        <color theme="1"/>
        <rFont val="ＭＳ ゴシック"/>
        <family val="3"/>
        <charset val="128"/>
      </rPr>
      <t xml:space="preserve">
　⑧水洗化率は99％を超えており、今後も更なる普及促進に努めてまいります。</t>
    </r>
    <rPh sb="1" eb="3">
      <t>ケイエイ</t>
    </rPh>
    <rPh sb="4" eb="7">
      <t>ケンゼンセイ</t>
    </rPh>
    <rPh sb="14" eb="17">
      <t>シュウエキテキ</t>
    </rPh>
    <rPh sb="17" eb="19">
      <t>シュウシ</t>
    </rPh>
    <rPh sb="19" eb="21">
      <t>ヒリツ</t>
    </rPh>
    <rPh sb="27" eb="29">
      <t>シタマワ</t>
    </rPh>
    <rPh sb="39" eb="41">
      <t>トクテイ</t>
    </rPh>
    <rPh sb="41" eb="43">
      <t>カンキョウ</t>
    </rPh>
    <rPh sb="43" eb="45">
      <t>ホゼン</t>
    </rPh>
    <rPh sb="45" eb="47">
      <t>コウキョウ</t>
    </rPh>
    <rPh sb="47" eb="50">
      <t>ゲスイドウ</t>
    </rPh>
    <rPh sb="50" eb="52">
      <t>ジギョウ</t>
    </rPh>
    <rPh sb="53" eb="55">
      <t>トウゴウ</t>
    </rPh>
    <rPh sb="56" eb="57">
      <t>オコナ</t>
    </rPh>
    <rPh sb="61" eb="63">
      <t>レイワ</t>
    </rPh>
    <rPh sb="70" eb="71">
      <t>ツ</t>
    </rPh>
    <rPh sb="73" eb="75">
      <t>ウチキ</t>
    </rPh>
    <rPh sb="76" eb="78">
      <t>ケッサン</t>
    </rPh>
    <rPh sb="79" eb="80">
      <t>オコナ</t>
    </rPh>
    <rPh sb="82" eb="85">
      <t>シヨウリョウ</t>
    </rPh>
    <rPh sb="85" eb="87">
      <t>シュウニュウ</t>
    </rPh>
    <rPh sb="88" eb="90">
      <t>ゲンショウ</t>
    </rPh>
    <rPh sb="100" eb="102">
      <t>キギョウ</t>
    </rPh>
    <rPh sb="102" eb="103">
      <t>サイ</t>
    </rPh>
    <rPh sb="103" eb="105">
      <t>ザンダカ</t>
    </rPh>
    <rPh sb="105" eb="106">
      <t>タイ</t>
    </rPh>
    <rPh sb="106" eb="108">
      <t>ジギョウ</t>
    </rPh>
    <rPh sb="108" eb="110">
      <t>キボ</t>
    </rPh>
    <rPh sb="110" eb="112">
      <t>ヒリツ</t>
    </rPh>
    <rPh sb="121" eb="123">
      <t>ショウカン</t>
    </rPh>
    <rPh sb="123" eb="124">
      <t>キン</t>
    </rPh>
    <rPh sb="125" eb="127">
      <t>ザイゲン</t>
    </rPh>
    <rPh sb="128" eb="129">
      <t>スベ</t>
    </rPh>
    <rPh sb="130" eb="132">
      <t>イッパン</t>
    </rPh>
    <rPh sb="132" eb="134">
      <t>カイケイ</t>
    </rPh>
    <rPh sb="135" eb="137">
      <t>クリイレ</t>
    </rPh>
    <rPh sb="137" eb="138">
      <t>キン</t>
    </rPh>
    <rPh sb="141" eb="142">
      <t>マカナ</t>
    </rPh>
    <rPh sb="152" eb="154">
      <t>スイイ</t>
    </rPh>
    <rPh sb="162" eb="164">
      <t>ケイエイ</t>
    </rPh>
    <rPh sb="165" eb="168">
      <t>コウリツセイ</t>
    </rPh>
    <rPh sb="174" eb="176">
      <t>ルイジ</t>
    </rPh>
    <rPh sb="176" eb="178">
      <t>ダンタイ</t>
    </rPh>
    <rPh sb="179" eb="181">
      <t>ヒカク</t>
    </rPh>
    <rPh sb="184" eb="186">
      <t>ケイヒ</t>
    </rPh>
    <rPh sb="186" eb="188">
      <t>カイシュウ</t>
    </rPh>
    <rPh sb="188" eb="189">
      <t>リツ</t>
    </rPh>
    <rPh sb="190" eb="191">
      <t>タカ</t>
    </rPh>
    <rPh sb="194" eb="196">
      <t>オスイ</t>
    </rPh>
    <rPh sb="196" eb="198">
      <t>ショリ</t>
    </rPh>
    <rPh sb="198" eb="200">
      <t>ゲンカ</t>
    </rPh>
    <rPh sb="201" eb="202">
      <t>ヒク</t>
    </rPh>
    <rPh sb="210" eb="212">
      <t>オスイ</t>
    </rPh>
    <rPh sb="212" eb="214">
      <t>ショリ</t>
    </rPh>
    <rPh sb="214" eb="216">
      <t>ゲンカ</t>
    </rPh>
    <rPh sb="217" eb="218">
      <t>ヒク</t>
    </rPh>
    <rPh sb="219" eb="221">
      <t>リユウ</t>
    </rPh>
    <rPh sb="225" eb="227">
      <t>ウチキ</t>
    </rPh>
    <rPh sb="228" eb="230">
      <t>ケッサン</t>
    </rPh>
    <rPh sb="234" eb="236">
      <t>イジ</t>
    </rPh>
    <rPh sb="236" eb="239">
      <t>カンリヒ</t>
    </rPh>
    <rPh sb="242" eb="244">
      <t>ゲツブン</t>
    </rPh>
    <rPh sb="245" eb="247">
      <t>ヒヨウ</t>
    </rPh>
    <rPh sb="261" eb="263">
      <t>シセツ</t>
    </rPh>
    <rPh sb="263" eb="265">
      <t>リヨウ</t>
    </rPh>
    <rPh sb="265" eb="266">
      <t>リツ</t>
    </rPh>
    <rPh sb="267" eb="269">
      <t>ルイジ</t>
    </rPh>
    <rPh sb="269" eb="271">
      <t>ダンタイ</t>
    </rPh>
    <rPh sb="271" eb="274">
      <t>ヘイキンチ</t>
    </rPh>
    <rPh sb="275" eb="277">
      <t>シタマワ</t>
    </rPh>
    <rPh sb="279" eb="281">
      <t>ゲンショウ</t>
    </rPh>
    <rPh sb="281" eb="283">
      <t>ケイコウ</t>
    </rPh>
    <rPh sb="292" eb="295">
      <t>スイセンカ</t>
    </rPh>
    <rPh sb="295" eb="296">
      <t>リツ</t>
    </rPh>
    <rPh sb="301" eb="302">
      <t>コ</t>
    </rPh>
    <rPh sb="307" eb="309">
      <t>コンゴ</t>
    </rPh>
    <rPh sb="310" eb="311">
      <t>サラ</t>
    </rPh>
    <rPh sb="313" eb="315">
      <t>フキュウ</t>
    </rPh>
    <rPh sb="315" eb="317">
      <t>ソクシン</t>
    </rPh>
    <rPh sb="318" eb="31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</si>
</sst>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27-45F5-AB90-B559E101E5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2B27-45F5-AB90-B559E101E5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48.48</c:v>
                </c:pt>
                <c:pt idx="1">
                  <c:v>45.96</c:v>
                </c:pt>
                <c:pt idx="2">
                  <c:v>45.45</c:v>
                </c:pt>
                <c:pt idx="3">
                  <c:v>44.44</c:v>
                </c:pt>
                <c:pt idx="4">
                  <c:v>44.95</c:v>
                </c:pt>
              </c:numCache>
            </c:numRef>
          </c:val>
          <c:extLst>
            <c:ext xmlns:c16="http://schemas.microsoft.com/office/drawing/2014/chart" uri="{C3380CC4-5D6E-409C-BE32-E72D297353CC}">
              <c16:uniqueId val="{00000000-65E8-48E0-B531-A08041A7881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65E8-48E0-B531-A08041A7881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98.48</c:v>
                </c:pt>
                <c:pt idx="1">
                  <c:v>98.5</c:v>
                </c:pt>
                <c:pt idx="2">
                  <c:v>98.49</c:v>
                </c:pt>
                <c:pt idx="3">
                  <c:v>98.43</c:v>
                </c:pt>
                <c:pt idx="4">
                  <c:v>99.47</c:v>
                </c:pt>
              </c:numCache>
            </c:numRef>
          </c:val>
          <c:extLst>
            <c:ext xmlns:c16="http://schemas.microsoft.com/office/drawing/2014/chart" uri="{C3380CC4-5D6E-409C-BE32-E72D297353CC}">
              <c16:uniqueId val="{00000000-A8B1-45A9-9CE6-6A5393CD93B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8B1-45A9-9CE6-6A5393CD93B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101.02</c:v>
                </c:pt>
                <c:pt idx="1">
                  <c:v>96.02</c:v>
                </c:pt>
                <c:pt idx="2">
                  <c:v>102.57</c:v>
                </c:pt>
                <c:pt idx="3">
                  <c:v>93.78</c:v>
                </c:pt>
                <c:pt idx="4">
                  <c:v>94.03</c:v>
                </c:pt>
              </c:numCache>
            </c:numRef>
          </c:val>
          <c:extLst>
            <c:ext xmlns:c16="http://schemas.microsoft.com/office/drawing/2014/chart" uri="{C3380CC4-5D6E-409C-BE32-E72D297353CC}">
              <c16:uniqueId val="{00000000-6765-4FF1-8595-96F50B7B217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65-4FF1-8595-96F50B7B217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38-4FA8-82C2-94B3126E47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38-4FA8-82C2-94B3126E47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E0-46B6-9AA7-A25B07CF94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E0-46B6-9AA7-A25B07CF94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19-4F35-8FF8-7AC702D48C6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19-4F35-8FF8-7AC702D48C6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8-4C48-98A7-86BC0972ADA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8-4C48-98A7-86BC0972ADA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35-4CCE-8C05-5E7C2483989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935-4CCE-8C05-5E7C2483989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64.94</c:v>
                </c:pt>
                <c:pt idx="1">
                  <c:v>61.34</c:v>
                </c:pt>
                <c:pt idx="2">
                  <c:v>51.3</c:v>
                </c:pt>
                <c:pt idx="3">
                  <c:v>55.16</c:v>
                </c:pt>
                <c:pt idx="4">
                  <c:v>65.12</c:v>
                </c:pt>
              </c:numCache>
            </c:numRef>
          </c:val>
          <c:extLst>
            <c:ext xmlns:c16="http://schemas.microsoft.com/office/drawing/2014/chart" uri="{C3380CC4-5D6E-409C-BE32-E72D297353CC}">
              <c16:uniqueId val="{00000000-B7D7-477C-908A-2DA229651B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B7D7-477C-908A-2DA229651B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228.87</c:v>
                </c:pt>
                <c:pt idx="1">
                  <c:v>242.66</c:v>
                </c:pt>
                <c:pt idx="2">
                  <c:v>292.45999999999998</c:v>
                </c:pt>
                <c:pt idx="3">
                  <c:v>272.39</c:v>
                </c:pt>
                <c:pt idx="4">
                  <c:v>219.21</c:v>
                </c:pt>
              </c:numCache>
            </c:numRef>
          </c:val>
          <c:extLst>
            <c:ext xmlns:c16="http://schemas.microsoft.com/office/drawing/2014/chart" uri="{C3380CC4-5D6E-409C-BE32-E72D297353CC}">
              <c16:uniqueId val="{00000000-EF65-495C-8979-721CDAEA13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F65-495C-8979-721CDAEA13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宮崎県　日南市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52801</v>
      </c>
      <c r="AM8" s="69"/>
      <c r="AN8" s="69"/>
      <c r="AO8" s="69"/>
      <c r="AP8" s="69"/>
      <c r="AQ8" s="69"/>
      <c r="AR8" s="69"/>
      <c r="AS8" s="69"/>
      <c r="AT8" s="68">
        <f>データ!T6</f>
        <v>536.11</v>
      </c>
      <c r="AU8" s="68"/>
      <c r="AV8" s="68"/>
      <c r="AW8" s="68"/>
      <c r="AX8" s="68"/>
      <c r="AY8" s="68"/>
      <c r="AZ8" s="68"/>
      <c r="BA8" s="68"/>
      <c r="BB8" s="68">
        <f>データ!U6</f>
        <v>98.49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0.72</v>
      </c>
      <c r="Q10" s="68"/>
      <c r="R10" s="68"/>
      <c r="S10" s="68"/>
      <c r="T10" s="68"/>
      <c r="U10" s="68"/>
      <c r="V10" s="68"/>
      <c r="W10" s="68">
        <f>データ!Q6</f>
        <v>93.22</v>
      </c>
      <c r="X10" s="68"/>
      <c r="Y10" s="68"/>
      <c r="Z10" s="68"/>
      <c r="AA10" s="68"/>
      <c r="AB10" s="68"/>
      <c r="AC10" s="68"/>
      <c r="AD10" s="69">
        <f>データ!R6</f>
        <v>3025</v>
      </c>
      <c r="AE10" s="69"/>
      <c r="AF10" s="69"/>
      <c r="AG10" s="69"/>
      <c r="AH10" s="69"/>
      <c r="AI10" s="69"/>
      <c r="AJ10" s="69"/>
      <c r="AK10" s="2"/>
      <c r="AL10" s="69">
        <f>データ!V6</f>
        <v>378</v>
      </c>
      <c r="AM10" s="69"/>
      <c r="AN10" s="69"/>
      <c r="AO10" s="69"/>
      <c r="AP10" s="69"/>
      <c r="AQ10" s="69"/>
      <c r="AR10" s="69"/>
      <c r="AS10" s="69"/>
      <c r="AT10" s="68">
        <f>データ!W6</f>
        <v>0.24</v>
      </c>
      <c r="AU10" s="68"/>
      <c r="AV10" s="68"/>
      <c r="AW10" s="68"/>
      <c r="AX10" s="68"/>
      <c r="AY10" s="68"/>
      <c r="AZ10" s="68"/>
      <c r="BA10" s="68"/>
      <c r="BB10" s="68">
        <f>データ!X6</f>
        <v>1575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gm5RJXs9sG2YIka7+UoQTop9QEkqFBmYOvaRIffqUITvfGlMUcimZ+HkpAZ4g5jbZqksos9Afxq/ZW4gQjhnQw==" saltValue="BWrLBqxg7DhXqoUQXpdp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2019</v>
      </c>
      <c r="C6" s="33">
        <f t="shared" ref="C6:X6" si="3">C7</f>
        <v>452041</v>
      </c>
      <c r="D6" s="33">
        <f t="shared" si="3"/>
        <v>47</v>
      </c>
      <c r="E6" s="33">
        <f t="shared" si="3"/>
        <v>17</v>
      </c>
      <c r="F6" s="33">
        <f t="shared" si="3"/>
        <v>5</v>
      </c>
      <c r="G6" s="33">
        <f t="shared" si="3"/>
        <v>0</v>
      </c>
      <c r="H6" s="33" t="str">
        <f t="shared" si="3"/>
        <v>宮崎県　日南市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0.72</v>
      </c>
      <c r="Q6" s="34">
        <f t="shared" si="3"/>
        <v>93.22</v>
      </c>
      <c r="R6" s="34">
        <f t="shared" si="3"/>
        <v>3025</v>
      </c>
      <c r="S6" s="34">
        <f t="shared" si="3"/>
        <v>52801</v>
      </c>
      <c r="T6" s="34">
        <f t="shared" si="3"/>
        <v>536.11</v>
      </c>
      <c r="U6" s="34">
        <f t="shared" si="3"/>
        <v>98.49</v>
      </c>
      <c r="V6" s="34">
        <f t="shared" si="3"/>
        <v>378</v>
      </c>
      <c r="W6" s="34">
        <f t="shared" si="3"/>
        <v>0.24</v>
      </c>
      <c r="X6" s="34">
        <f t="shared" si="3"/>
        <v>1575</v>
      </c>
      <c r="Y6" s="35">
        <f>IF(Y7="",NA(),Y7)</f>
        <v>101.02</v>
      </c>
      <c r="Z6" s="35">
        <f t="shared" ref="Z6:AH6" si="4">IF(Z7="",NA(),Z7)</f>
        <v>96.02</v>
      </c>
      <c r="AA6" s="35">
        <f t="shared" si="4"/>
        <v>102.57</v>
      </c>
      <c r="AB6" s="35">
        <f t="shared" si="4"/>
        <v>93.78</v>
      </c>
      <c r="AC6" s="35">
        <f t="shared" si="4"/>
        <v>94.03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64.94</v>
      </c>
      <c r="BR6" s="35">
        <f t="shared" ref="BR6:BZ6" si="8">IF(BR7="",NA(),BR7)</f>
        <v>61.34</v>
      </c>
      <c r="BS6" s="35">
        <f t="shared" si="8"/>
        <v>51.3</v>
      </c>
      <c r="BT6" s="35">
        <f t="shared" si="8"/>
        <v>55.16</v>
      </c>
      <c r="BU6" s="35">
        <f t="shared" si="8"/>
        <v>65.12</v>
      </c>
      <c r="BV6" s="35">
        <f t="shared" si="8"/>
        <v>52.19</v>
      </c>
      <c r="BW6" s="35">
        <f t="shared" si="8"/>
        <v>55.32</v>
      </c>
      <c r="BX6" s="35">
        <f t="shared" si="8"/>
        <v>59.8</v>
      </c>
      <c r="BY6" s="35">
        <f t="shared" si="8"/>
        <v>57.77</v>
      </c>
      <c r="BZ6" s="35">
        <f t="shared" si="8"/>
        <v>57.31</v>
      </c>
      <c r="CA6" s="34" t="str">
        <f>IF(CA7="","",IF(CA7="-","【-】","【"&amp;SUBSTITUTE(TEXT(CA7,"#,##0.00"),"-","△")&amp;"】"))</f>
        <v>【59.59】</v>
      </c>
      <c r="CB6" s="35">
        <f>IF(CB7="",NA(),CB7)</f>
        <v>228.87</v>
      </c>
      <c r="CC6" s="35">
        <f t="shared" ref="CC6:CK6" si="9">IF(CC7="",NA(),CC7)</f>
        <v>242.66</v>
      </c>
      <c r="CD6" s="35">
        <f t="shared" si="9"/>
        <v>292.45999999999998</v>
      </c>
      <c r="CE6" s="35">
        <f t="shared" si="9"/>
        <v>272.39</v>
      </c>
      <c r="CF6" s="35">
        <f t="shared" si="9"/>
        <v>219.21</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48.48</v>
      </c>
      <c r="CN6" s="35">
        <f t="shared" ref="CN6:CV6" si="10">IF(CN7="",NA(),CN7)</f>
        <v>45.96</v>
      </c>
      <c r="CO6" s="35">
        <f t="shared" si="10"/>
        <v>45.45</v>
      </c>
      <c r="CP6" s="35">
        <f t="shared" si="10"/>
        <v>44.44</v>
      </c>
      <c r="CQ6" s="35">
        <f t="shared" si="10"/>
        <v>44.95</v>
      </c>
      <c r="CR6" s="35">
        <f t="shared" si="10"/>
        <v>52.31</v>
      </c>
      <c r="CS6" s="35">
        <f t="shared" si="10"/>
        <v>60.65</v>
      </c>
      <c r="CT6" s="35">
        <f t="shared" si="10"/>
        <v>51.75</v>
      </c>
      <c r="CU6" s="35">
        <f t="shared" si="10"/>
        <v>50.68</v>
      </c>
      <c r="CV6" s="35">
        <f t="shared" si="10"/>
        <v>50.14</v>
      </c>
      <c r="CW6" s="34" t="str">
        <f>IF(CW7="","",IF(CW7="-","【-】","【"&amp;SUBSTITUTE(TEXT(CW7,"#,##0.00"),"-","△")&amp;"】"))</f>
        <v>【51.30】</v>
      </c>
      <c r="CX6" s="35">
        <f>IF(CX7="",NA(),CX7)</f>
        <v>98.48</v>
      </c>
      <c r="CY6" s="35">
        <f t="shared" ref="CY6:DG6" si="11">IF(CY7="",NA(),CY7)</f>
        <v>98.5</v>
      </c>
      <c r="CZ6" s="35">
        <f t="shared" si="11"/>
        <v>98.49</v>
      </c>
      <c r="DA6" s="35">
        <f t="shared" si="11"/>
        <v>98.43</v>
      </c>
      <c r="DB6" s="35">
        <f t="shared" si="11"/>
        <v>99.47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452041</v>
      </c>
      <c r="D7" s="37">
        <v>47</v>
      </c>
      <c r="E7" s="37">
        <v>17</v>
      </c>
      <c r="F7" s="37">
        <v>5</v>
      </c>
      <c r="G7" s="37">
        <v>0</v>
      </c>
      <c r="H7" s="37" t="s">
        <v>97</v>
      </c>
      <c r="I7" s="37" t="s">
        <v>98</v>
      </c>
      <c r="J7" s="37" t="s">
        <v>99</v>
      </c>
      <c r="K7" s="37" t="s">
        <v>100</v>
      </c>
      <c r="L7" s="37" t="s">
        <v>101</v>
      </c>
      <c r="M7" s="37" t="s">
        <v>102</v>
      </c>
      <c r="N7" s="38" t="s">
        <v>103</v>
      </c>
      <c r="O7" s="38" t="s">
        <v>104</v>
      </c>
      <c r="P7" s="38">
        <v>0.72</v>
      </c>
      <c r="Q7" s="38">
        <v>93.22</v>
      </c>
      <c r="R7" s="38">
        <v>3025</v>
      </c>
      <c r="S7" s="38">
        <v>52801</v>
      </c>
      <c r="T7" s="38">
        <v>536.11</v>
      </c>
      <c r="U7" s="38">
        <v>98.49</v>
      </c>
      <c r="V7" s="38">
        <v>378</v>
      </c>
      <c r="W7" s="38">
        <v>0.24</v>
      </c>
      <c r="X7" s="38">
        <v>1575</v>
      </c>
      <c r="Y7" s="38">
        <v>101.02</v>
      </c>
      <c r="Z7" s="38">
        <v>96.02</v>
      </c>
      <c r="AA7" s="38">
        <v>102.57</v>
      </c>
      <c r="AB7" s="38">
        <v>93.78</v>
      </c>
      <c r="AC7" s="38">
        <v>94.03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64.94</v>
      </c>
      <c r="BR7" s="38">
        <v>61.34</v>
      </c>
      <c r="BS7" s="38">
        <v>51.3</v>
      </c>
      <c r="BT7" s="38">
        <v>55.16</v>
      </c>
      <c r="BU7" s="38">
        <v>65.12</v>
      </c>
      <c r="BV7" s="38">
        <v>52.19</v>
      </c>
      <c r="BW7" s="38">
        <v>55.32</v>
      </c>
      <c r="BX7" s="38">
        <v>59.8</v>
      </c>
      <c r="BY7" s="38">
        <v>57.77</v>
      </c>
      <c r="BZ7" s="38">
        <v>57.31</v>
      </c>
      <c r="CA7" s="38">
        <v>59.59</v>
      </c>
      <c r="CB7" s="38">
        <v>228.87</v>
      </c>
      <c r="CC7" s="38">
        <v>242.66</v>
      </c>
      <c r="CD7" s="38">
        <v>292.45999999999998</v>
      </c>
      <c r="CE7" s="38">
        <v>272.39</v>
      </c>
      <c r="CF7" s="38">
        <v>219.21</v>
      </c>
      <c r="CG7" s="38">
        <v>296.14</v>
      </c>
      <c r="CH7" s="38">
        <v>283.17</v>
      </c>
      <c r="CI7" s="38">
        <v>263.76</v>
      </c>
      <c r="CJ7" s="38">
        <v>274.35000000000002</v>
      </c>
      <c r="CK7" s="38">
        <v>273.52</v>
      </c>
      <c r="CL7" s="38">
        <v>257.86</v>
      </c>
      <c r="CM7" s="38">
        <v>48.48</v>
      </c>
      <c r="CN7" s="38">
        <v>45.96</v>
      </c>
      <c r="CO7" s="38">
        <v>45.45</v>
      </c>
      <c r="CP7" s="38">
        <v>44.44</v>
      </c>
      <c r="CQ7" s="38">
        <v>44.95</v>
      </c>
      <c r="CR7" s="38">
        <v>52.31</v>
      </c>
      <c r="CS7" s="38">
        <v>60.65</v>
      </c>
      <c r="CT7" s="38">
        <v>51.75</v>
      </c>
      <c r="CU7" s="38">
        <v>50.68</v>
      </c>
      <c r="CV7" s="38">
        <v>50.14</v>
      </c>
      <c r="CW7" s="38">
        <v>51.3</v>
      </c>
      <c r="CX7" s="38">
        <v>98.48</v>
      </c>
      <c r="CY7" s="38">
        <v>98.5</v>
      </c>
      <c r="CZ7" s="38">
        <v>98.49</v>
      </c>
      <c r="DA7" s="38">
        <v>98.43</v>
      </c>
      <c r="DB7" s="38">
        <v>99.47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110</v>
      </c>
    </row>
    <row r="12" spans="1:145" x14ac:dyDescent="0.2">
      <c r="B12">
        <v>1</v>
      </c>
      <c r="C12">
        <v>1</v>
      </c>
      <c r="D12">
        <v>1</v>
      </c>
      <c r="E12">
        <v>1</v>
      </c>
      <c r="F12">
        <v>1</v>
      </c>
      <c r="G12" t="s">
        <v>111</v>
      </c>
    </row>
    <row r="13" spans="1:145" x14ac:dyDescent="0.2">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2020-12-04T03:09:36Z</dcterms:created>
  <dcterms:modified xsi:type="dcterms:W3CDTF">2021-02-18T01:48:59Z</dcterms:modified>
  <cp:category/>
</cp:coreProperties>
</file>