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18U+cQpYFG5T7hio5CDRPquG9+fwSIbwt3vsHP/eAq54f9//GUd6tY92w5EC/LmtoHjD+EK1PlfeAwrBb/GJA==" workbookSaltValue="TFeFFyjlKKcT6TCzc8tbU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AT8" i="4"/>
  <c r="AL8" i="4"/>
  <c r="W8" i="4"/>
  <c r="P8" i="4"/>
  <c r="I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<sst xmlns="http://schemas.openxmlformats.org/spreadsheetml/2006/main" count="236" uniqueCount="118">
  <si>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</si>
  <si>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</si>
  <si>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</si>
  <si>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</si>
  <si>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</si>
  <si>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</si>
  <si>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</si>
  <si>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</si>
  <si>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</si>
  <si>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</si>
  <si>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</si>
  <si>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</si>
  <si>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</si>
  <si>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</si>
  <si>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</si>
  <si>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</si>
  <si>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</si>
  <si>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</si>
  <si>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</si>
  <si>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</si>
  <si>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</si>
  <si>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</si>
  <si>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</si>
  <si>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</si>
  <si>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</si>
  <si>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</si>
  <si>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</si>
  <si>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</si>
  <si>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</si>
  <si>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</si>
  <si>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</si>
  <si>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</si>
  <si>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</si>
  <si>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</si>
  <si>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</si>
  <si>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</si>
  <si>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</si>
  <si>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</si>
  <si>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</si>
  <si>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</si>
  <si>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</si>
  <si>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</si>
  <si>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</si>
  <si>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</si>
  <si>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</si>
  <si>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</si>
  <si>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</si>
  <si>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</si>
  <si>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</si>
  <si>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</si>
  <si>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</si>
  <si>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</si>
  <si>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</si>
  <si>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</si>
  <si>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</si>
  <si>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</si>
  <si>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</si>
  <si>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</si>
  <si>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</si>
  <si>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</si>
  <si>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</si>
  <si>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</si>
  <si>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</si>
  <si>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</si>
  <si>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</si>
  <si>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</si>
  <si>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</si>
  <si>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</si>
  <si>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</si>
  <si>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</si>
  <si>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</si>
  <si>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</si>
  <si>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</si>
  <si>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</si>
  <si>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</si>
  <si>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</si>
  <si>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</si>
  <si>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</si>
  <si>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</si>
  <si>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</si>
  <si>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</si>
  <si>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</si>
  <si>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</si>
  <si>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</si>
  <si>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</si>
  <si>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</si>
  <si>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</si>
  <si>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</si>
  <si>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</si>
  <si>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</si>
  <si>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</si>
  <si>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</si>
  <si>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</si>
  <si>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</si>
  <si>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</si>
  <si>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</si>
  <si>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</si>
  <si>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串間市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</si>
  <si>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</si>
  <si>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</si>
  <si>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</si>
  <si>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</si>
  <si>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</si>
  <si>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</si>
  <si>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</si>
  <si>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</si>
  <si>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</si>
  <si>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</si>
  <si>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</si>
  <si>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</si>
  <si>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</si>
  <si>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</si>
  <si>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</si>
  <si>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</si>
  <si>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</si>
  <si>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「①収益的収支比率」については、100％を下回っているため、100％以上にする必要があります。
「④企業債残高対事業規模比率」については、近年大きな事業が無く企業債を発行していないため、企業債残高が減少しているとともに、一般会計負担額があるため、当該数値は0となっています。
「⑤経費回収率」「⑥汚水処理原価」については、経費回収率ができる限り100％に近づくよう、費用の抑制に努め汚水処理原価を抑えていく必要があります。
「⑦施設利用率」「⑧水洗化率」については、施設利用率が低く改善する必要がありますが、既に水洗化率が 90％以上と高いため、区域内の人口動態も踏まえると新たな加入は見込めず、今後も厳しい状況が続くと考えられます。</t>
    <rPh sb="34" eb="36">
      <t>イジョウ</t>
    </rPh>
    <rPh sb="39" eb="41">
      <t>ヒツヨウ</t>
    </rPh>
    <rPh sb="265" eb="267">
      <t>イジョウ</t>
    </rPh>
    <phoneticPr fontId="4"/>
  </si>
  <si>
    <t>　水洗化率は100％が望ましいですが、90％以上と高く、公共用水域の水質保全や快適で文化的な生活環境確保の観点からは、良い状況であります。
　汚水処理原価は類似団体と比較すると高い状況であることから、費用の抑制を図りながら、経営の健全化に努めていく必要があります。
　また将来、施設の更新を検討する際には、規模の見直し（ダウンサイジング）を図りながら、適切な施設規模になるようにしなければならないと考えております。</t>
    <rPh sb="22" eb="24">
      <t>イジョウ</t>
    </rPh>
    <phoneticPr fontId="4"/>
  </si>
  <si>
    <t>　農業集落排水は、平成10年に供用を開始した施設であるため、老朽化の状況については、現状では大きな問題はありませんが、適切に資産管理を行いながら施設の長寿命化を図っていく必要があります。</t>
    <rPh sb="46" eb="47">
      <t>オオ</t>
    </rPh>
    <rPh sb="67" eb="68">
      <t>オコナ</t>
    </rPh>
    <rPh sb="72" eb="74">
      <t>シセツ</t>
    </rPh>
    <rPh sb="75" eb="79">
      <t>チョウジュミョウカ</t>
    </rPh>
    <rPh sb="80" eb="8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</si>
</sst>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55-471C-AEFB-C25634CF4E51}"/>
            </c:ext>
          </c:extLst>
        </c:ser>
        <c:dLbls>
          <c:showLegendKey val="0"/>
          <c:showVal val="0"/>
          <c:showCatName val="0"/>
          <c:showSerName val="0"/>
          <c:showPercent val="0"/>
          <c:showBubbleSize val="0"/>
        </c:dLbls>
        <c:gapWidth val="150"/>
        <c:axId val="136314240"/>
        <c:axId val="13618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A555-471C-AEFB-C25634CF4E51}"/>
            </c:ext>
          </c:extLst>
        </c:ser>
        <c:dLbls>
          <c:showLegendKey val="0"/>
          <c:showVal val="0"/>
          <c:showCatName val="0"/>
          <c:showSerName val="0"/>
          <c:showPercent val="0"/>
          <c:showBubbleSize val="0"/>
        </c:dLbls>
        <c:marker val="1"/>
        <c:smooth val="0"/>
        <c:axId val="136314240"/>
        <c:axId val="136184576"/>
      </c:lineChart>
      <c:dateAx>
        <c:axId val="136314240"/>
        <c:scaling>
          <c:orientation val="minMax"/>
        </c:scaling>
        <c:delete val="1"/>
        <c:axPos val="b"/>
        <c:numFmt formatCode="&quot;H&quot;yy" sourceLinked="1"/>
        <c:majorTickMark val="none"/>
        <c:minorTickMark val="none"/>
        <c:tickLblPos val="none"/>
        <c:crossAx val="136184576"/>
        <c:crosses val="autoZero"/>
        <c:auto val="1"/>
        <c:lblOffset val="100"/>
        <c:baseTimeUnit val="years"/>
      </c:dateAx>
      <c:valAx>
        <c:axId val="1361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34.96</c:v>
                </c:pt>
                <c:pt idx="1">
                  <c:v>34.229999999999997</c:v>
                </c:pt>
                <c:pt idx="2">
                  <c:v>31.54</c:v>
                </c:pt>
                <c:pt idx="3">
                  <c:v>31.3</c:v>
                </c:pt>
                <c:pt idx="4">
                  <c:v>31.3</c:v>
                </c:pt>
              </c:numCache>
            </c:numRef>
          </c:val>
          <c:extLst xmlns:c16r2="http://schemas.microsoft.com/office/drawing/2015/06/chart">
            <c:ext xmlns:c16="http://schemas.microsoft.com/office/drawing/2014/chart" uri="{C3380CC4-5D6E-409C-BE32-E72D297353CC}">
              <c16:uniqueId val="{00000000-B5E1-47B7-8D62-315A75C9FFFA}"/>
            </c:ext>
          </c:extLst>
        </c:ser>
        <c:dLbls>
          <c:showLegendKey val="0"/>
          <c:showVal val="0"/>
          <c:showCatName val="0"/>
          <c:showSerName val="0"/>
          <c:showPercent val="0"/>
          <c:showBubbleSize val="0"/>
        </c:dLbls>
        <c:gapWidth val="150"/>
        <c:axId val="137775744"/>
        <c:axId val="1377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B5E1-47B7-8D62-315A75C9FFFA}"/>
            </c:ext>
          </c:extLst>
        </c:ser>
        <c:dLbls>
          <c:showLegendKey val="0"/>
          <c:showVal val="0"/>
          <c:showCatName val="0"/>
          <c:showSerName val="0"/>
          <c:showPercent val="0"/>
          <c:showBubbleSize val="0"/>
        </c:dLbls>
        <c:marker val="1"/>
        <c:smooth val="0"/>
        <c:axId val="137775744"/>
        <c:axId val="137786112"/>
      </c:lineChart>
      <c:dateAx>
        <c:axId val="137775744"/>
        <c:scaling>
          <c:orientation val="minMax"/>
        </c:scaling>
        <c:delete val="1"/>
        <c:axPos val="b"/>
        <c:numFmt formatCode="&quot;H&quot;yy" sourceLinked="1"/>
        <c:majorTickMark val="none"/>
        <c:minorTickMark val="none"/>
        <c:tickLblPos val="none"/>
        <c:crossAx val="137786112"/>
        <c:crosses val="autoZero"/>
        <c:auto val="1"/>
        <c:lblOffset val="100"/>
        <c:baseTimeUnit val="years"/>
      </c:dateAx>
      <c:valAx>
        <c:axId val="1377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91.57</c:v>
                </c:pt>
                <c:pt idx="1">
                  <c:v>87.03</c:v>
                </c:pt>
                <c:pt idx="2">
                  <c:v>88.98</c:v>
                </c:pt>
                <c:pt idx="3">
                  <c:v>90.73</c:v>
                </c:pt>
                <c:pt idx="4">
                  <c:v>91.91</c:v>
                </c:pt>
              </c:numCache>
            </c:numRef>
          </c:val>
          <c:extLst xmlns:c16r2="http://schemas.microsoft.com/office/drawing/2015/06/chart">
            <c:ext xmlns:c16="http://schemas.microsoft.com/office/drawing/2014/chart" uri="{C3380CC4-5D6E-409C-BE32-E72D297353CC}">
              <c16:uniqueId val="{00000000-E348-46FE-AB80-82EE99CB7D59}"/>
            </c:ext>
          </c:extLst>
        </c:ser>
        <c:dLbls>
          <c:showLegendKey val="0"/>
          <c:showVal val="0"/>
          <c:showCatName val="0"/>
          <c:showSerName val="0"/>
          <c:showPercent val="0"/>
          <c:showBubbleSize val="0"/>
        </c:dLbls>
        <c:gapWidth val="150"/>
        <c:axId val="137825280"/>
        <c:axId val="1378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E348-46FE-AB80-82EE99CB7D59}"/>
            </c:ext>
          </c:extLst>
        </c:ser>
        <c:dLbls>
          <c:showLegendKey val="0"/>
          <c:showVal val="0"/>
          <c:showCatName val="0"/>
          <c:showSerName val="0"/>
          <c:showPercent val="0"/>
          <c:showBubbleSize val="0"/>
        </c:dLbls>
        <c:marker val="1"/>
        <c:smooth val="0"/>
        <c:axId val="137825280"/>
        <c:axId val="137827456"/>
      </c:lineChart>
      <c:dateAx>
        <c:axId val="137825280"/>
        <c:scaling>
          <c:orientation val="minMax"/>
        </c:scaling>
        <c:delete val="1"/>
        <c:axPos val="b"/>
        <c:numFmt formatCode="&quot;H&quot;yy" sourceLinked="1"/>
        <c:majorTickMark val="none"/>
        <c:minorTickMark val="none"/>
        <c:tickLblPos val="none"/>
        <c:crossAx val="137827456"/>
        <c:crosses val="autoZero"/>
        <c:auto val="1"/>
        <c:lblOffset val="100"/>
        <c:baseTimeUnit val="years"/>
      </c:dateAx>
      <c:valAx>
        <c:axId val="1378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8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85.12</c:v>
                </c:pt>
                <c:pt idx="1">
                  <c:v>84.11</c:v>
                </c:pt>
                <c:pt idx="2">
                  <c:v>77.540000000000006</c:v>
                </c:pt>
                <c:pt idx="3">
                  <c:v>77.150000000000006</c:v>
                </c:pt>
                <c:pt idx="4">
                  <c:v>75.84</c:v>
                </c:pt>
              </c:numCache>
            </c:numRef>
          </c:val>
          <c:extLst xmlns:c16r2="http://schemas.microsoft.com/office/drawing/2015/06/chart">
            <c:ext xmlns:c16="http://schemas.microsoft.com/office/drawing/2014/chart" uri="{C3380CC4-5D6E-409C-BE32-E72D297353CC}">
              <c16:uniqueId val="{00000000-3C21-4FAA-A6AC-668ED1DBD91F}"/>
            </c:ext>
          </c:extLst>
        </c:ser>
        <c:dLbls>
          <c:showLegendKey val="0"/>
          <c:showVal val="0"/>
          <c:showCatName val="0"/>
          <c:showSerName val="0"/>
          <c:showPercent val="0"/>
          <c:showBubbleSize val="0"/>
        </c:dLbls>
        <c:gapWidth val="150"/>
        <c:axId val="136223744"/>
        <c:axId val="13622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21-4FAA-A6AC-668ED1DBD91F}"/>
            </c:ext>
          </c:extLst>
        </c:ser>
        <c:dLbls>
          <c:showLegendKey val="0"/>
          <c:showVal val="0"/>
          <c:showCatName val="0"/>
          <c:showSerName val="0"/>
          <c:showPercent val="0"/>
          <c:showBubbleSize val="0"/>
        </c:dLbls>
        <c:marker val="1"/>
        <c:smooth val="0"/>
        <c:axId val="136223744"/>
        <c:axId val="136225920"/>
      </c:lineChart>
      <c:dateAx>
        <c:axId val="136223744"/>
        <c:scaling>
          <c:orientation val="minMax"/>
        </c:scaling>
        <c:delete val="1"/>
        <c:axPos val="b"/>
        <c:numFmt formatCode="&quot;H&quot;yy" sourceLinked="1"/>
        <c:majorTickMark val="none"/>
        <c:minorTickMark val="none"/>
        <c:tickLblPos val="none"/>
        <c:crossAx val="136225920"/>
        <c:crosses val="autoZero"/>
        <c:auto val="1"/>
        <c:lblOffset val="100"/>
        <c:baseTimeUnit val="years"/>
      </c:dateAx>
      <c:valAx>
        <c:axId val="13622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15-4313-8101-25CFE670A7F6}"/>
            </c:ext>
          </c:extLst>
        </c:ser>
        <c:dLbls>
          <c:showLegendKey val="0"/>
          <c:showVal val="0"/>
          <c:showCatName val="0"/>
          <c:showSerName val="0"/>
          <c:showPercent val="0"/>
          <c:showBubbleSize val="0"/>
        </c:dLbls>
        <c:gapWidth val="150"/>
        <c:axId val="137444736"/>
        <c:axId val="1374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15-4313-8101-25CFE670A7F6}"/>
            </c:ext>
          </c:extLst>
        </c:ser>
        <c:dLbls>
          <c:showLegendKey val="0"/>
          <c:showVal val="0"/>
          <c:showCatName val="0"/>
          <c:showSerName val="0"/>
          <c:showPercent val="0"/>
          <c:showBubbleSize val="0"/>
        </c:dLbls>
        <c:marker val="1"/>
        <c:smooth val="0"/>
        <c:axId val="137444736"/>
        <c:axId val="137446912"/>
      </c:lineChart>
      <c:dateAx>
        <c:axId val="137444736"/>
        <c:scaling>
          <c:orientation val="minMax"/>
        </c:scaling>
        <c:delete val="1"/>
        <c:axPos val="b"/>
        <c:numFmt formatCode="&quot;H&quot;yy" sourceLinked="1"/>
        <c:majorTickMark val="none"/>
        <c:minorTickMark val="none"/>
        <c:tickLblPos val="none"/>
        <c:crossAx val="137446912"/>
        <c:crosses val="autoZero"/>
        <c:auto val="1"/>
        <c:lblOffset val="100"/>
        <c:baseTimeUnit val="years"/>
      </c:dateAx>
      <c:valAx>
        <c:axId val="1374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C2-441A-AC3A-6054430DCB83}"/>
            </c:ext>
          </c:extLst>
        </c:ser>
        <c:dLbls>
          <c:showLegendKey val="0"/>
          <c:showVal val="0"/>
          <c:showCatName val="0"/>
          <c:showSerName val="0"/>
          <c:showPercent val="0"/>
          <c:showBubbleSize val="0"/>
        </c:dLbls>
        <c:gapWidth val="150"/>
        <c:axId val="137482240"/>
        <c:axId val="1374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C2-441A-AC3A-6054430DCB83}"/>
            </c:ext>
          </c:extLst>
        </c:ser>
        <c:dLbls>
          <c:showLegendKey val="0"/>
          <c:showVal val="0"/>
          <c:showCatName val="0"/>
          <c:showSerName val="0"/>
          <c:showPercent val="0"/>
          <c:showBubbleSize val="0"/>
        </c:dLbls>
        <c:marker val="1"/>
        <c:smooth val="0"/>
        <c:axId val="137482240"/>
        <c:axId val="137484160"/>
      </c:lineChart>
      <c:dateAx>
        <c:axId val="137482240"/>
        <c:scaling>
          <c:orientation val="minMax"/>
        </c:scaling>
        <c:delete val="1"/>
        <c:axPos val="b"/>
        <c:numFmt formatCode="&quot;H&quot;yy" sourceLinked="1"/>
        <c:majorTickMark val="none"/>
        <c:minorTickMark val="none"/>
        <c:tickLblPos val="none"/>
        <c:crossAx val="137484160"/>
        <c:crosses val="autoZero"/>
        <c:auto val="1"/>
        <c:lblOffset val="100"/>
        <c:baseTimeUnit val="years"/>
      </c:dateAx>
      <c:valAx>
        <c:axId val="1374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C8-4B9C-ACB4-425DA018BF5F}"/>
            </c:ext>
          </c:extLst>
        </c:ser>
        <c:dLbls>
          <c:showLegendKey val="0"/>
          <c:showVal val="0"/>
          <c:showCatName val="0"/>
          <c:showSerName val="0"/>
          <c:showPercent val="0"/>
          <c:showBubbleSize val="0"/>
        </c:dLbls>
        <c:gapWidth val="150"/>
        <c:axId val="137528064"/>
        <c:axId val="1375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C8-4B9C-ACB4-425DA018BF5F}"/>
            </c:ext>
          </c:extLst>
        </c:ser>
        <c:dLbls>
          <c:showLegendKey val="0"/>
          <c:showVal val="0"/>
          <c:showCatName val="0"/>
          <c:showSerName val="0"/>
          <c:showPercent val="0"/>
          <c:showBubbleSize val="0"/>
        </c:dLbls>
        <c:marker val="1"/>
        <c:smooth val="0"/>
        <c:axId val="137528064"/>
        <c:axId val="137529984"/>
      </c:lineChart>
      <c:dateAx>
        <c:axId val="137528064"/>
        <c:scaling>
          <c:orientation val="minMax"/>
        </c:scaling>
        <c:delete val="1"/>
        <c:axPos val="b"/>
        <c:numFmt formatCode="&quot;H&quot;yy" sourceLinked="1"/>
        <c:majorTickMark val="none"/>
        <c:minorTickMark val="none"/>
        <c:tickLblPos val="none"/>
        <c:crossAx val="137529984"/>
        <c:crosses val="autoZero"/>
        <c:auto val="1"/>
        <c:lblOffset val="100"/>
        <c:baseTimeUnit val="years"/>
      </c:dateAx>
      <c:valAx>
        <c:axId val="1375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60-4F46-B457-B6AD972EC3E7}"/>
            </c:ext>
          </c:extLst>
        </c:ser>
        <c:dLbls>
          <c:showLegendKey val="0"/>
          <c:showVal val="0"/>
          <c:showCatName val="0"/>
          <c:showSerName val="0"/>
          <c:showPercent val="0"/>
          <c:showBubbleSize val="0"/>
        </c:dLbls>
        <c:gapWidth val="150"/>
        <c:axId val="137573504"/>
        <c:axId val="1375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60-4F46-B457-B6AD972EC3E7}"/>
            </c:ext>
          </c:extLst>
        </c:ser>
        <c:dLbls>
          <c:showLegendKey val="0"/>
          <c:showVal val="0"/>
          <c:showCatName val="0"/>
          <c:showSerName val="0"/>
          <c:showPercent val="0"/>
          <c:showBubbleSize val="0"/>
        </c:dLbls>
        <c:marker val="1"/>
        <c:smooth val="0"/>
        <c:axId val="137573504"/>
        <c:axId val="137575424"/>
      </c:lineChart>
      <c:dateAx>
        <c:axId val="137573504"/>
        <c:scaling>
          <c:orientation val="minMax"/>
        </c:scaling>
        <c:delete val="1"/>
        <c:axPos val="b"/>
        <c:numFmt formatCode="&quot;H&quot;yy" sourceLinked="1"/>
        <c:majorTickMark val="none"/>
        <c:minorTickMark val="none"/>
        <c:tickLblPos val="none"/>
        <c:crossAx val="137575424"/>
        <c:crosses val="autoZero"/>
        <c:auto val="1"/>
        <c:lblOffset val="100"/>
        <c:baseTimeUnit val="years"/>
      </c:dateAx>
      <c:valAx>
        <c:axId val="1375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5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32-4D7E-81DF-2F72E94EBB77}"/>
            </c:ext>
          </c:extLst>
        </c:ser>
        <c:dLbls>
          <c:showLegendKey val="0"/>
          <c:showVal val="0"/>
          <c:showCatName val="0"/>
          <c:showSerName val="0"/>
          <c:showPercent val="0"/>
          <c:showBubbleSize val="0"/>
        </c:dLbls>
        <c:gapWidth val="150"/>
        <c:axId val="137610752"/>
        <c:axId val="13761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4232-4D7E-81DF-2F72E94EBB77}"/>
            </c:ext>
          </c:extLst>
        </c:ser>
        <c:dLbls>
          <c:showLegendKey val="0"/>
          <c:showVal val="0"/>
          <c:showCatName val="0"/>
          <c:showSerName val="0"/>
          <c:showPercent val="0"/>
          <c:showBubbleSize val="0"/>
        </c:dLbls>
        <c:marker val="1"/>
        <c:smooth val="0"/>
        <c:axId val="137610752"/>
        <c:axId val="137612672"/>
      </c:lineChart>
      <c:dateAx>
        <c:axId val="137610752"/>
        <c:scaling>
          <c:orientation val="minMax"/>
        </c:scaling>
        <c:delete val="1"/>
        <c:axPos val="b"/>
        <c:numFmt formatCode="&quot;H&quot;yy" sourceLinked="1"/>
        <c:majorTickMark val="none"/>
        <c:minorTickMark val="none"/>
        <c:tickLblPos val="none"/>
        <c:crossAx val="137612672"/>
        <c:crosses val="autoZero"/>
        <c:auto val="1"/>
        <c:lblOffset val="100"/>
        <c:baseTimeUnit val="years"/>
      </c:dateAx>
      <c:valAx>
        <c:axId val="1376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55.85</c:v>
                </c:pt>
                <c:pt idx="1">
                  <c:v>53.59</c:v>
                </c:pt>
                <c:pt idx="2">
                  <c:v>42.55</c:v>
                </c:pt>
                <c:pt idx="3">
                  <c:v>41.58</c:v>
                </c:pt>
                <c:pt idx="4">
                  <c:v>39.51</c:v>
                </c:pt>
              </c:numCache>
            </c:numRef>
          </c:val>
          <c:extLst xmlns:c16r2="http://schemas.microsoft.com/office/drawing/2015/06/chart">
            <c:ext xmlns:c16="http://schemas.microsoft.com/office/drawing/2014/chart" uri="{C3380CC4-5D6E-409C-BE32-E72D297353CC}">
              <c16:uniqueId val="{00000000-4471-4FCB-9AFF-14CDFDA7C4D8}"/>
            </c:ext>
          </c:extLst>
        </c:ser>
        <c:dLbls>
          <c:showLegendKey val="0"/>
          <c:showVal val="0"/>
          <c:showCatName val="0"/>
          <c:showSerName val="0"/>
          <c:showPercent val="0"/>
          <c:showBubbleSize val="0"/>
        </c:dLbls>
        <c:gapWidth val="150"/>
        <c:axId val="137705344"/>
        <c:axId val="13771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4471-4FCB-9AFF-14CDFDA7C4D8}"/>
            </c:ext>
          </c:extLst>
        </c:ser>
        <c:dLbls>
          <c:showLegendKey val="0"/>
          <c:showVal val="0"/>
          <c:showCatName val="0"/>
          <c:showSerName val="0"/>
          <c:showPercent val="0"/>
          <c:showBubbleSize val="0"/>
        </c:dLbls>
        <c:marker val="1"/>
        <c:smooth val="0"/>
        <c:axId val="137705344"/>
        <c:axId val="137715712"/>
      </c:lineChart>
      <c:dateAx>
        <c:axId val="137705344"/>
        <c:scaling>
          <c:orientation val="minMax"/>
        </c:scaling>
        <c:delete val="1"/>
        <c:axPos val="b"/>
        <c:numFmt formatCode="&quot;H&quot;yy" sourceLinked="1"/>
        <c:majorTickMark val="none"/>
        <c:minorTickMark val="none"/>
        <c:tickLblPos val="none"/>
        <c:crossAx val="137715712"/>
        <c:crosses val="autoZero"/>
        <c:auto val="1"/>
        <c:lblOffset val="100"/>
        <c:baseTimeUnit val="years"/>
      </c:dateAx>
      <c:valAx>
        <c:axId val="1377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247.46</c:v>
                </c:pt>
                <c:pt idx="1">
                  <c:v>259.41000000000003</c:v>
                </c:pt>
                <c:pt idx="2">
                  <c:v>326.52</c:v>
                </c:pt>
                <c:pt idx="3">
                  <c:v>333.78</c:v>
                </c:pt>
                <c:pt idx="4">
                  <c:v>354.38</c:v>
                </c:pt>
              </c:numCache>
            </c:numRef>
          </c:val>
          <c:extLst xmlns:c16r2="http://schemas.microsoft.com/office/drawing/2015/06/chart">
            <c:ext xmlns:c16="http://schemas.microsoft.com/office/drawing/2014/chart" uri="{C3380CC4-5D6E-409C-BE32-E72D297353CC}">
              <c16:uniqueId val="{00000000-25D9-4FB0-94BE-3750908608D7}"/>
            </c:ext>
          </c:extLst>
        </c:ser>
        <c:dLbls>
          <c:showLegendKey val="0"/>
          <c:showVal val="0"/>
          <c:showCatName val="0"/>
          <c:showSerName val="0"/>
          <c:showPercent val="0"/>
          <c:showBubbleSize val="0"/>
        </c:dLbls>
        <c:gapWidth val="150"/>
        <c:axId val="137742592"/>
        <c:axId val="13775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25D9-4FB0-94BE-3750908608D7}"/>
            </c:ext>
          </c:extLst>
        </c:ser>
        <c:dLbls>
          <c:showLegendKey val="0"/>
          <c:showVal val="0"/>
          <c:showCatName val="0"/>
          <c:showSerName val="0"/>
          <c:showPercent val="0"/>
          <c:showBubbleSize val="0"/>
        </c:dLbls>
        <c:marker val="1"/>
        <c:smooth val="0"/>
        <c:axId val="137742592"/>
        <c:axId val="137757056"/>
      </c:lineChart>
      <c:dateAx>
        <c:axId val="137742592"/>
        <c:scaling>
          <c:orientation val="minMax"/>
        </c:scaling>
        <c:delete val="1"/>
        <c:axPos val="b"/>
        <c:numFmt formatCode="&quot;H&quot;yy" sourceLinked="1"/>
        <c:majorTickMark val="none"/>
        <c:minorTickMark val="none"/>
        <c:tickLblPos val="none"/>
        <c:crossAx val="137757056"/>
        <c:crosses val="autoZero"/>
        <c:auto val="1"/>
        <c:lblOffset val="100"/>
        <c:baseTimeUnit val="years"/>
      </c:dateAx>
      <c:valAx>
        <c:axId val="1377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7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宮崎県　串間市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18176</v>
      </c>
      <c r="AM8" s="51"/>
      <c r="AN8" s="51"/>
      <c r="AO8" s="51"/>
      <c r="AP8" s="51"/>
      <c r="AQ8" s="51"/>
      <c r="AR8" s="51"/>
      <c r="AS8" s="51"/>
      <c r="AT8" s="46">
        <f>データ!T6</f>
        <v>295.17</v>
      </c>
      <c r="AU8" s="46"/>
      <c r="AV8" s="46"/>
      <c r="AW8" s="46"/>
      <c r="AX8" s="46"/>
      <c r="AY8" s="46"/>
      <c r="AZ8" s="46"/>
      <c r="BA8" s="46"/>
      <c r="BB8" s="46">
        <f>データ!U6</f>
        <v>61.58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3.3</v>
      </c>
      <c r="Q10" s="46"/>
      <c r="R10" s="46"/>
      <c r="S10" s="46"/>
      <c r="T10" s="46"/>
      <c r="U10" s="46"/>
      <c r="V10" s="46"/>
      <c r="W10" s="46">
        <f>データ!Q6</f>
        <v>91.94</v>
      </c>
      <c r="X10" s="46"/>
      <c r="Y10" s="46"/>
      <c r="Z10" s="46"/>
      <c r="AA10" s="46"/>
      <c r="AB10" s="46"/>
      <c r="AC10" s="46"/>
      <c r="AD10" s="51">
        <f>データ!R6</f>
        <v>2530</v>
      </c>
      <c r="AE10" s="51"/>
      <c r="AF10" s="51"/>
      <c r="AG10" s="51"/>
      <c r="AH10" s="51"/>
      <c r="AI10" s="51"/>
      <c r="AJ10" s="51"/>
      <c r="AK10" s="2"/>
      <c r="AL10" s="51">
        <f>データ!V6</f>
        <v>593</v>
      </c>
      <c r="AM10" s="51"/>
      <c r="AN10" s="51"/>
      <c r="AO10" s="51"/>
      <c r="AP10" s="51"/>
      <c r="AQ10" s="51"/>
      <c r="AR10" s="51"/>
      <c r="AS10" s="51"/>
      <c r="AT10" s="46">
        <f>データ!W6</f>
        <v>0.41</v>
      </c>
      <c r="AU10" s="46"/>
      <c r="AV10" s="46"/>
      <c r="AW10" s="46"/>
      <c r="AX10" s="46"/>
      <c r="AY10" s="46"/>
      <c r="AZ10" s="46"/>
      <c r="BA10" s="46"/>
      <c r="BB10" s="46">
        <f>データ!X6</f>
        <v>1446.34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AN/ZQNSl+9H06TuDJI1D3pMLqLQ+nK7ftJt+wtrvyeFzeOn/W+clFPobnp6OCAMZCc/PEQBE+X0T6twEtMJtWw==" saltValue="BtqLxAKeeB3EqaJw38PP7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452076</v>
      </c>
      <c r="D6" s="33">
        <f t="shared" si="3"/>
        <v>47</v>
      </c>
      <c r="E6" s="33">
        <f t="shared" si="3"/>
        <v>17</v>
      </c>
      <c r="F6" s="33">
        <f t="shared" si="3"/>
        <v>5</v>
      </c>
      <c r="G6" s="33">
        <f t="shared" si="3"/>
        <v>0</v>
      </c>
      <c r="H6" s="33" t="str">
        <f t="shared" si="3"/>
        <v>宮崎県　串間市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3.3</v>
      </c>
      <c r="Q6" s="34">
        <f t="shared" si="3"/>
        <v>91.94</v>
      </c>
      <c r="R6" s="34">
        <f t="shared" si="3"/>
        <v>2530</v>
      </c>
      <c r="S6" s="34">
        <f t="shared" si="3"/>
        <v>18176</v>
      </c>
      <c r="T6" s="34">
        <f t="shared" si="3"/>
        <v>295.17</v>
      </c>
      <c r="U6" s="34">
        <f t="shared" si="3"/>
        <v>61.58</v>
      </c>
      <c r="V6" s="34">
        <f t="shared" si="3"/>
        <v>593</v>
      </c>
      <c r="W6" s="34">
        <f t="shared" si="3"/>
        <v>0.41</v>
      </c>
      <c r="X6" s="34">
        <f t="shared" si="3"/>
        <v>1446.34</v>
      </c>
      <c r="Y6" s="35">
        <f>IF(Y7="",NA(),Y7)</f>
        <v>85.12</v>
      </c>
      <c r="Z6" s="35">
        <f t="shared" ref="Z6:AH6" si="4">IF(Z7="",NA(),Z7)</f>
        <v>84.11</v>
      </c>
      <c r="AA6" s="35">
        <f t="shared" si="4"/>
        <v>77.540000000000006</v>
      </c>
      <c r="AB6" s="35">
        <f t="shared" si="4"/>
        <v>77.150000000000006</v>
      </c>
      <c r="AC6" s="35">
        <f t="shared" si="4"/>
        <v>75.84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55.85</v>
      </c>
      <c r="BR6" s="35">
        <f t="shared" ref="BR6:BZ6" si="8">IF(BR7="",NA(),BR7)</f>
        <v>53.59</v>
      </c>
      <c r="BS6" s="35">
        <f t="shared" si="8"/>
        <v>42.55</v>
      </c>
      <c r="BT6" s="35">
        <f t="shared" si="8"/>
        <v>41.58</v>
      </c>
      <c r="BU6" s="35">
        <f t="shared" si="8"/>
        <v>39.51</v>
      </c>
      <c r="BV6" s="35">
        <f t="shared" si="8"/>
        <v>52.19</v>
      </c>
      <c r="BW6" s="35">
        <f t="shared" si="8"/>
        <v>55.32</v>
      </c>
      <c r="BX6" s="35">
        <f t="shared" si="8"/>
        <v>59.8</v>
      </c>
      <c r="BY6" s="35">
        <f t="shared" si="8"/>
        <v>57.77</v>
      </c>
      <c r="BZ6" s="35">
        <f t="shared" si="8"/>
        <v>57.31</v>
      </c>
      <c r="CA6" s="34" t="str">
        <f>IF(CA7="","",IF(CA7="-","【-】","【"&amp;SUBSTITUTE(TEXT(CA7,"#,##0.00"),"-","△")&amp;"】"))</f>
        <v>【59.59】</v>
      </c>
      <c r="CB6" s="35">
        <f>IF(CB7="",NA(),CB7)</f>
        <v>247.46</v>
      </c>
      <c r="CC6" s="35">
        <f t="shared" ref="CC6:CK6" si="9">IF(CC7="",NA(),CC7)</f>
        <v>259.41000000000003</v>
      </c>
      <c r="CD6" s="35">
        <f t="shared" si="9"/>
        <v>326.52</v>
      </c>
      <c r="CE6" s="35">
        <f t="shared" si="9"/>
        <v>333.78</v>
      </c>
      <c r="CF6" s="35">
        <f t="shared" si="9"/>
        <v>354.38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34.96</v>
      </c>
      <c r="CN6" s="35">
        <f t="shared" ref="CN6:CV6" si="10">IF(CN7="",NA(),CN7)</f>
        <v>34.229999999999997</v>
      </c>
      <c r="CO6" s="35">
        <f t="shared" si="10"/>
        <v>31.54</v>
      </c>
      <c r="CP6" s="35">
        <f t="shared" si="10"/>
        <v>31.3</v>
      </c>
      <c r="CQ6" s="35">
        <f t="shared" si="10"/>
        <v>31.3</v>
      </c>
      <c r="CR6" s="35">
        <f t="shared" si="10"/>
        <v>52.31</v>
      </c>
      <c r="CS6" s="35">
        <f t="shared" si="10"/>
        <v>60.65</v>
      </c>
      <c r="CT6" s="35">
        <f t="shared" si="10"/>
        <v>51.75</v>
      </c>
      <c r="CU6" s="35">
        <f t="shared" si="10"/>
        <v>50.68</v>
      </c>
      <c r="CV6" s="35">
        <f t="shared" si="10"/>
        <v>50.14</v>
      </c>
      <c r="CW6" s="34" t="str">
        <f>IF(CW7="","",IF(CW7="-","【-】","【"&amp;SUBSTITUTE(TEXT(CW7,"#,##0.00"),"-","△")&amp;"】"))</f>
        <v>【51.30】</v>
      </c>
      <c r="CX6" s="35">
        <f>IF(CX7="",NA(),CX7)</f>
        <v>91.57</v>
      </c>
      <c r="CY6" s="35">
        <f t="shared" ref="CY6:DG6" si="11">IF(CY7="",NA(),CY7)</f>
        <v>87.03</v>
      </c>
      <c r="CZ6" s="35">
        <f t="shared" si="11"/>
        <v>88.98</v>
      </c>
      <c r="DA6" s="35">
        <f t="shared" si="11"/>
        <v>90.73</v>
      </c>
      <c r="DB6" s="35">
        <f t="shared" si="11"/>
        <v>91.91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452076</v>
      </c>
      <c r="D7" s="37">
        <v>47</v>
      </c>
      <c r="E7" s="37">
        <v>17</v>
      </c>
      <c r="F7" s="37">
        <v>5</v>
      </c>
      <c r="G7" s="37">
        <v>0</v>
      </c>
      <c r="H7" s="37" t="s">
        <v>97</v>
      </c>
      <c r="I7" s="37" t="s">
        <v>98</v>
      </c>
      <c r="J7" s="37" t="s">
        <v>99</v>
      </c>
      <c r="K7" s="37" t="s">
        <v>100</v>
      </c>
      <c r="L7" s="37" t="s">
        <v>101</v>
      </c>
      <c r="M7" s="37" t="s">
        <v>102</v>
      </c>
      <c r="N7" s="38" t="s">
        <v>103</v>
      </c>
      <c r="O7" s="38" t="s">
        <v>104</v>
      </c>
      <c r="P7" s="38">
        <v>3.3</v>
      </c>
      <c r="Q7" s="38">
        <v>91.94</v>
      </c>
      <c r="R7" s="38">
        <v>2530</v>
      </c>
      <c r="S7" s="38">
        <v>18176</v>
      </c>
      <c r="T7" s="38">
        <v>295.17</v>
      </c>
      <c r="U7" s="38">
        <v>61.58</v>
      </c>
      <c r="V7" s="38">
        <v>593</v>
      </c>
      <c r="W7" s="38">
        <v>0.41</v>
      </c>
      <c r="X7" s="38">
        <v>1446.34</v>
      </c>
      <c r="Y7" s="38">
        <v>85.12</v>
      </c>
      <c r="Z7" s="38">
        <v>84.11</v>
      </c>
      <c r="AA7" s="38">
        <v>77.540000000000006</v>
      </c>
      <c r="AB7" s="38">
        <v>77.150000000000006</v>
      </c>
      <c r="AC7" s="38">
        <v>75.84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55.85</v>
      </c>
      <c r="BR7" s="38">
        <v>53.59</v>
      </c>
      <c r="BS7" s="38">
        <v>42.55</v>
      </c>
      <c r="BT7" s="38">
        <v>41.58</v>
      </c>
      <c r="BU7" s="38">
        <v>39.51</v>
      </c>
      <c r="BV7" s="38">
        <v>52.19</v>
      </c>
      <c r="BW7" s="38">
        <v>55.32</v>
      </c>
      <c r="BX7" s="38">
        <v>59.8</v>
      </c>
      <c r="BY7" s="38">
        <v>57.77</v>
      </c>
      <c r="BZ7" s="38">
        <v>57.31</v>
      </c>
      <c r="CA7" s="38">
        <v>59.59</v>
      </c>
      <c r="CB7" s="38">
        <v>247.46</v>
      </c>
      <c r="CC7" s="38">
        <v>259.41000000000003</v>
      </c>
      <c r="CD7" s="38">
        <v>326.52</v>
      </c>
      <c r="CE7" s="38">
        <v>333.78</v>
      </c>
      <c r="CF7" s="38">
        <v>354.38</v>
      </c>
      <c r="CG7" s="38">
        <v>296.14</v>
      </c>
      <c r="CH7" s="38">
        <v>283.17</v>
      </c>
      <c r="CI7" s="38">
        <v>263.76</v>
      </c>
      <c r="CJ7" s="38">
        <v>274.35000000000002</v>
      </c>
      <c r="CK7" s="38">
        <v>273.52</v>
      </c>
      <c r="CL7" s="38">
        <v>257.86</v>
      </c>
      <c r="CM7" s="38">
        <v>34.96</v>
      </c>
      <c r="CN7" s="38">
        <v>34.229999999999997</v>
      </c>
      <c r="CO7" s="38">
        <v>31.54</v>
      </c>
      <c r="CP7" s="38">
        <v>31.3</v>
      </c>
      <c r="CQ7" s="38">
        <v>31.3</v>
      </c>
      <c r="CR7" s="38">
        <v>52.31</v>
      </c>
      <c r="CS7" s="38">
        <v>60.65</v>
      </c>
      <c r="CT7" s="38">
        <v>51.75</v>
      </c>
      <c r="CU7" s="38">
        <v>50.68</v>
      </c>
      <c r="CV7" s="38">
        <v>50.14</v>
      </c>
      <c r="CW7" s="38">
        <v>51.3</v>
      </c>
      <c r="CX7" s="38">
        <v>91.57</v>
      </c>
      <c r="CY7" s="38">
        <v>87.03</v>
      </c>
      <c r="CZ7" s="38">
        <v>88.98</v>
      </c>
      <c r="DA7" s="38">
        <v>90.73</v>
      </c>
      <c r="DB7" s="38">
        <v>91.91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水永　信介</cp:lastModifiedBy>
  <cp:lastPrinted>2021-02-01T00:42:12Z</cp:lastPrinted>
  <dcterms:created xsi:type="dcterms:W3CDTF">2020-12-04T03:09:40Z</dcterms:created>
  <dcterms:modified xsi:type="dcterms:W3CDTF">2021-02-01T00:42:13Z</dcterms:modified>
</cp:coreProperties>
</file>