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25 日之影町〇\"/>
    </mc:Choice>
  </mc:AlternateContent>
  <xr:revisionPtr revIDLastSave="0" documentId="13_ncr:1_{97068E5D-10C4-4739-AC2C-E495DA9969A9}" xr6:coauthVersionLast="46" xr6:coauthVersionMax="46" xr10:uidLastSave="{00000000-0000-0000-0000-000000000000}"/>
  <workbookProtection workbookAlgorithmName="SHA-512" workbookHashValue="T+zCUNklIhZvcn1dKq58kaFCujJ/o4lovD1qzXjE8H5Za8MCCLnpTRlFKH3N3iLlGTF6U0S+lWOZxNWI8KYTlA==" workbookSaltValue="fr4vKWt6m173scWkPXMnV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AT8" i="4"/>
  <c r="AL8" i="4"/>
  <c r="P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<sst xmlns="http://schemas.openxmlformats.org/spreadsheetml/2006/main" count="236" uniqueCount="121">
  <si>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</si>
  <si>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</si>
  <si>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</si>
  <si>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</si>
  <si>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</si>
  <si>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</si>
  <si>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</si>
  <si>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</si>
  <si>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</si>
  <si>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</si>
  <si>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</si>
  <si>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</si>
  <si>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</si>
  <si>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</si>
  <si>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</si>
  <si>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</si>
  <si>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</si>
  <si>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</si>
  <si>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</si>
  <si>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</si>
  <si>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</si>
  <si>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</si>
  <si>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</si>
  <si>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</si>
  <si>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</si>
  <si>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</si>
  <si>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</si>
  <si>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</si>
  <si>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</si>
  <si>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</si>
  <si>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</si>
  <si>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</si>
  <si>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</si>
  <si>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</si>
  <si>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</si>
  <si>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</si>
  <si>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</si>
  <si>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</si>
  <si>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</si>
  <si>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</si>
  <si>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</si>
  <si>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</si>
  <si>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</si>
  <si>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</si>
  <si>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</si>
  <si>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</si>
  <si>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</si>
  <si>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</si>
  <si>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</si>
  <si>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</si>
  <si>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</si>
  <si>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</si>
  <si>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</si>
  <si>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</si>
  <si>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</si>
  <si>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</si>
  <si>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</si>
  <si>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</si>
  <si>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</si>
  <si>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</si>
  <si>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</si>
  <si>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</si>
  <si>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</si>
  <si>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</si>
  <si>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</si>
  <si>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</si>
  <si>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</si>
  <si>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</si>
  <si>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</si>
  <si>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</si>
  <si>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</si>
  <si>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</si>
  <si>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</si>
  <si>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</si>
  <si>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</si>
  <si>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</si>
  <si>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</si>
  <si>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</si>
  <si>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</si>
  <si>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</si>
  <si>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</si>
  <si>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</si>
  <si>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</si>
  <si>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</si>
  <si>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</si>
  <si>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</si>
  <si>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</si>
  <si>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</si>
  <si>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</si>
  <si>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</si>
  <si>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</si>
  <si>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</si>
  <si>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</si>
  <si>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</si>
  <si>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</si>
  <si>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</si>
  <si>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</si>
  <si>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</si>
  <si>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</si>
  <si>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</si>
  <si>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</si>
  <si>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</si>
  <si>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</si>
  <si>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</si>
  <si>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</si>
  <si>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</si>
  <si>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</si>
  <si>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</si>
  <si>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</si>
  <si>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</si>
  <si>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</si>
  <si>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</si>
  <si>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</si>
  <si>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</si>
  <si>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</si>
  <si>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</si>
  <si>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</si>
  <si>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</si>
  <si>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施設運用開始から２０年近く経過しており、中継ポンプやコンプレッサー等の設備更新の時期が来ている。
　中継ポンプについては予備のポンプを準備し、故障した際の対応準備は整えている。その他の故障等についてはその都度修繕の対応をしているが、今後経年化が進めば管渠の計画的な更新も行っていく必要がある。</t>
    <rPh sb="1" eb="3">
      <t>シセツ</t>
    </rPh>
    <rPh sb="3" eb="5">
      <t>ウンヨウ</t>
    </rPh>
    <rPh sb="5" eb="7">
      <t>カイシ</t>
    </rPh>
    <rPh sb="14" eb="16">
      <t>ケイカ</t>
    </rPh>
    <rPh sb="21" eb="23">
      <t>チュウケイ</t>
    </rPh>
    <rPh sb="34" eb="35">
      <t>トウ</t>
    </rPh>
    <rPh sb="36" eb="38">
      <t>セツビ</t>
    </rPh>
    <rPh sb="38" eb="40">
      <t>コウシン</t>
    </rPh>
    <rPh sb="41" eb="43">
      <t>ジキ</t>
    </rPh>
    <rPh sb="44" eb="45">
      <t>キ</t>
    </rPh>
    <rPh sb="51" eb="53">
      <t>チュウケイ</t>
    </rPh>
    <rPh sb="61" eb="63">
      <t>ヨビ</t>
    </rPh>
    <rPh sb="68" eb="70">
      <t>ジュンビ</t>
    </rPh>
    <rPh sb="72" eb="74">
      <t>コショウ</t>
    </rPh>
    <rPh sb="76" eb="77">
      <t>サイ</t>
    </rPh>
    <rPh sb="78" eb="80">
      <t>タイオウ</t>
    </rPh>
    <rPh sb="80" eb="82">
      <t>ジュンビ</t>
    </rPh>
    <rPh sb="83" eb="84">
      <t>トトノ</t>
    </rPh>
    <rPh sb="91" eb="92">
      <t>タ</t>
    </rPh>
    <rPh sb="93" eb="95">
      <t>コショウ</t>
    </rPh>
    <rPh sb="95" eb="96">
      <t>トウ</t>
    </rPh>
    <rPh sb="103" eb="105">
      <t>ツド</t>
    </rPh>
    <rPh sb="105" eb="107">
      <t>シュウゼン</t>
    </rPh>
    <rPh sb="108" eb="110">
      <t>タイオウ</t>
    </rPh>
    <rPh sb="117" eb="119">
      <t>コンゴ</t>
    </rPh>
    <rPh sb="119" eb="121">
      <t>ケイネン</t>
    </rPh>
    <rPh sb="121" eb="122">
      <t>カ</t>
    </rPh>
    <rPh sb="123" eb="124">
      <t>スス</t>
    </rPh>
    <rPh sb="126" eb="127">
      <t>カン</t>
    </rPh>
    <rPh sb="127" eb="128">
      <t>キョ</t>
    </rPh>
    <rPh sb="129" eb="132">
      <t>ケイカクテキ</t>
    </rPh>
    <rPh sb="133" eb="135">
      <t>コウシン</t>
    </rPh>
    <rPh sb="136" eb="137">
      <t>オコナ</t>
    </rPh>
    <rPh sb="141" eb="143">
      <t>ヒツヨウ</t>
    </rPh>
    <phoneticPr fontId="4"/>
  </si>
  <si>
    <t>　地形的要因などにより中継ポンプ等の設備投資が多い施設である。これから経営の健全性を保つために、平成２８年度に策定した経営戦略の改訂と併せながら、今後の処理区域人口の減少を見据え、維持管理費に見合った料金改定や最良な設備規模及び処理方法を検討していきたい。</t>
    <rPh sb="1" eb="4">
      <t>チケイテキ</t>
    </rPh>
    <rPh sb="4" eb="6">
      <t>ヨウイン</t>
    </rPh>
    <rPh sb="11" eb="13">
      <t>チュウケイ</t>
    </rPh>
    <rPh sb="16" eb="17">
      <t>トウ</t>
    </rPh>
    <rPh sb="18" eb="20">
      <t>セツビ</t>
    </rPh>
    <rPh sb="20" eb="22">
      <t>トウシ</t>
    </rPh>
    <rPh sb="23" eb="24">
      <t>オオ</t>
    </rPh>
    <rPh sb="25" eb="27">
      <t>シセツ</t>
    </rPh>
    <rPh sb="35" eb="37">
      <t>ケイエイ</t>
    </rPh>
    <rPh sb="38" eb="41">
      <t>ケンゼンセイ</t>
    </rPh>
    <rPh sb="42" eb="43">
      <t>タモ</t>
    </rPh>
    <rPh sb="48" eb="50">
      <t>ヘイセイ</t>
    </rPh>
    <rPh sb="52" eb="54">
      <t>ネンド</t>
    </rPh>
    <rPh sb="55" eb="57">
      <t>サクテイ</t>
    </rPh>
    <rPh sb="59" eb="61">
      <t>ケイエイ</t>
    </rPh>
    <rPh sb="61" eb="63">
      <t>センリャク</t>
    </rPh>
    <rPh sb="64" eb="66">
      <t>カイテイ</t>
    </rPh>
    <rPh sb="67" eb="68">
      <t>アワ</t>
    </rPh>
    <rPh sb="73" eb="75">
      <t>コンゴ</t>
    </rPh>
    <rPh sb="76" eb="78">
      <t>ショリ</t>
    </rPh>
    <rPh sb="78" eb="80">
      <t>クイキ</t>
    </rPh>
    <rPh sb="80" eb="82">
      <t>ジンコウ</t>
    </rPh>
    <rPh sb="83" eb="85">
      <t>ゲンショウ</t>
    </rPh>
    <rPh sb="86" eb="88">
      <t>ミス</t>
    </rPh>
    <rPh sb="90" eb="92">
      <t>イジ</t>
    </rPh>
    <rPh sb="92" eb="95">
      <t>カンリヒ</t>
    </rPh>
    <rPh sb="96" eb="98">
      <t>ミア</t>
    </rPh>
    <rPh sb="100" eb="102">
      <t>リョウキン</t>
    </rPh>
    <rPh sb="102" eb="104">
      <t>カイテイ</t>
    </rPh>
    <rPh sb="105" eb="107">
      <t>サイリョウ</t>
    </rPh>
    <rPh sb="108" eb="110">
      <t>セツビ</t>
    </rPh>
    <rPh sb="110" eb="112">
      <t>キボ</t>
    </rPh>
    <rPh sb="112" eb="113">
      <t>オヨ</t>
    </rPh>
    <rPh sb="114" eb="116">
      <t>ショリ</t>
    </rPh>
    <rPh sb="116" eb="118">
      <t>ホウホウ</t>
    </rPh>
    <rPh sb="119" eb="121">
      <t>ケントウ</t>
    </rPh>
    <phoneticPr fontId="4"/>
  </si>
  <si>
    <r>
      <t>　本町の農業集落排水事業は、比較的小規模な施設のため、少数の利用者の増減、維持費の増減が各比率に大きく反映されるが、収益的収支比率や経費回収率は１００％前後の水準で推移しているので経営の健全性は概ね確保できている。
　企業債残高対事業規模比率は、全国平均や</t>
    </r>
    <r>
      <rPr>
        <sz val="11"/>
        <color rgb="FFFF0000"/>
        <rFont val="ＭＳ ゴシック"/>
        <family val="3"/>
        <charset val="128"/>
      </rPr>
      <t>類似</t>
    </r>
    <r>
      <rPr>
        <sz val="11"/>
        <color theme="1"/>
        <rFont val="ＭＳ ゴシック"/>
        <family val="3"/>
        <charset val="128"/>
      </rPr>
      <t>団体と比べ低率だが、依然として財源の大半を一般会計に依存していることから、自立性の高い経営見直しが求められる。　
　経費回収率はほぼ１００％であり施設の維持費用については料金収入で賄えている状況だが、企業債償還については一般会計からの繰入による事業運営となっている。
　施設利用率については、ここ数年平均値を下回る状況でありが、過疎化等による人口減少のため利用率が低下していると予想される。
　水洗化率は</t>
    </r>
    <r>
      <rPr>
        <sz val="11"/>
        <color rgb="FFFF0000"/>
        <rFont val="ＭＳ ゴシック"/>
        <family val="3"/>
        <charset val="128"/>
      </rPr>
      <t>全国</t>
    </r>
    <r>
      <rPr>
        <sz val="11"/>
        <color theme="1"/>
        <rFont val="ＭＳ ゴシック"/>
        <family val="3"/>
        <charset val="128"/>
      </rPr>
      <t>平均を上回り、</t>
    </r>
    <r>
      <rPr>
        <sz val="11"/>
        <color rgb="FFFF0000"/>
        <rFont val="ＭＳ ゴシック"/>
        <family val="3"/>
        <charset val="128"/>
      </rPr>
      <t>類似</t>
    </r>
    <r>
      <rPr>
        <sz val="11"/>
        <color theme="1"/>
        <rFont val="ＭＳ ゴシック"/>
        <family val="3"/>
        <charset val="128"/>
      </rPr>
      <t>団体と比べても高い水準にある。今後普及促進等を行い、さらに水洗化率の向上を図りたい。
　料金については、水道使用料と併せて将来的には改定を検討する必要があると思われる。</t>
    </r>
    <rPh sb="1" eb="3">
      <t>ホンチョウ</t>
    </rPh>
    <rPh sb="4" eb="6">
      <t>ノウギョウ</t>
    </rPh>
    <rPh sb="6" eb="8">
      <t>シュウラク</t>
    </rPh>
    <rPh sb="8" eb="10">
      <t>ハイスイ</t>
    </rPh>
    <rPh sb="10" eb="12">
      <t>ジギョウ</t>
    </rPh>
    <rPh sb="14" eb="17">
      <t>ヒカクテキ</t>
    </rPh>
    <rPh sb="58" eb="61">
      <t>シュウエキテキ</t>
    </rPh>
    <rPh sb="61" eb="63">
      <t>シュウシ</t>
    </rPh>
    <rPh sb="63" eb="65">
      <t>ヒリツ</t>
    </rPh>
    <rPh sb="66" eb="68">
      <t>ケイヒ</t>
    </rPh>
    <rPh sb="68" eb="71">
      <t>カイシュウリツ</t>
    </rPh>
    <rPh sb="76" eb="78">
      <t>ゼンゴ</t>
    </rPh>
    <rPh sb="79" eb="81">
      <t>スイジュン</t>
    </rPh>
    <rPh sb="82" eb="84">
      <t>スイイ</t>
    </rPh>
    <rPh sb="90" eb="92">
      <t>ケイエイ</t>
    </rPh>
    <rPh sb="93" eb="96">
      <t>ケンゼンセイ</t>
    </rPh>
    <rPh sb="97" eb="98">
      <t>オオム</t>
    </rPh>
    <rPh sb="99" eb="101">
      <t>カクホ</t>
    </rPh>
    <rPh sb="109" eb="112">
      <t>キギョウサイ</t>
    </rPh>
    <rPh sb="112" eb="114">
      <t>ザンダカ</t>
    </rPh>
    <rPh sb="114" eb="115">
      <t>タイ</t>
    </rPh>
    <rPh sb="115" eb="117">
      <t>ジギョウ</t>
    </rPh>
    <rPh sb="117" eb="119">
      <t>キボ</t>
    </rPh>
    <rPh sb="119" eb="121">
      <t>ヒリツ</t>
    </rPh>
    <rPh sb="123" eb="125">
      <t>ゼンコク</t>
    </rPh>
    <rPh sb="125" eb="127">
      <t>ヘイキン</t>
    </rPh>
    <rPh sb="128" eb="130">
      <t>ルイジ</t>
    </rPh>
    <rPh sb="130" eb="132">
      <t>ダンタイ</t>
    </rPh>
    <rPh sb="133" eb="134">
      <t>クラ</t>
    </rPh>
    <rPh sb="135" eb="137">
      <t>テイリツ</t>
    </rPh>
    <rPh sb="140" eb="142">
      <t>イゼン</t>
    </rPh>
    <rPh sb="145" eb="147">
      <t>ザイゲン</t>
    </rPh>
    <rPh sb="148" eb="150">
      <t>タイハン</t>
    </rPh>
    <rPh sb="188" eb="190">
      <t>ケイヒ</t>
    </rPh>
    <rPh sb="190" eb="193">
      <t>カイシュウリツ</t>
    </rPh>
    <rPh sb="203" eb="205">
      <t>シセツ</t>
    </rPh>
    <rPh sb="206" eb="208">
      <t>イジ</t>
    </rPh>
    <rPh sb="208" eb="210">
      <t>ヒヨウ</t>
    </rPh>
    <rPh sb="215" eb="217">
      <t>リョウキン</t>
    </rPh>
    <rPh sb="217" eb="219">
      <t>シュウニュウ</t>
    </rPh>
    <rPh sb="220" eb="221">
      <t>マカナ</t>
    </rPh>
    <rPh sb="225" eb="227">
      <t>ジョウキョウ</t>
    </rPh>
    <rPh sb="230" eb="232">
      <t>キギョウ</t>
    </rPh>
    <rPh sb="232" eb="233">
      <t>サイ</t>
    </rPh>
    <rPh sb="233" eb="235">
      <t>ショウカン</t>
    </rPh>
    <rPh sb="240" eb="242">
      <t>イッパン</t>
    </rPh>
    <rPh sb="242" eb="244">
      <t>カイケイ</t>
    </rPh>
    <rPh sb="247" eb="249">
      <t>クリイレ</t>
    </rPh>
    <rPh sb="252" eb="254">
      <t>ジギョウ</t>
    </rPh>
    <rPh sb="254" eb="256">
      <t>ウンエイ</t>
    </rPh>
    <rPh sb="265" eb="267">
      <t>シセツ</t>
    </rPh>
    <rPh sb="267" eb="270">
      <t>リヨウリツ</t>
    </rPh>
    <rPh sb="278" eb="280">
      <t>スウネン</t>
    </rPh>
    <rPh sb="280" eb="283">
      <t>ヘイキンチ</t>
    </rPh>
    <rPh sb="284" eb="286">
      <t>シタマワ</t>
    </rPh>
    <rPh sb="287" eb="289">
      <t>ジョウキョウ</t>
    </rPh>
    <rPh sb="294" eb="297">
      <t>カソカ</t>
    </rPh>
    <rPh sb="297" eb="298">
      <t>トウ</t>
    </rPh>
    <rPh sb="301" eb="303">
      <t>ジンコウ</t>
    </rPh>
    <rPh sb="303" eb="305">
      <t>ゲンショウ</t>
    </rPh>
    <rPh sb="308" eb="311">
      <t>リヨウリツ</t>
    </rPh>
    <rPh sb="312" eb="314">
      <t>テイカ</t>
    </rPh>
    <rPh sb="319" eb="321">
      <t>ヨソウ</t>
    </rPh>
    <rPh sb="327" eb="330">
      <t>スイセンカ</t>
    </rPh>
    <rPh sb="330" eb="331">
      <t>リツ</t>
    </rPh>
    <rPh sb="332" eb="334">
      <t>ゼンコク</t>
    </rPh>
    <rPh sb="334" eb="336">
      <t>ヘイキン</t>
    </rPh>
    <rPh sb="337" eb="339">
      <t>ウワマワ</t>
    </rPh>
    <rPh sb="341" eb="343">
      <t>ルイジ</t>
    </rPh>
    <rPh sb="343" eb="345">
      <t>ダンタイ</t>
    </rPh>
    <rPh sb="346" eb="347">
      <t>クラ</t>
    </rPh>
    <rPh sb="350" eb="351">
      <t>タカ</t>
    </rPh>
    <rPh sb="352" eb="354">
      <t>スイジュン</t>
    </rPh>
    <rPh sb="358" eb="360">
      <t>コンゴ</t>
    </rPh>
    <rPh sb="360" eb="362">
      <t>フキュウ</t>
    </rPh>
    <rPh sb="362" eb="364">
      <t>ソクシン</t>
    </rPh>
    <rPh sb="364" eb="365">
      <t>トウ</t>
    </rPh>
    <rPh sb="366" eb="367">
      <t>オコナ</t>
    </rPh>
    <rPh sb="372" eb="375">
      <t>スイセンカ</t>
    </rPh>
    <rPh sb="375" eb="376">
      <t>リツ</t>
    </rPh>
    <rPh sb="377" eb="379">
      <t>コウジョウ</t>
    </rPh>
    <rPh sb="380" eb="381">
      <t>ハカ</t>
    </rPh>
    <rPh sb="387" eb="389">
      <t>リョウキン</t>
    </rPh>
    <rPh sb="395" eb="397">
      <t>スイドウ</t>
    </rPh>
    <rPh sb="397" eb="400">
      <t>シヨウリョウ</t>
    </rPh>
    <rPh sb="401" eb="402">
      <t>アワ</t>
    </rPh>
    <rPh sb="404" eb="407">
      <t>ショウライテキ</t>
    </rPh>
    <rPh sb="409" eb="411">
      <t>カイテイ</t>
    </rPh>
    <rPh sb="412" eb="414">
      <t>ケントウ</t>
    </rPh>
    <rPh sb="416" eb="418">
      <t>ヒツヨウ</t>
    </rPh>
    <rPh sb="422" eb="423">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</si>
</sst>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5A-4D2E-B43F-5F308F075A0E}"/>
            </c:ext>
          </c:extLst>
        </c:ser>
        <c:dLbls>
          <c:showLegendKey val="0"/>
          <c:showVal val="0"/>
          <c:showCatName val="0"/>
          <c:showSerName val="0"/>
          <c:showPercent val="0"/>
          <c:showBubbleSize val="0"/>
        </c:dLbls>
        <c:gapWidth val="150"/>
        <c:axId val="317927392"/>
        <c:axId val="31792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F5A-4D2E-B43F-5F308F075A0E}"/>
            </c:ext>
          </c:extLst>
        </c:ser>
        <c:dLbls>
          <c:showLegendKey val="0"/>
          <c:showVal val="0"/>
          <c:showCatName val="0"/>
          <c:showSerName val="0"/>
          <c:showPercent val="0"/>
          <c:showBubbleSize val="0"/>
        </c:dLbls>
        <c:marker val="1"/>
        <c:smooth val="0"/>
        <c:axId val="317927392"/>
        <c:axId val="317927000"/>
      </c:lineChart>
      <c:dateAx>
        <c:axId val="317927392"/>
        <c:scaling>
          <c:orientation val="minMax"/>
        </c:scaling>
        <c:delete val="1"/>
        <c:axPos val="b"/>
        <c:numFmt formatCode="&quot;H&quot;yy" sourceLinked="1"/>
        <c:majorTickMark val="none"/>
        <c:minorTickMark val="none"/>
        <c:tickLblPos val="none"/>
        <c:crossAx val="317927000"/>
        <c:crosses val="autoZero"/>
        <c:auto val="1"/>
        <c:lblOffset val="100"/>
        <c:baseTimeUnit val="years"/>
      </c:dateAx>
      <c:valAx>
        <c:axId val="31792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55.63</c:v>
                </c:pt>
                <c:pt idx="1">
                  <c:v>53.52</c:v>
                </c:pt>
                <c:pt idx="2">
                  <c:v>47.18</c:v>
                </c:pt>
                <c:pt idx="3">
                  <c:v>45.77</c:v>
                </c:pt>
                <c:pt idx="4">
                  <c:v>46.48</c:v>
                </c:pt>
              </c:numCache>
            </c:numRef>
          </c:val>
          <c:extLst>
            <c:ext xmlns:c16="http://schemas.microsoft.com/office/drawing/2014/chart" uri="{C3380CC4-5D6E-409C-BE32-E72D297353CC}">
              <c16:uniqueId val="{00000000-220E-4BBD-B387-45C57825DC73}"/>
            </c:ext>
          </c:extLst>
        </c:ser>
        <c:dLbls>
          <c:showLegendKey val="0"/>
          <c:showVal val="0"/>
          <c:showCatName val="0"/>
          <c:showSerName val="0"/>
          <c:showPercent val="0"/>
          <c:showBubbleSize val="0"/>
        </c:dLbls>
        <c:gapWidth val="150"/>
        <c:axId val="367351584"/>
        <c:axId val="36735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20E-4BBD-B387-45C57825DC73}"/>
            </c:ext>
          </c:extLst>
        </c:ser>
        <c:dLbls>
          <c:showLegendKey val="0"/>
          <c:showVal val="0"/>
          <c:showCatName val="0"/>
          <c:showSerName val="0"/>
          <c:showPercent val="0"/>
          <c:showBubbleSize val="0"/>
        </c:dLbls>
        <c:marker val="1"/>
        <c:smooth val="0"/>
        <c:axId val="367351584"/>
        <c:axId val="367351976"/>
      </c:lineChart>
      <c:dateAx>
        <c:axId val="367351584"/>
        <c:scaling>
          <c:orientation val="minMax"/>
        </c:scaling>
        <c:delete val="1"/>
        <c:axPos val="b"/>
        <c:numFmt formatCode="&quot;H&quot;yy" sourceLinked="1"/>
        <c:majorTickMark val="none"/>
        <c:minorTickMark val="none"/>
        <c:tickLblPos val="none"/>
        <c:crossAx val="367351976"/>
        <c:crosses val="autoZero"/>
        <c:auto val="1"/>
        <c:lblOffset val="100"/>
        <c:baseTimeUnit val="years"/>
      </c:dateAx>
      <c:valAx>
        <c:axId val="36735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90.75</c:v>
                </c:pt>
                <c:pt idx="1">
                  <c:v>90.75</c:v>
                </c:pt>
                <c:pt idx="2">
                  <c:v>96.08</c:v>
                </c:pt>
                <c:pt idx="3">
                  <c:v>96.14</c:v>
                </c:pt>
                <c:pt idx="4">
                  <c:v>96.02</c:v>
                </c:pt>
              </c:numCache>
            </c:numRef>
          </c:val>
          <c:extLst>
            <c:ext xmlns:c16="http://schemas.microsoft.com/office/drawing/2014/chart" uri="{C3380CC4-5D6E-409C-BE32-E72D297353CC}">
              <c16:uniqueId val="{00000000-D45F-45FE-89F5-31F03D68F23F}"/>
            </c:ext>
          </c:extLst>
        </c:ser>
        <c:dLbls>
          <c:showLegendKey val="0"/>
          <c:showVal val="0"/>
          <c:showCatName val="0"/>
          <c:showSerName val="0"/>
          <c:showPercent val="0"/>
          <c:showBubbleSize val="0"/>
        </c:dLbls>
        <c:gapWidth val="150"/>
        <c:axId val="367353152"/>
        <c:axId val="36735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D45F-45FE-89F5-31F03D68F23F}"/>
            </c:ext>
          </c:extLst>
        </c:ser>
        <c:dLbls>
          <c:showLegendKey val="0"/>
          <c:showVal val="0"/>
          <c:showCatName val="0"/>
          <c:showSerName val="0"/>
          <c:showPercent val="0"/>
          <c:showBubbleSize val="0"/>
        </c:dLbls>
        <c:marker val="1"/>
        <c:smooth val="0"/>
        <c:axId val="367353152"/>
        <c:axId val="367353544"/>
      </c:lineChart>
      <c:dateAx>
        <c:axId val="367353152"/>
        <c:scaling>
          <c:orientation val="minMax"/>
        </c:scaling>
        <c:delete val="1"/>
        <c:axPos val="b"/>
        <c:numFmt formatCode="&quot;H&quot;yy" sourceLinked="1"/>
        <c:majorTickMark val="none"/>
        <c:minorTickMark val="none"/>
        <c:tickLblPos val="none"/>
        <c:crossAx val="367353544"/>
        <c:crosses val="autoZero"/>
        <c:auto val="1"/>
        <c:lblOffset val="100"/>
        <c:baseTimeUnit val="years"/>
      </c:dateAx>
      <c:valAx>
        <c:axId val="36735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101.56</c:v>
                </c:pt>
                <c:pt idx="1">
                  <c:v>99.04</c:v>
                </c:pt>
                <c:pt idx="2">
                  <c:v>99.61</c:v>
                </c:pt>
                <c:pt idx="3">
                  <c:v>98.18</c:v>
                </c:pt>
                <c:pt idx="4">
                  <c:v>100.69</c:v>
                </c:pt>
              </c:numCache>
            </c:numRef>
          </c:val>
          <c:extLst>
            <c:ext xmlns:c16="http://schemas.microsoft.com/office/drawing/2014/chart" uri="{C3380CC4-5D6E-409C-BE32-E72D297353CC}">
              <c16:uniqueId val="{00000000-45B4-4E75-B695-B21E07BB4085}"/>
            </c:ext>
          </c:extLst>
        </c:ser>
        <c:dLbls>
          <c:showLegendKey val="0"/>
          <c:showVal val="0"/>
          <c:showCatName val="0"/>
          <c:showSerName val="0"/>
          <c:showPercent val="0"/>
          <c:showBubbleSize val="0"/>
        </c:dLbls>
        <c:gapWidth val="150"/>
        <c:axId val="311470680"/>
        <c:axId val="3114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4-4E75-B695-B21E07BB4085}"/>
            </c:ext>
          </c:extLst>
        </c:ser>
        <c:dLbls>
          <c:showLegendKey val="0"/>
          <c:showVal val="0"/>
          <c:showCatName val="0"/>
          <c:showSerName val="0"/>
          <c:showPercent val="0"/>
          <c:showBubbleSize val="0"/>
        </c:dLbls>
        <c:marker val="1"/>
        <c:smooth val="0"/>
        <c:axId val="311470680"/>
        <c:axId val="311471072"/>
      </c:lineChart>
      <c:dateAx>
        <c:axId val="311470680"/>
        <c:scaling>
          <c:orientation val="minMax"/>
        </c:scaling>
        <c:delete val="1"/>
        <c:axPos val="b"/>
        <c:numFmt formatCode="&quot;H&quot;yy" sourceLinked="1"/>
        <c:majorTickMark val="none"/>
        <c:minorTickMark val="none"/>
        <c:tickLblPos val="none"/>
        <c:crossAx val="311471072"/>
        <c:crosses val="autoZero"/>
        <c:auto val="1"/>
        <c:lblOffset val="100"/>
        <c:baseTimeUnit val="years"/>
      </c:dateAx>
      <c:valAx>
        <c:axId val="3114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7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21-48C6-98C9-27684E6D2FC3}"/>
            </c:ext>
          </c:extLst>
        </c:ser>
        <c:dLbls>
          <c:showLegendKey val="0"/>
          <c:showVal val="0"/>
          <c:showCatName val="0"/>
          <c:showSerName val="0"/>
          <c:showPercent val="0"/>
          <c:showBubbleSize val="0"/>
        </c:dLbls>
        <c:gapWidth val="150"/>
        <c:axId val="371760720"/>
        <c:axId val="31355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21-48C6-98C9-27684E6D2FC3}"/>
            </c:ext>
          </c:extLst>
        </c:ser>
        <c:dLbls>
          <c:showLegendKey val="0"/>
          <c:showVal val="0"/>
          <c:showCatName val="0"/>
          <c:showSerName val="0"/>
          <c:showPercent val="0"/>
          <c:showBubbleSize val="0"/>
        </c:dLbls>
        <c:marker val="1"/>
        <c:smooth val="0"/>
        <c:axId val="371760720"/>
        <c:axId val="313558960"/>
      </c:lineChart>
      <c:dateAx>
        <c:axId val="371760720"/>
        <c:scaling>
          <c:orientation val="minMax"/>
        </c:scaling>
        <c:delete val="1"/>
        <c:axPos val="b"/>
        <c:numFmt formatCode="&quot;H&quot;yy" sourceLinked="1"/>
        <c:majorTickMark val="none"/>
        <c:minorTickMark val="none"/>
        <c:tickLblPos val="none"/>
        <c:crossAx val="313558960"/>
        <c:crosses val="autoZero"/>
        <c:auto val="1"/>
        <c:lblOffset val="100"/>
        <c:baseTimeUnit val="years"/>
      </c:dateAx>
      <c:valAx>
        <c:axId val="31355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6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1B-4514-8225-AB0C5EF5220B}"/>
            </c:ext>
          </c:extLst>
        </c:ser>
        <c:dLbls>
          <c:showLegendKey val="0"/>
          <c:showVal val="0"/>
          <c:showCatName val="0"/>
          <c:showSerName val="0"/>
          <c:showPercent val="0"/>
          <c:showBubbleSize val="0"/>
        </c:dLbls>
        <c:gapWidth val="150"/>
        <c:axId val="5776784"/>
        <c:axId val="21029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1B-4514-8225-AB0C5EF5220B}"/>
            </c:ext>
          </c:extLst>
        </c:ser>
        <c:dLbls>
          <c:showLegendKey val="0"/>
          <c:showVal val="0"/>
          <c:showCatName val="0"/>
          <c:showSerName val="0"/>
          <c:showPercent val="0"/>
          <c:showBubbleSize val="0"/>
        </c:dLbls>
        <c:marker val="1"/>
        <c:smooth val="0"/>
        <c:axId val="5776784"/>
        <c:axId val="210291528"/>
      </c:lineChart>
      <c:dateAx>
        <c:axId val="5776784"/>
        <c:scaling>
          <c:orientation val="minMax"/>
        </c:scaling>
        <c:delete val="1"/>
        <c:axPos val="b"/>
        <c:numFmt formatCode="&quot;H&quot;yy" sourceLinked="1"/>
        <c:majorTickMark val="none"/>
        <c:minorTickMark val="none"/>
        <c:tickLblPos val="none"/>
        <c:crossAx val="210291528"/>
        <c:crosses val="autoZero"/>
        <c:auto val="1"/>
        <c:lblOffset val="100"/>
        <c:baseTimeUnit val="years"/>
      </c:dateAx>
      <c:valAx>
        <c:axId val="21029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31-4A2D-9C39-84D23204B6CD}"/>
            </c:ext>
          </c:extLst>
        </c:ser>
        <c:dLbls>
          <c:showLegendKey val="0"/>
          <c:showVal val="0"/>
          <c:showCatName val="0"/>
          <c:showSerName val="0"/>
          <c:showPercent val="0"/>
          <c:showBubbleSize val="0"/>
        </c:dLbls>
        <c:gapWidth val="150"/>
        <c:axId val="370456928"/>
        <c:axId val="37045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31-4A2D-9C39-84D23204B6CD}"/>
            </c:ext>
          </c:extLst>
        </c:ser>
        <c:dLbls>
          <c:showLegendKey val="0"/>
          <c:showVal val="0"/>
          <c:showCatName val="0"/>
          <c:showSerName val="0"/>
          <c:showPercent val="0"/>
          <c:showBubbleSize val="0"/>
        </c:dLbls>
        <c:marker val="1"/>
        <c:smooth val="0"/>
        <c:axId val="370456928"/>
        <c:axId val="370457320"/>
      </c:lineChart>
      <c:dateAx>
        <c:axId val="370456928"/>
        <c:scaling>
          <c:orientation val="minMax"/>
        </c:scaling>
        <c:delete val="1"/>
        <c:axPos val="b"/>
        <c:numFmt formatCode="&quot;H&quot;yy" sourceLinked="1"/>
        <c:majorTickMark val="none"/>
        <c:minorTickMark val="none"/>
        <c:tickLblPos val="none"/>
        <c:crossAx val="370457320"/>
        <c:crosses val="autoZero"/>
        <c:auto val="1"/>
        <c:lblOffset val="100"/>
        <c:baseTimeUnit val="years"/>
      </c:dateAx>
      <c:valAx>
        <c:axId val="37045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21-4992-BFD8-1882E0CE19D0}"/>
            </c:ext>
          </c:extLst>
        </c:ser>
        <c:dLbls>
          <c:showLegendKey val="0"/>
          <c:showVal val="0"/>
          <c:showCatName val="0"/>
          <c:showSerName val="0"/>
          <c:showPercent val="0"/>
          <c:showBubbleSize val="0"/>
        </c:dLbls>
        <c:gapWidth val="150"/>
        <c:axId val="370458496"/>
        <c:axId val="37045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1-4992-BFD8-1882E0CE19D0}"/>
            </c:ext>
          </c:extLst>
        </c:ser>
        <c:dLbls>
          <c:showLegendKey val="0"/>
          <c:showVal val="0"/>
          <c:showCatName val="0"/>
          <c:showSerName val="0"/>
          <c:showPercent val="0"/>
          <c:showBubbleSize val="0"/>
        </c:dLbls>
        <c:marker val="1"/>
        <c:smooth val="0"/>
        <c:axId val="370458496"/>
        <c:axId val="370458888"/>
      </c:lineChart>
      <c:dateAx>
        <c:axId val="370458496"/>
        <c:scaling>
          <c:orientation val="minMax"/>
        </c:scaling>
        <c:delete val="1"/>
        <c:axPos val="b"/>
        <c:numFmt formatCode="&quot;H&quot;yy" sourceLinked="1"/>
        <c:majorTickMark val="none"/>
        <c:minorTickMark val="none"/>
        <c:tickLblPos val="none"/>
        <c:crossAx val="370458888"/>
        <c:crosses val="autoZero"/>
        <c:auto val="1"/>
        <c:lblOffset val="100"/>
        <c:baseTimeUnit val="years"/>
      </c:dateAx>
      <c:valAx>
        <c:axId val="37045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355.23</c:v>
                </c:pt>
                <c:pt idx="2">
                  <c:v>273.81</c:v>
                </c:pt>
                <c:pt idx="3">
                  <c:v>221.35</c:v>
                </c:pt>
                <c:pt idx="4">
                  <c:v>82.92</c:v>
                </c:pt>
              </c:numCache>
            </c:numRef>
          </c:val>
          <c:extLst>
            <c:ext xmlns:c16="http://schemas.microsoft.com/office/drawing/2014/chart" uri="{C3380CC4-5D6E-409C-BE32-E72D297353CC}">
              <c16:uniqueId val="{00000000-3CEA-4633-BDDD-13D9BAE6B284}"/>
            </c:ext>
          </c:extLst>
        </c:ser>
        <c:dLbls>
          <c:showLegendKey val="0"/>
          <c:showVal val="0"/>
          <c:showCatName val="0"/>
          <c:showSerName val="0"/>
          <c:showPercent val="0"/>
          <c:showBubbleSize val="0"/>
        </c:dLbls>
        <c:gapWidth val="150"/>
        <c:axId val="318152632"/>
        <c:axId val="31815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CEA-4633-BDDD-13D9BAE6B284}"/>
            </c:ext>
          </c:extLst>
        </c:ser>
        <c:dLbls>
          <c:showLegendKey val="0"/>
          <c:showVal val="0"/>
          <c:showCatName val="0"/>
          <c:showSerName val="0"/>
          <c:showPercent val="0"/>
          <c:showBubbleSize val="0"/>
        </c:dLbls>
        <c:marker val="1"/>
        <c:smooth val="0"/>
        <c:axId val="318152632"/>
        <c:axId val="318153024"/>
      </c:lineChart>
      <c:dateAx>
        <c:axId val="318152632"/>
        <c:scaling>
          <c:orientation val="minMax"/>
        </c:scaling>
        <c:delete val="1"/>
        <c:axPos val="b"/>
        <c:numFmt formatCode="&quot;H&quot;yy" sourceLinked="1"/>
        <c:majorTickMark val="none"/>
        <c:minorTickMark val="none"/>
        <c:tickLblPos val="none"/>
        <c:crossAx val="318153024"/>
        <c:crosses val="autoZero"/>
        <c:auto val="1"/>
        <c:lblOffset val="100"/>
        <c:baseTimeUnit val="years"/>
      </c:dateAx>
      <c:valAx>
        <c:axId val="3181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102.7</c:v>
                </c:pt>
                <c:pt idx="1">
                  <c:v>102.34</c:v>
                </c:pt>
                <c:pt idx="2">
                  <c:v>100</c:v>
                </c:pt>
                <c:pt idx="3">
                  <c:v>100</c:v>
                </c:pt>
                <c:pt idx="4">
                  <c:v>100.08</c:v>
                </c:pt>
              </c:numCache>
            </c:numRef>
          </c:val>
          <c:extLst>
            <c:ext xmlns:c16="http://schemas.microsoft.com/office/drawing/2014/chart" uri="{C3380CC4-5D6E-409C-BE32-E72D297353CC}">
              <c16:uniqueId val="{00000000-24C0-4109-BBE5-2F6BC6DD04DA}"/>
            </c:ext>
          </c:extLst>
        </c:ser>
        <c:dLbls>
          <c:showLegendKey val="0"/>
          <c:showVal val="0"/>
          <c:showCatName val="0"/>
          <c:showSerName val="0"/>
          <c:showPercent val="0"/>
          <c:showBubbleSize val="0"/>
        </c:dLbls>
        <c:gapWidth val="150"/>
        <c:axId val="318154200"/>
        <c:axId val="3181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4C0-4109-BBE5-2F6BC6DD04DA}"/>
            </c:ext>
          </c:extLst>
        </c:ser>
        <c:dLbls>
          <c:showLegendKey val="0"/>
          <c:showVal val="0"/>
          <c:showCatName val="0"/>
          <c:showSerName val="0"/>
          <c:showPercent val="0"/>
          <c:showBubbleSize val="0"/>
        </c:dLbls>
        <c:marker val="1"/>
        <c:smooth val="0"/>
        <c:axId val="318154200"/>
        <c:axId val="318154592"/>
      </c:lineChart>
      <c:dateAx>
        <c:axId val="318154200"/>
        <c:scaling>
          <c:orientation val="minMax"/>
        </c:scaling>
        <c:delete val="1"/>
        <c:axPos val="b"/>
        <c:numFmt formatCode="&quot;H&quot;yy" sourceLinked="1"/>
        <c:majorTickMark val="none"/>
        <c:minorTickMark val="none"/>
        <c:tickLblPos val="none"/>
        <c:crossAx val="318154592"/>
        <c:crosses val="autoZero"/>
        <c:auto val="1"/>
        <c:lblOffset val="100"/>
        <c:baseTimeUnit val="years"/>
      </c:dateAx>
      <c:valAx>
        <c:axId val="3181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198.69</c:v>
                </c:pt>
                <c:pt idx="1">
                  <c:v>209.73</c:v>
                </c:pt>
                <c:pt idx="2">
                  <c:v>243.84</c:v>
                </c:pt>
                <c:pt idx="3">
                  <c:v>255.03</c:v>
                </c:pt>
                <c:pt idx="4">
                  <c:v>249.6</c:v>
                </c:pt>
              </c:numCache>
            </c:numRef>
          </c:val>
          <c:extLst>
            <c:ext xmlns:c16="http://schemas.microsoft.com/office/drawing/2014/chart" uri="{C3380CC4-5D6E-409C-BE32-E72D297353CC}">
              <c16:uniqueId val="{00000000-3B59-4B19-BDE4-DE3B4A9E781E}"/>
            </c:ext>
          </c:extLst>
        </c:ser>
        <c:dLbls>
          <c:showLegendKey val="0"/>
          <c:showVal val="0"/>
          <c:showCatName val="0"/>
          <c:showSerName val="0"/>
          <c:showPercent val="0"/>
          <c:showBubbleSize val="0"/>
        </c:dLbls>
        <c:gapWidth val="150"/>
        <c:axId val="370456536"/>
        <c:axId val="31815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3B59-4B19-BDE4-DE3B4A9E781E}"/>
            </c:ext>
          </c:extLst>
        </c:ser>
        <c:dLbls>
          <c:showLegendKey val="0"/>
          <c:showVal val="0"/>
          <c:showCatName val="0"/>
          <c:showSerName val="0"/>
          <c:showPercent val="0"/>
          <c:showBubbleSize val="0"/>
        </c:dLbls>
        <c:marker val="1"/>
        <c:smooth val="0"/>
        <c:axId val="370456536"/>
        <c:axId val="318155768"/>
      </c:lineChart>
      <c:dateAx>
        <c:axId val="370456536"/>
        <c:scaling>
          <c:orientation val="minMax"/>
        </c:scaling>
        <c:delete val="1"/>
        <c:axPos val="b"/>
        <c:numFmt formatCode="&quot;H&quot;yy" sourceLinked="1"/>
        <c:majorTickMark val="none"/>
        <c:minorTickMark val="none"/>
        <c:tickLblPos val="none"/>
        <c:crossAx val="318155768"/>
        <c:crosses val="autoZero"/>
        <c:auto val="1"/>
        <c:lblOffset val="100"/>
        <c:baseTimeUnit val="years"/>
      </c:dateAx>
      <c:valAx>
        <c:axId val="31815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5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日之影町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3956</v>
      </c>
      <c r="AM8" s="69"/>
      <c r="AN8" s="69"/>
      <c r="AO8" s="69"/>
      <c r="AP8" s="69"/>
      <c r="AQ8" s="69"/>
      <c r="AR8" s="69"/>
      <c r="AS8" s="69"/>
      <c r="AT8" s="68">
        <f>データ!T6</f>
        <v>277.67</v>
      </c>
      <c r="AU8" s="68"/>
      <c r="AV8" s="68"/>
      <c r="AW8" s="68"/>
      <c r="AX8" s="68"/>
      <c r="AY8" s="68"/>
      <c r="AZ8" s="68"/>
      <c r="BA8" s="68"/>
      <c r="BB8" s="68">
        <f>データ!U6</f>
        <v>14.25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6.41</v>
      </c>
      <c r="Q10" s="68"/>
      <c r="R10" s="68"/>
      <c r="S10" s="68"/>
      <c r="T10" s="68"/>
      <c r="U10" s="68"/>
      <c r="V10" s="68"/>
      <c r="W10" s="68">
        <f>データ!Q6</f>
        <v>100</v>
      </c>
      <c r="X10" s="68"/>
      <c r="Y10" s="68"/>
      <c r="Z10" s="68"/>
      <c r="AA10" s="68"/>
      <c r="AB10" s="68"/>
      <c r="AC10" s="68"/>
      <c r="AD10" s="69">
        <f>データ!R6</f>
        <v>3352</v>
      </c>
      <c r="AE10" s="69"/>
      <c r="AF10" s="69"/>
      <c r="AG10" s="69"/>
      <c r="AH10" s="69"/>
      <c r="AI10" s="69"/>
      <c r="AJ10" s="69"/>
      <c r="AK10" s="2"/>
      <c r="AL10" s="69">
        <f>データ!V6</f>
        <v>251</v>
      </c>
      <c r="AM10" s="69"/>
      <c r="AN10" s="69"/>
      <c r="AO10" s="69"/>
      <c r="AP10" s="69"/>
      <c r="AQ10" s="69"/>
      <c r="AR10" s="69"/>
      <c r="AS10" s="69"/>
      <c r="AT10" s="68">
        <f>データ!W6</f>
        <v>0.12</v>
      </c>
      <c r="AU10" s="68"/>
      <c r="AV10" s="68"/>
      <c r="AW10" s="68"/>
      <c r="AX10" s="68"/>
      <c r="AY10" s="68"/>
      <c r="AZ10" s="68"/>
      <c r="BA10" s="68"/>
      <c r="BB10" s="68">
        <f>データ!X6</f>
        <v>2091.67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NU3rGN1EbNBDq27nigVEt3ohkkMY+UIQOBeCeeotc6OsFArldJwyh3DBmVyhjc5T1H9mBLt8UH4nQStxbC+Zmw==" saltValue="UZb7BC4rnl/MZgf0LDWZ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454427</v>
      </c>
      <c r="D6" s="33">
        <f t="shared" si="3"/>
        <v>47</v>
      </c>
      <c r="E6" s="33">
        <f t="shared" si="3"/>
        <v>17</v>
      </c>
      <c r="F6" s="33">
        <f t="shared" si="3"/>
        <v>5</v>
      </c>
      <c r="G6" s="33">
        <f t="shared" si="3"/>
        <v>0</v>
      </c>
      <c r="H6" s="33" t="str">
        <f t="shared" si="3"/>
        <v>宮崎県　日之影町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6.41</v>
      </c>
      <c r="Q6" s="34">
        <f t="shared" si="3"/>
        <v>100</v>
      </c>
      <c r="R6" s="34">
        <f t="shared" si="3"/>
        <v>3352</v>
      </c>
      <c r="S6" s="34">
        <f t="shared" si="3"/>
        <v>3956</v>
      </c>
      <c r="T6" s="34">
        <f t="shared" si="3"/>
        <v>277.67</v>
      </c>
      <c r="U6" s="34">
        <f t="shared" si="3"/>
        <v>14.25</v>
      </c>
      <c r="V6" s="34">
        <f t="shared" si="3"/>
        <v>251</v>
      </c>
      <c r="W6" s="34">
        <f t="shared" si="3"/>
        <v>0.12</v>
      </c>
      <c r="X6" s="34">
        <f t="shared" si="3"/>
        <v>2091.67</v>
      </c>
      <c r="Y6" s="35">
        <f>IF(Y7="",NA(),Y7)</f>
        <v>101.56</v>
      </c>
      <c r="Z6" s="35">
        <f t="shared" ref="Z6:AH6" si="4">IF(Z7="",NA(),Z7)</f>
        <v>99.04</v>
      </c>
      <c r="AA6" s="35">
        <f t="shared" si="4"/>
        <v>99.61</v>
      </c>
      <c r="AB6" s="35">
        <f t="shared" si="4"/>
        <v>98.18</v>
      </c>
      <c r="AC6" s="35">
        <f t="shared" si="4"/>
        <v>100.69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355.23</v>
      </c>
      <c r="BH6" s="35">
        <f t="shared" si="7"/>
        <v>273.81</v>
      </c>
      <c r="BI6" s="35">
        <f t="shared" si="7"/>
        <v>221.35</v>
      </c>
      <c r="BJ6" s="35">
        <f t="shared" si="7"/>
        <v>82.92</v>
      </c>
      <c r="BK6" s="35">
        <f t="shared" si="7"/>
        <v>1081.8</v>
      </c>
      <c r="BL6" s="35">
        <f t="shared" si="7"/>
        <v>974.93</v>
      </c>
      <c r="BM6" s="35">
        <f t="shared" si="7"/>
        <v>855.8</v>
      </c>
      <c r="BN6" s="35">
        <f t="shared" si="7"/>
        <v>789.46</v>
      </c>
      <c r="BO6" s="35">
        <f t="shared" si="7"/>
        <v>826.83</v>
      </c>
      <c r="BP6" s="34" t="str">
        <f>IF(BP7="","",IF(BP7="-","【-】","【"&amp;SUBSTITUTE(TEXT(BP7,"#,##0.00"),"-","△")&amp;"】"))</f>
        <v>【765.47】</v>
      </c>
      <c r="BQ6" s="35">
        <f>IF(BQ7="",NA(),BQ7)</f>
        <v>102.7</v>
      </c>
      <c r="BR6" s="35">
        <f t="shared" ref="BR6:BZ6" si="8">IF(BR7="",NA(),BR7)</f>
        <v>102.34</v>
      </c>
      <c r="BS6" s="35">
        <f t="shared" si="8"/>
        <v>100</v>
      </c>
      <c r="BT6" s="35">
        <f t="shared" si="8"/>
        <v>100</v>
      </c>
      <c r="BU6" s="35">
        <f t="shared" si="8"/>
        <v>100.08</v>
      </c>
      <c r="BV6" s="35">
        <f t="shared" si="8"/>
        <v>52.19</v>
      </c>
      <c r="BW6" s="35">
        <f t="shared" si="8"/>
        <v>55.32</v>
      </c>
      <c r="BX6" s="35">
        <f t="shared" si="8"/>
        <v>59.8</v>
      </c>
      <c r="BY6" s="35">
        <f t="shared" si="8"/>
        <v>57.77</v>
      </c>
      <c r="BZ6" s="35">
        <f t="shared" si="8"/>
        <v>57.31</v>
      </c>
      <c r="CA6" s="34" t="str">
        <f>IF(CA7="","",IF(CA7="-","【-】","【"&amp;SUBSTITUTE(TEXT(CA7,"#,##0.00"),"-","△")&amp;"】"))</f>
        <v>【59.59】</v>
      </c>
      <c r="CB6" s="35">
        <f>IF(CB7="",NA(),CB7)</f>
        <v>198.69</v>
      </c>
      <c r="CC6" s="35">
        <f t="shared" ref="CC6:CK6" si="9">IF(CC7="",NA(),CC7)</f>
        <v>209.73</v>
      </c>
      <c r="CD6" s="35">
        <f t="shared" si="9"/>
        <v>243.84</v>
      </c>
      <c r="CE6" s="35">
        <f t="shared" si="9"/>
        <v>255.03</v>
      </c>
      <c r="CF6" s="35">
        <f t="shared" si="9"/>
        <v>249.6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55.63</v>
      </c>
      <c r="CN6" s="35">
        <f t="shared" ref="CN6:CV6" si="10">IF(CN7="",NA(),CN7)</f>
        <v>53.52</v>
      </c>
      <c r="CO6" s="35">
        <f t="shared" si="10"/>
        <v>47.18</v>
      </c>
      <c r="CP6" s="35">
        <f t="shared" si="10"/>
        <v>45.77</v>
      </c>
      <c r="CQ6" s="35">
        <f t="shared" si="10"/>
        <v>46.48</v>
      </c>
      <c r="CR6" s="35">
        <f t="shared" si="10"/>
        <v>52.31</v>
      </c>
      <c r="CS6" s="35">
        <f t="shared" si="10"/>
        <v>60.65</v>
      </c>
      <c r="CT6" s="35">
        <f t="shared" si="10"/>
        <v>51.75</v>
      </c>
      <c r="CU6" s="35">
        <f t="shared" si="10"/>
        <v>50.68</v>
      </c>
      <c r="CV6" s="35">
        <f t="shared" si="10"/>
        <v>50.14</v>
      </c>
      <c r="CW6" s="34" t="str">
        <f>IF(CW7="","",IF(CW7="-","【-】","【"&amp;SUBSTITUTE(TEXT(CW7,"#,##0.00"),"-","△")&amp;"】"))</f>
        <v>【51.30】</v>
      </c>
      <c r="CX6" s="35">
        <f>IF(CX7="",NA(),CX7)</f>
        <v>90.75</v>
      </c>
      <c r="CY6" s="35">
        <f t="shared" ref="CY6:DG6" si="11">IF(CY7="",NA(),CY7)</f>
        <v>90.75</v>
      </c>
      <c r="CZ6" s="35">
        <f t="shared" si="11"/>
        <v>96.08</v>
      </c>
      <c r="DA6" s="35">
        <f t="shared" si="11"/>
        <v>96.14</v>
      </c>
      <c r="DB6" s="35">
        <f t="shared" si="11"/>
        <v>96.02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454427</v>
      </c>
      <c r="D7" s="37">
        <v>47</v>
      </c>
      <c r="E7" s="37">
        <v>17</v>
      </c>
      <c r="F7" s="37">
        <v>5</v>
      </c>
      <c r="G7" s="37">
        <v>0</v>
      </c>
      <c r="H7" s="37" t="s">
        <v>98</v>
      </c>
      <c r="I7" s="37" t="s">
        <v>99</v>
      </c>
      <c r="J7" s="37" t="s">
        <v>100</v>
      </c>
      <c r="K7" s="37" t="s">
        <v>101</v>
      </c>
      <c r="L7" s="37" t="s">
        <v>102</v>
      </c>
      <c r="M7" s="37" t="s">
        <v>103</v>
      </c>
      <c r="N7" s="38" t="s">
        <v>104</v>
      </c>
      <c r="O7" s="38" t="s">
        <v>105</v>
      </c>
      <c r="P7" s="38">
        <v>6.41</v>
      </c>
      <c r="Q7" s="38">
        <v>100</v>
      </c>
      <c r="R7" s="38">
        <v>3352</v>
      </c>
      <c r="S7" s="38">
        <v>3956</v>
      </c>
      <c r="T7" s="38">
        <v>277.67</v>
      </c>
      <c r="U7" s="38">
        <v>14.25</v>
      </c>
      <c r="V7" s="38">
        <v>251</v>
      </c>
      <c r="W7" s="38">
        <v>0.12</v>
      </c>
      <c r="X7" s="38">
        <v>2091.67</v>
      </c>
      <c r="Y7" s="38">
        <v>101.56</v>
      </c>
      <c r="Z7" s="38">
        <v>99.04</v>
      </c>
      <c r="AA7" s="38">
        <v>99.61</v>
      </c>
      <c r="AB7" s="38">
        <v>98.18</v>
      </c>
      <c r="AC7" s="38">
        <v>100.69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355.23</v>
      </c>
      <c r="BH7" s="38">
        <v>273.81</v>
      </c>
      <c r="BI7" s="38">
        <v>221.35</v>
      </c>
      <c r="BJ7" s="38">
        <v>82.92</v>
      </c>
      <c r="BK7" s="38">
        <v>1081.8</v>
      </c>
      <c r="BL7" s="38">
        <v>974.93</v>
      </c>
      <c r="BM7" s="38">
        <v>855.8</v>
      </c>
      <c r="BN7" s="38">
        <v>789.46</v>
      </c>
      <c r="BO7" s="38">
        <v>826.83</v>
      </c>
      <c r="BP7" s="38">
        <v>765.47</v>
      </c>
      <c r="BQ7" s="38">
        <v>102.7</v>
      </c>
      <c r="BR7" s="38">
        <v>102.34</v>
      </c>
      <c r="BS7" s="38">
        <v>100</v>
      </c>
      <c r="BT7" s="38">
        <v>100</v>
      </c>
      <c r="BU7" s="38">
        <v>100.08</v>
      </c>
      <c r="BV7" s="38">
        <v>52.19</v>
      </c>
      <c r="BW7" s="38">
        <v>55.32</v>
      </c>
      <c r="BX7" s="38">
        <v>59.8</v>
      </c>
      <c r="BY7" s="38">
        <v>57.77</v>
      </c>
      <c r="BZ7" s="38">
        <v>57.31</v>
      </c>
      <c r="CA7" s="38">
        <v>59.59</v>
      </c>
      <c r="CB7" s="38">
        <v>198.69</v>
      </c>
      <c r="CC7" s="38">
        <v>209.73</v>
      </c>
      <c r="CD7" s="38">
        <v>243.84</v>
      </c>
      <c r="CE7" s="38">
        <v>255.03</v>
      </c>
      <c r="CF7" s="38">
        <v>249.6</v>
      </c>
      <c r="CG7" s="38">
        <v>296.14</v>
      </c>
      <c r="CH7" s="38">
        <v>283.17</v>
      </c>
      <c r="CI7" s="38">
        <v>263.76</v>
      </c>
      <c r="CJ7" s="38">
        <v>274.35000000000002</v>
      </c>
      <c r="CK7" s="38">
        <v>273.52</v>
      </c>
      <c r="CL7" s="38">
        <v>257.86</v>
      </c>
      <c r="CM7" s="38">
        <v>55.63</v>
      </c>
      <c r="CN7" s="38">
        <v>53.52</v>
      </c>
      <c r="CO7" s="38">
        <v>47.18</v>
      </c>
      <c r="CP7" s="38">
        <v>45.77</v>
      </c>
      <c r="CQ7" s="38">
        <v>46.48</v>
      </c>
      <c r="CR7" s="38">
        <v>52.31</v>
      </c>
      <c r="CS7" s="38">
        <v>60.65</v>
      </c>
      <c r="CT7" s="38">
        <v>51.75</v>
      </c>
      <c r="CU7" s="38">
        <v>50.68</v>
      </c>
      <c r="CV7" s="38">
        <v>50.14</v>
      </c>
      <c r="CW7" s="38">
        <v>51.3</v>
      </c>
      <c r="CX7" s="38">
        <v>90.75</v>
      </c>
      <c r="CY7" s="38">
        <v>90.75</v>
      </c>
      <c r="CZ7" s="38">
        <v>96.08</v>
      </c>
      <c r="DA7" s="38">
        <v>96.14</v>
      </c>
      <c r="DB7" s="38">
        <v>96.02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2020-12-04T03:09:45Z</dcterms:created>
  <dcterms:modified xsi:type="dcterms:W3CDTF">2021-02-18T08:54:55Z</dcterms:modified>
  <cp:category/>
</cp:coreProperties>
</file>