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10108【】公営企業に係る「経営比較分析表」の分析等について（照会）\03 市町村→県\【法非】下水道（池野）\04 日南市〇\"/>
    </mc:Choice>
  </mc:AlternateContent>
  <xr:revisionPtr revIDLastSave="0" documentId="13_ncr:1_{C8641923-A073-433F-9176-DFE7CB8F6830}" xr6:coauthVersionLast="46" xr6:coauthVersionMax="46" xr10:uidLastSave="{00000000-0000-0000-0000-000000000000}"/>
  <workbookProtection workbookAlgorithmName="SHA-512" workbookHashValue="cxNoStdud7XrLUsVKTAAF2SbLTkUyI1FPtYwRzxII1qZhKgzeddQJekPjF/5f1zbcN0AvGB0iR9F8m3JPI2e5Q==" workbookSaltValue="SNuZrEPuKpvicYmzhkGViw=="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L10" i="4"/>
  <c r="AD10" i="4"/>
  <c r="B10" i="4"/>
  <c r="AT8" i="4"/>
  <c r="I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<sst xmlns="http://schemas.openxmlformats.org/spreadsheetml/2006/main" count="236" uniqueCount="118">
  <si>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</si>
  <si>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</si>
  <si>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</si>
  <si>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</si>
  <si>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</si>
  <si>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</si>
  <si>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</si>
  <si>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</si>
  <si>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</si>
  <si>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</si>
  <si>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</si>
  <si>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</si>
  <si>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</si>
  <si>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</si>
  <si>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</si>
  <si>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</si>
  <si>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</si>
  <si>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</si>
  <si>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</si>
  <si>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</si>
  <si>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</si>
  <si>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</si>
  <si>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</si>
  <si>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</si>
  <si>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</si>
  <si>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</si>
  <si>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</si>
  <si>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</si>
  <si>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</si>
  <si>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</si>
  <si>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</si>
  <si>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</si>
  <si>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</si>
  <si>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</si>
  <si>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</si>
  <si>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</si>
  <si>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</si>
  <si>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</si>
  <si>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</si>
  <si>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</si>
  <si>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</si>
  <si>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</si>
  <si>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</si>
  <si>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</si>
  <si>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</si>
  <si>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</si>
  <si>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</si>
  <si>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</si>
  <si>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</si>
  <si>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</si>
  <si>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</si>
  <si>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</si>
  <si>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</si>
  <si>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</si>
  <si>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</si>
  <si>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</si>
  <si>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</si>
  <si>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</si>
  <si>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</si>
  <si>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</si>
  <si>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</si>
  <si>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</si>
  <si>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</si>
  <si>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</si>
  <si>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</si>
  <si>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</si>
  <si>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</si>
  <si>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</si>
  <si>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</si>
  <si>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</si>
  <si>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</si>
  <si>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</si>
  <si>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</si>
  <si>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</si>
  <si>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</si>
  <si>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</si>
  <si>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</si>
  <si>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</si>
  <si>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</si>
  <si>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</si>
  <si>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</si>
  <si>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</si>
  <si>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</si>
  <si>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</si>
  <si>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</si>
  <si>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</si>
  <si>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</si>
  <si>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</si>
  <si>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</si>
  <si>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</si>
  <si>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</si>
  <si>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</si>
  <si>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</si>
  <si>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</si>
  <si>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</si>
  <si>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</si>
  <si>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</si>
  <si>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日南市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</si>
  <si>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</si>
  <si>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</si>
  <si>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</si>
  <si>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</si>
  <si>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</si>
  <si>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</si>
  <si>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</si>
  <si>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</si>
  <si>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</si>
  <si>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</si>
  <si>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</si>
  <si>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</si>
  <si>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</si>
  <si>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</si>
  <si>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</si>
  <si>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</si>
  <si>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</si>
  <si>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経営の健全性については、①収益的収支比率が100％を上回っています。しかし、総収益の多くは一般会計からの繰入金により賄われている状況です。
　④企業債残高対事業規模比率については、地方債償還金の財源を全て一般会計からの繰入金により賄っているため、０％で推移しています。
　経営の効率性については、類似団体と比較して、⑤経費回収率が低く、⑥汚水処理原価が高くなっています。これは、施設の修繕費が増加したことによるものです。令和３年度からは、改築更新計画に従い施設の改築更新を進めていくため、修繕費の減少を見込んでいます。
　⑦施設利用率については、年々減少していることから、今後、施設のダウンサイジングを検討します。
　最後に、⑧水洗化率については97％を超えており、今後も更なる普及促進に努めていきます。</t>
    <rPh sb="1" eb="3">
      <t>ケイエイ</t>
    </rPh>
    <rPh sb="4" eb="7">
      <t>ケンゼンセイ</t>
    </rPh>
    <rPh sb="14" eb="17">
      <t>シュウエキテキ</t>
    </rPh>
    <rPh sb="17" eb="19">
      <t>シュウシ</t>
    </rPh>
    <rPh sb="19" eb="21">
      <t>ヒリツ</t>
    </rPh>
    <rPh sb="27" eb="29">
      <t>ウワマワ</t>
    </rPh>
    <rPh sb="39" eb="42">
      <t>ソウシュウエキ</t>
    </rPh>
    <rPh sb="43" eb="44">
      <t>オオ</t>
    </rPh>
    <rPh sb="46" eb="48">
      <t>イッパン</t>
    </rPh>
    <rPh sb="48" eb="50">
      <t>カイケイ</t>
    </rPh>
    <rPh sb="53" eb="55">
      <t>クリイレ</t>
    </rPh>
    <rPh sb="55" eb="56">
      <t>キン</t>
    </rPh>
    <rPh sb="59" eb="60">
      <t>マカナ</t>
    </rPh>
    <rPh sb="65" eb="67">
      <t>ジョウキョウ</t>
    </rPh>
    <rPh sb="73" eb="75">
      <t>キギョウ</t>
    </rPh>
    <rPh sb="75" eb="76">
      <t>サイ</t>
    </rPh>
    <rPh sb="76" eb="78">
      <t>ザンダカ</t>
    </rPh>
    <rPh sb="78" eb="79">
      <t>タイ</t>
    </rPh>
    <rPh sb="79" eb="81">
      <t>ジギョウ</t>
    </rPh>
    <rPh sb="81" eb="83">
      <t>キボ</t>
    </rPh>
    <rPh sb="83" eb="85">
      <t>ヒリツ</t>
    </rPh>
    <rPh sb="94" eb="96">
      <t>ショウカン</t>
    </rPh>
    <rPh sb="96" eb="97">
      <t>キン</t>
    </rPh>
    <rPh sb="98" eb="100">
      <t>ザイゲン</t>
    </rPh>
    <rPh sb="101" eb="102">
      <t>スベ</t>
    </rPh>
    <rPh sb="103" eb="105">
      <t>イッパン</t>
    </rPh>
    <rPh sb="105" eb="107">
      <t>カイケイ</t>
    </rPh>
    <rPh sb="110" eb="112">
      <t>クリイレ</t>
    </rPh>
    <rPh sb="112" eb="113">
      <t>キン</t>
    </rPh>
    <rPh sb="116" eb="117">
      <t>マカナ</t>
    </rPh>
    <rPh sb="127" eb="129">
      <t>スイイ</t>
    </rPh>
    <rPh sb="137" eb="139">
      <t>ケイエイ</t>
    </rPh>
    <rPh sb="140" eb="143">
      <t>コウリツセイ</t>
    </rPh>
    <rPh sb="149" eb="151">
      <t>ルイジ</t>
    </rPh>
    <rPh sb="151" eb="153">
      <t>ダンタイ</t>
    </rPh>
    <rPh sb="154" eb="156">
      <t>ヒカク</t>
    </rPh>
    <rPh sb="160" eb="162">
      <t>ケイヒ</t>
    </rPh>
    <rPh sb="162" eb="164">
      <t>カイシュウ</t>
    </rPh>
    <rPh sb="164" eb="165">
      <t>リツ</t>
    </rPh>
    <rPh sb="166" eb="167">
      <t>ヒク</t>
    </rPh>
    <rPh sb="170" eb="172">
      <t>オスイ</t>
    </rPh>
    <rPh sb="172" eb="174">
      <t>ショリ</t>
    </rPh>
    <rPh sb="174" eb="176">
      <t>ゲンカ</t>
    </rPh>
    <rPh sb="177" eb="178">
      <t>タカ</t>
    </rPh>
    <rPh sb="190" eb="192">
      <t>シセツ</t>
    </rPh>
    <rPh sb="193" eb="195">
      <t>シュウゼン</t>
    </rPh>
    <rPh sb="195" eb="196">
      <t>ヒ</t>
    </rPh>
    <rPh sb="197" eb="199">
      <t>ゾウカ</t>
    </rPh>
    <rPh sb="211" eb="213">
      <t>レイワ</t>
    </rPh>
    <rPh sb="214" eb="216">
      <t>ネンド</t>
    </rPh>
    <rPh sb="220" eb="222">
      <t>カイチク</t>
    </rPh>
    <rPh sb="222" eb="224">
      <t>コウシン</t>
    </rPh>
    <rPh sb="224" eb="226">
      <t>ケイカク</t>
    </rPh>
    <rPh sb="227" eb="228">
      <t>シタガ</t>
    </rPh>
    <rPh sb="229" eb="231">
      <t>シセツ</t>
    </rPh>
    <rPh sb="232" eb="234">
      <t>カイチク</t>
    </rPh>
    <rPh sb="234" eb="236">
      <t>コウシン</t>
    </rPh>
    <rPh sb="237" eb="238">
      <t>スス</t>
    </rPh>
    <rPh sb="263" eb="265">
      <t>シセツ</t>
    </rPh>
    <rPh sb="265" eb="268">
      <t>リヨウリツ</t>
    </rPh>
    <rPh sb="274" eb="276">
      <t>ネンネン</t>
    </rPh>
    <rPh sb="276" eb="278">
      <t>ゲンショウ</t>
    </rPh>
    <rPh sb="287" eb="289">
      <t>コンゴ</t>
    </rPh>
    <rPh sb="290" eb="292">
      <t>シセツ</t>
    </rPh>
    <rPh sb="302" eb="304">
      <t>ケントウ</t>
    </rPh>
    <rPh sb="310" eb="312">
      <t>サイゴ</t>
    </rPh>
    <rPh sb="315" eb="318">
      <t>スイセンカ</t>
    </rPh>
    <rPh sb="318" eb="319">
      <t>リツ</t>
    </rPh>
    <rPh sb="328" eb="329">
      <t>コ</t>
    </rPh>
    <rPh sb="334" eb="336">
      <t>コンゴ</t>
    </rPh>
    <rPh sb="337" eb="338">
      <t>サラ</t>
    </rPh>
    <rPh sb="340" eb="342">
      <t>フキュウ</t>
    </rPh>
    <rPh sb="342" eb="344">
      <t>ソクシン</t>
    </rPh>
    <rPh sb="345" eb="346">
      <t>ツト</t>
    </rPh>
    <phoneticPr fontId="4"/>
  </si>
  <si>
    <t>　当該事業は一般会計からの繰入金を充当することで経営を維持しています。
　今後は、処理区域内の人口減少による収入の減少と施設の老朽化に対する工事請負費の増加が予測されます。このため、財源の内訳として、一般会計からの繰入や地方債の借入への依存度が増えることが予測されます。
　経営戦略につきましては、今後の支出・収入及び資産の状況を把握した後、令和２年度に策定します。</t>
    <rPh sb="1" eb="3">
      <t>トウガイ</t>
    </rPh>
    <rPh sb="3" eb="5">
      <t>ジギョウ</t>
    </rPh>
    <rPh sb="6" eb="8">
      <t>イッパン</t>
    </rPh>
    <rPh sb="8" eb="10">
      <t>カイケイ</t>
    </rPh>
    <rPh sb="13" eb="15">
      <t>クリイレ</t>
    </rPh>
    <rPh sb="15" eb="16">
      <t>キン</t>
    </rPh>
    <rPh sb="17" eb="19">
      <t>ジュウトウ</t>
    </rPh>
    <rPh sb="24" eb="26">
      <t>ケイエイ</t>
    </rPh>
    <rPh sb="27" eb="29">
      <t>イジ</t>
    </rPh>
    <rPh sb="37" eb="39">
      <t>コンゴ</t>
    </rPh>
    <rPh sb="41" eb="43">
      <t>ショリ</t>
    </rPh>
    <rPh sb="43" eb="45">
      <t>クイキ</t>
    </rPh>
    <rPh sb="45" eb="46">
      <t>ナイ</t>
    </rPh>
    <rPh sb="47" eb="49">
      <t>ジンコウ</t>
    </rPh>
    <rPh sb="49" eb="51">
      <t>ゲンショウ</t>
    </rPh>
    <rPh sb="54" eb="56">
      <t>シュウニュウ</t>
    </rPh>
    <rPh sb="57" eb="59">
      <t>ゲンショウ</t>
    </rPh>
    <rPh sb="60" eb="62">
      <t>シセツ</t>
    </rPh>
    <rPh sb="63" eb="66">
      <t>ロウキュウカ</t>
    </rPh>
    <rPh sb="67" eb="68">
      <t>タイ</t>
    </rPh>
    <rPh sb="70" eb="72">
      <t>コウジ</t>
    </rPh>
    <rPh sb="72" eb="74">
      <t>ウケオイ</t>
    </rPh>
    <rPh sb="74" eb="75">
      <t>ヒ</t>
    </rPh>
    <rPh sb="79" eb="81">
      <t>ヨソク</t>
    </rPh>
    <rPh sb="91" eb="93">
      <t>ザイゲン</t>
    </rPh>
    <rPh sb="94" eb="96">
      <t>ウチワケ</t>
    </rPh>
    <rPh sb="100" eb="102">
      <t>イッパン</t>
    </rPh>
    <rPh sb="102" eb="104">
      <t>カイケイ</t>
    </rPh>
    <rPh sb="107" eb="109">
      <t>クリイレ</t>
    </rPh>
    <rPh sb="110" eb="113">
      <t>チホウサイ</t>
    </rPh>
    <rPh sb="114" eb="116">
      <t>カリイレ</t>
    </rPh>
    <rPh sb="118" eb="121">
      <t>イゾンド</t>
    </rPh>
    <rPh sb="122" eb="123">
      <t>フ</t>
    </rPh>
    <rPh sb="128" eb="130">
      <t>ヨソク</t>
    </rPh>
    <rPh sb="137" eb="139">
      <t>ケイエイ</t>
    </rPh>
    <rPh sb="139" eb="141">
      <t>センリャク</t>
    </rPh>
    <rPh sb="149" eb="151">
      <t>コンゴ</t>
    </rPh>
    <rPh sb="152" eb="154">
      <t>シシュツ</t>
    </rPh>
    <rPh sb="155" eb="157">
      <t>シュウニュウ</t>
    </rPh>
    <rPh sb="157" eb="158">
      <t>オヨ</t>
    </rPh>
    <rPh sb="159" eb="161">
      <t>シサン</t>
    </rPh>
    <rPh sb="162" eb="164">
      <t>ジョウキョウ</t>
    </rPh>
    <rPh sb="165" eb="167">
      <t>ハアク</t>
    </rPh>
    <rPh sb="169" eb="170">
      <t>ノチ</t>
    </rPh>
    <rPh sb="171" eb="173">
      <t>レイワ</t>
    </rPh>
    <rPh sb="174" eb="176">
      <t>ネンド</t>
    </rPh>
    <rPh sb="177" eb="179">
      <t>サクテイ</t>
    </rPh>
    <phoneticPr fontId="4"/>
  </si>
  <si>
    <r>
      <t>　③管渠改善率は０％で推移していますが、夫婦浦地区が平成12年度、富土地区が平成15年度に供用</t>
    </r>
    <r>
      <rPr>
        <sz val="11"/>
        <color rgb="FFFF0000"/>
        <rFont val="ＭＳ ゴシック"/>
        <family val="3"/>
        <charset val="128"/>
      </rPr>
      <t>を</t>
    </r>
    <r>
      <rPr>
        <sz val="11"/>
        <color theme="1"/>
        <rFont val="ＭＳ ゴシック"/>
        <family val="3"/>
        <charset val="128"/>
      </rPr>
      <t>開始しており、今後は経年劣化による管路施設の改築更新が必要となる見込みです。
　また、処理施設の電気・機械設備については、耐用年数を超過しているため、改築更新計画に基づき、施設の延命化を図っていきます。</t>
    </r>
    <rPh sb="2" eb="4">
      <t>カンキョ</t>
    </rPh>
    <rPh sb="4" eb="6">
      <t>カイゼン</t>
    </rPh>
    <rPh sb="6" eb="7">
      <t>リツ</t>
    </rPh>
    <rPh sb="11" eb="13">
      <t>スイイ</t>
    </rPh>
    <rPh sb="20" eb="22">
      <t>メオト</t>
    </rPh>
    <rPh sb="22" eb="23">
      <t>ウラ</t>
    </rPh>
    <rPh sb="23" eb="25">
      <t>チク</t>
    </rPh>
    <rPh sb="26" eb="28">
      <t>ヘイセイ</t>
    </rPh>
    <rPh sb="30" eb="32">
      <t>ネンド</t>
    </rPh>
    <rPh sb="33" eb="35">
      <t>フト</t>
    </rPh>
    <rPh sb="35" eb="37">
      <t>チク</t>
    </rPh>
    <rPh sb="38" eb="40">
      <t>ヘイセイ</t>
    </rPh>
    <rPh sb="42" eb="44">
      <t>ネンド</t>
    </rPh>
    <rPh sb="45" eb="47">
      <t>キョウヨウ</t>
    </rPh>
    <rPh sb="48" eb="50">
      <t>カイシ</t>
    </rPh>
    <rPh sb="55" eb="57">
      <t>コンゴ</t>
    </rPh>
    <rPh sb="58" eb="60">
      <t>ケイネン</t>
    </rPh>
    <rPh sb="60" eb="62">
      <t>レッカ</t>
    </rPh>
    <rPh sb="65" eb="67">
      <t>カンロ</t>
    </rPh>
    <rPh sb="67" eb="69">
      <t>シセツ</t>
    </rPh>
    <rPh sb="70" eb="72">
      <t>カイチク</t>
    </rPh>
    <rPh sb="72" eb="74">
      <t>コウシン</t>
    </rPh>
    <rPh sb="75" eb="77">
      <t>ヒツヨウ</t>
    </rPh>
    <rPh sb="80" eb="82">
      <t>ミコ</t>
    </rPh>
    <rPh sb="91" eb="95">
      <t>ショリシセツ</t>
    </rPh>
    <rPh sb="96" eb="98">
      <t>デンキ</t>
    </rPh>
    <rPh sb="99" eb="103">
      <t>キカイセツビ</t>
    </rPh>
    <rPh sb="109" eb="113">
      <t>タイヨウネンスウ</t>
    </rPh>
    <rPh sb="114" eb="116">
      <t>チョウカ</t>
    </rPh>
    <rPh sb="123" eb="129">
      <t>カイチクコウシンケイカク</t>
    </rPh>
    <rPh sb="130" eb="131">
      <t>モト</t>
    </rPh>
    <rPh sb="134" eb="136">
      <t>シセツ</t>
    </rPh>
    <rPh sb="137" eb="139">
      <t>エンメイ</t>
    </rPh>
    <rPh sb="139" eb="140">
      <t>カ</t>
    </rPh>
    <rPh sb="141" eb="142">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</si>
</sst>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BF-4739-8FAF-B6E4BDCA426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0.01</c:v>
                </c:pt>
                <c:pt idx="2">
                  <c:v>0.09</c:v>
                </c:pt>
                <c:pt idx="3">
                  <c:v>0.02</c:v>
                </c:pt>
                <c:pt idx="4">
                  <c:v>0.01</c:v>
                </c:pt>
              </c:numCache>
            </c:numRef>
          </c:val>
          <c:smooth val="0"/>
          <c:extLst>
            <c:ext xmlns:c16="http://schemas.microsoft.com/office/drawing/2014/chart" uri="{C3380CC4-5D6E-409C-BE32-E72D297353CC}">
              <c16:uniqueId val="{00000001-58BF-4739-8FAF-B6E4BDCA426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35.14</c:v>
                </c:pt>
                <c:pt idx="1">
                  <c:v>34.229999999999997</c:v>
                </c:pt>
                <c:pt idx="2">
                  <c:v>32.880000000000003</c:v>
                </c:pt>
                <c:pt idx="3">
                  <c:v>32.43</c:v>
                </c:pt>
                <c:pt idx="4">
                  <c:v>30.18</c:v>
                </c:pt>
              </c:numCache>
            </c:numRef>
          </c:val>
          <c:extLst>
            <c:ext xmlns:c16="http://schemas.microsoft.com/office/drawing/2014/chart" uri="{C3380CC4-5D6E-409C-BE32-E72D297353CC}">
              <c16:uniqueId val="{00000000-3570-40C3-B190-0DB1CE889C6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33.729999999999997</c:v>
                </c:pt>
                <c:pt idx="2">
                  <c:v>33.21</c:v>
                </c:pt>
                <c:pt idx="3">
                  <c:v>32.229999999999997</c:v>
                </c:pt>
                <c:pt idx="4">
                  <c:v>32.479999999999997</c:v>
                </c:pt>
              </c:numCache>
            </c:numRef>
          </c:val>
          <c:smooth val="0"/>
          <c:extLst>
            <c:ext xmlns:c16="http://schemas.microsoft.com/office/drawing/2014/chart" uri="{C3380CC4-5D6E-409C-BE32-E72D297353CC}">
              <c16:uniqueId val="{00000001-3570-40C3-B190-0DB1CE889C6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96.47</c:v>
                </c:pt>
                <c:pt idx="1">
                  <c:v>96.82</c:v>
                </c:pt>
                <c:pt idx="2">
                  <c:v>97.66</c:v>
                </c:pt>
                <c:pt idx="3">
                  <c:v>97.58</c:v>
                </c:pt>
                <c:pt idx="4">
                  <c:v>97.8</c:v>
                </c:pt>
              </c:numCache>
            </c:numRef>
          </c:val>
          <c:extLst>
            <c:ext xmlns:c16="http://schemas.microsoft.com/office/drawing/2014/chart" uri="{C3380CC4-5D6E-409C-BE32-E72D297353CC}">
              <c16:uniqueId val="{00000000-C06C-415F-9C73-E85290B2069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82.92</c:v>
                </c:pt>
                <c:pt idx="1">
                  <c:v>79.989999999999995</c:v>
                </c:pt>
                <c:pt idx="2">
                  <c:v>79.98</c:v>
                </c:pt>
                <c:pt idx="3">
                  <c:v>80.8</c:v>
                </c:pt>
                <c:pt idx="4">
                  <c:v>79.2</c:v>
                </c:pt>
              </c:numCache>
            </c:numRef>
          </c:val>
          <c:smooth val="0"/>
          <c:extLst>
            <c:ext xmlns:c16="http://schemas.microsoft.com/office/drawing/2014/chart" uri="{C3380CC4-5D6E-409C-BE32-E72D297353CC}">
              <c16:uniqueId val="{00000001-C06C-415F-9C73-E85290B2069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107.39</c:v>
                </c:pt>
                <c:pt idx="1">
                  <c:v>98.28</c:v>
                </c:pt>
                <c:pt idx="2">
                  <c:v>104.87</c:v>
                </c:pt>
                <c:pt idx="3">
                  <c:v>119.78</c:v>
                </c:pt>
                <c:pt idx="4">
                  <c:v>108.95</c:v>
                </c:pt>
              </c:numCache>
            </c:numRef>
          </c:val>
          <c:extLst>
            <c:ext xmlns:c16="http://schemas.microsoft.com/office/drawing/2014/chart" uri="{C3380CC4-5D6E-409C-BE32-E72D297353CC}">
              <c16:uniqueId val="{00000000-9534-4FB3-A24F-E413DF61494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34-4FB3-A24F-E413DF61494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90-4181-B879-B4549391F24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90-4181-B879-B4549391F24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CC-4ED3-A009-219E02BC543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CC-4ED3-A009-219E02BC543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4C-4CB3-8754-448EFDA2602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4C-4CB3-8754-448EFDA2602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25-49C4-A20C-2C76A82E3FC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25-49C4-A20C-2C76A82E3FC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17-4CCB-82CD-4B9306E8011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1029.24</c:v>
                </c:pt>
                <c:pt idx="1">
                  <c:v>1063.93</c:v>
                </c:pt>
                <c:pt idx="2">
                  <c:v>1060.8599999999999</c:v>
                </c:pt>
                <c:pt idx="3">
                  <c:v>1006.65</c:v>
                </c:pt>
                <c:pt idx="4">
                  <c:v>998.42</c:v>
                </c:pt>
              </c:numCache>
            </c:numRef>
          </c:val>
          <c:smooth val="0"/>
          <c:extLst>
            <c:ext xmlns:c16="http://schemas.microsoft.com/office/drawing/2014/chart" uri="{C3380CC4-5D6E-409C-BE32-E72D297353CC}">
              <c16:uniqueId val="{00000001-9C17-4CCB-82CD-4B9306E8011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34.14</c:v>
                </c:pt>
                <c:pt idx="1">
                  <c:v>36.67</c:v>
                </c:pt>
                <c:pt idx="2">
                  <c:v>38.14</c:v>
                </c:pt>
                <c:pt idx="3">
                  <c:v>34.46</c:v>
                </c:pt>
                <c:pt idx="4">
                  <c:v>22.69</c:v>
                </c:pt>
              </c:numCache>
            </c:numRef>
          </c:val>
          <c:extLst>
            <c:ext xmlns:c16="http://schemas.microsoft.com/office/drawing/2014/chart" uri="{C3380CC4-5D6E-409C-BE32-E72D297353CC}">
              <c16:uniqueId val="{00000000-45AA-44CE-BB9E-ED819705341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43.13</c:v>
                </c:pt>
                <c:pt idx="1">
                  <c:v>46.26</c:v>
                </c:pt>
                <c:pt idx="2">
                  <c:v>45.81</c:v>
                </c:pt>
                <c:pt idx="3">
                  <c:v>43.43</c:v>
                </c:pt>
                <c:pt idx="4">
                  <c:v>41.41</c:v>
                </c:pt>
              </c:numCache>
            </c:numRef>
          </c:val>
          <c:smooth val="0"/>
          <c:extLst>
            <c:ext xmlns:c16="http://schemas.microsoft.com/office/drawing/2014/chart" uri="{C3380CC4-5D6E-409C-BE32-E72D297353CC}">
              <c16:uniqueId val="{00000001-45AA-44CE-BB9E-ED819705341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435.73</c:v>
                </c:pt>
                <c:pt idx="1">
                  <c:v>407.15</c:v>
                </c:pt>
                <c:pt idx="2">
                  <c:v>393.7</c:v>
                </c:pt>
                <c:pt idx="3">
                  <c:v>438.17</c:v>
                </c:pt>
                <c:pt idx="4">
                  <c:v>695.89</c:v>
                </c:pt>
              </c:numCache>
            </c:numRef>
          </c:val>
          <c:extLst>
            <c:ext xmlns:c16="http://schemas.microsoft.com/office/drawing/2014/chart" uri="{C3380CC4-5D6E-409C-BE32-E72D297353CC}">
              <c16:uniqueId val="{00000000-6272-4941-A7B7-6EBA9E483EC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392.03</c:v>
                </c:pt>
                <c:pt idx="1">
                  <c:v>376.4</c:v>
                </c:pt>
                <c:pt idx="2">
                  <c:v>383.92</c:v>
                </c:pt>
                <c:pt idx="3">
                  <c:v>400.44</c:v>
                </c:pt>
                <c:pt idx="4">
                  <c:v>417.56</c:v>
                </c:pt>
              </c:numCache>
            </c:numRef>
          </c:val>
          <c:smooth val="0"/>
          <c:extLst>
            <c:ext xmlns:c16="http://schemas.microsoft.com/office/drawing/2014/chart" uri="{C3380CC4-5D6E-409C-BE32-E72D297353CC}">
              <c16:uniqueId val="{00000001-6272-4941-A7B7-6EBA9E483EC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L34" zoomScale="85" zoomScaleNormal="85"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1" t="str">
        <f>データ!H6</f>
        <v>宮崎県　日南市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8" t="str">
        <f>データ!I6</f>
        <v>法非適用</v>
      </c>
      <c r="C8" s="78"/>
      <c r="D8" s="78"/>
      <c r="E8" s="78"/>
      <c r="F8" s="78"/>
      <c r="G8" s="78"/>
      <c r="H8" s="78"/>
      <c r="I8" s="78" t="str">
        <f>データ!J6</f>
        <v>下水道事業</v>
      </c>
      <c r="J8" s="78"/>
      <c r="K8" s="78"/>
      <c r="L8" s="78"/>
      <c r="M8" s="78"/>
      <c r="N8" s="78"/>
      <c r="O8" s="78"/>
      <c r="P8" s="78" t="str">
        <f>データ!K6</f>
        <v>漁業集落排水</v>
      </c>
      <c r="Q8" s="78"/>
      <c r="R8" s="78"/>
      <c r="S8" s="78"/>
      <c r="T8" s="78"/>
      <c r="U8" s="78"/>
      <c r="V8" s="78"/>
      <c r="W8" s="78" t="str">
        <f>データ!L6</f>
        <v>H2</v>
      </c>
      <c r="X8" s="78"/>
      <c r="Y8" s="78"/>
      <c r="Z8" s="78"/>
      <c r="AA8" s="78"/>
      <c r="AB8" s="78"/>
      <c r="AC8" s="78"/>
      <c r="AD8" s="79" t="str">
        <f>データ!$M$6</f>
        <v>非設置</v>
      </c>
      <c r="AE8" s="79"/>
      <c r="AF8" s="79"/>
      <c r="AG8" s="79"/>
      <c r="AH8" s="79"/>
      <c r="AI8" s="79"/>
      <c r="AJ8" s="79"/>
      <c r="AK8" s="3"/>
      <c r="AL8" s="75">
        <f>データ!S6</f>
        <v>52801</v>
      </c>
      <c r="AM8" s="75"/>
      <c r="AN8" s="75"/>
      <c r="AO8" s="75"/>
      <c r="AP8" s="75"/>
      <c r="AQ8" s="75"/>
      <c r="AR8" s="75"/>
      <c r="AS8" s="75"/>
      <c r="AT8" s="74">
        <f>データ!T6</f>
        <v>536.11</v>
      </c>
      <c r="AU8" s="74"/>
      <c r="AV8" s="74"/>
      <c r="AW8" s="74"/>
      <c r="AX8" s="74"/>
      <c r="AY8" s="74"/>
      <c r="AZ8" s="74"/>
      <c r="BA8" s="74"/>
      <c r="BB8" s="74">
        <f>データ!U6</f>
        <v>98.49</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2">
      <c r="A10" s="2"/>
      <c r="B10" s="74" t="str">
        <f>データ!N6</f>
        <v>-</v>
      </c>
      <c r="C10" s="74"/>
      <c r="D10" s="74"/>
      <c r="E10" s="74"/>
      <c r="F10" s="74"/>
      <c r="G10" s="74"/>
      <c r="H10" s="74"/>
      <c r="I10" s="74" t="str">
        <f>データ!O6</f>
        <v>該当数値なし</v>
      </c>
      <c r="J10" s="74"/>
      <c r="K10" s="74"/>
      <c r="L10" s="74"/>
      <c r="M10" s="74"/>
      <c r="N10" s="74"/>
      <c r="O10" s="74"/>
      <c r="P10" s="74">
        <f>データ!P6</f>
        <v>0.52</v>
      </c>
      <c r="Q10" s="74"/>
      <c r="R10" s="74"/>
      <c r="S10" s="74"/>
      <c r="T10" s="74"/>
      <c r="U10" s="74"/>
      <c r="V10" s="74"/>
      <c r="W10" s="74">
        <f>データ!Q6</f>
        <v>85.07</v>
      </c>
      <c r="X10" s="74"/>
      <c r="Y10" s="74"/>
      <c r="Z10" s="74"/>
      <c r="AA10" s="74"/>
      <c r="AB10" s="74"/>
      <c r="AC10" s="74"/>
      <c r="AD10" s="75">
        <f>データ!R6</f>
        <v>3025</v>
      </c>
      <c r="AE10" s="75"/>
      <c r="AF10" s="75"/>
      <c r="AG10" s="75"/>
      <c r="AH10" s="75"/>
      <c r="AI10" s="75"/>
      <c r="AJ10" s="75"/>
      <c r="AK10" s="2"/>
      <c r="AL10" s="75">
        <f>データ!V6</f>
        <v>273</v>
      </c>
      <c r="AM10" s="75"/>
      <c r="AN10" s="75"/>
      <c r="AO10" s="75"/>
      <c r="AP10" s="75"/>
      <c r="AQ10" s="75"/>
      <c r="AR10" s="75"/>
      <c r="AS10" s="75"/>
      <c r="AT10" s="74">
        <f>データ!W6</f>
        <v>0.18</v>
      </c>
      <c r="AU10" s="74"/>
      <c r="AV10" s="74"/>
      <c r="AW10" s="74"/>
      <c r="AX10" s="74"/>
      <c r="AY10" s="74"/>
      <c r="AZ10" s="74"/>
      <c r="BA10" s="74"/>
      <c r="BB10" s="74">
        <f>データ!X6</f>
        <v>1516.67</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2">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116</v>
      </c>
      <c r="BM66" s="59"/>
      <c r="BN66" s="59"/>
      <c r="BO66" s="59"/>
      <c r="BP66" s="59"/>
      <c r="BQ66" s="59"/>
      <c r="BR66" s="59"/>
      <c r="BS66" s="59"/>
      <c r="BT66" s="59"/>
      <c r="BU66" s="59"/>
      <c r="BV66" s="59"/>
      <c r="BW66" s="59"/>
      <c r="BX66" s="59"/>
      <c r="BY66" s="59"/>
      <c r="BZ66" s="6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43</v>
      </c>
      <c r="N86" s="26" t="s">
        <v>43</v>
      </c>
      <c r="O86" s="26" t="str">
        <f>データ!EO6</f>
        <v>【0.01】</v>
      </c>
    </row>
  </sheetData>
  <sheetProtection algorithmName="SHA-512" hashValue="H1wpXKG80b+8V0RqIfBTY27CfbA+s+gDKNpHO2I19Di4e+cc74kAeraCrO685//tAPqVzrblh13gl71C37R48A==" saltValue="G/cNPpWkyamwLyIcD0tMz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83" t="s">
        <v>53</v>
      </c>
      <c r="I3" s="84"/>
      <c r="J3" s="84"/>
      <c r="K3" s="84"/>
      <c r="L3" s="84"/>
      <c r="M3" s="84"/>
      <c r="N3" s="84"/>
      <c r="O3" s="84"/>
      <c r="P3" s="84"/>
      <c r="Q3" s="84"/>
      <c r="R3" s="84"/>
      <c r="S3" s="84"/>
      <c r="T3" s="84"/>
      <c r="U3" s="84"/>
      <c r="V3" s="84"/>
      <c r="W3" s="84"/>
      <c r="X3" s="85"/>
      <c r="Y3" s="89" t="s">
        <v>54</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55</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2019</v>
      </c>
      <c r="C6" s="33">
        <f t="shared" ref="C6:X6" si="3">C7</f>
        <v>452041</v>
      </c>
      <c r="D6" s="33">
        <f t="shared" si="3"/>
        <v>47</v>
      </c>
      <c r="E6" s="33">
        <f t="shared" si="3"/>
        <v>17</v>
      </c>
      <c r="F6" s="33">
        <f t="shared" si="3"/>
        <v>6</v>
      </c>
      <c r="G6" s="33">
        <f t="shared" si="3"/>
        <v>0</v>
      </c>
      <c r="H6" s="33" t="str">
        <f t="shared" si="3"/>
        <v>宮崎県　日南市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0.52</v>
      </c>
      <c r="Q6" s="34">
        <f t="shared" si="3"/>
        <v>85.07</v>
      </c>
      <c r="R6" s="34">
        <f t="shared" si="3"/>
        <v>3025</v>
      </c>
      <c r="S6" s="34">
        <f t="shared" si="3"/>
        <v>52801</v>
      </c>
      <c r="T6" s="34">
        <f t="shared" si="3"/>
        <v>536.11</v>
      </c>
      <c r="U6" s="34">
        <f t="shared" si="3"/>
        <v>98.49</v>
      </c>
      <c r="V6" s="34">
        <f t="shared" si="3"/>
        <v>273</v>
      </c>
      <c r="W6" s="34">
        <f t="shared" si="3"/>
        <v>0.18</v>
      </c>
      <c r="X6" s="34">
        <f t="shared" si="3"/>
        <v>1516.67</v>
      </c>
      <c r="Y6" s="35">
        <f>IF(Y7="",NA(),Y7)</f>
        <v>107.39</v>
      </c>
      <c r="Z6" s="35">
        <f t="shared" ref="Z6:AH6" si="4">IF(Z7="",NA(),Z7)</f>
        <v>98.28</v>
      </c>
      <c r="AA6" s="35">
        <f t="shared" si="4"/>
        <v>104.87</v>
      </c>
      <c r="AB6" s="35">
        <f t="shared" si="4"/>
        <v>119.78</v>
      </c>
      <c r="AC6" s="35">
        <f t="shared" si="4"/>
        <v>108.95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1029.24</v>
      </c>
      <c r="BL6" s="35">
        <f t="shared" si="7"/>
        <v>1063.93</v>
      </c>
      <c r="BM6" s="35">
        <f t="shared" si="7"/>
        <v>1060.8599999999999</v>
      </c>
      <c r="BN6" s="35">
        <f t="shared" si="7"/>
        <v>1006.65</v>
      </c>
      <c r="BO6" s="35">
        <f t="shared" si="7"/>
        <v>998.42</v>
      </c>
      <c r="BP6" s="34" t="str">
        <f>IF(BP7="","",IF(BP7="-","【-】","【"&amp;SUBSTITUTE(TEXT(BP7,"#,##0.00"),"-","△")&amp;"】"))</f>
        <v>【953.26】</v>
      </c>
      <c r="BQ6" s="35">
        <f>IF(BQ7="",NA(),BQ7)</f>
        <v>34.14</v>
      </c>
      <c r="BR6" s="35">
        <f t="shared" ref="BR6:BZ6" si="8">IF(BR7="",NA(),BR7)</f>
        <v>36.67</v>
      </c>
      <c r="BS6" s="35">
        <f t="shared" si="8"/>
        <v>38.14</v>
      </c>
      <c r="BT6" s="35">
        <f t="shared" si="8"/>
        <v>34.46</v>
      </c>
      <c r="BU6" s="35">
        <f t="shared" si="8"/>
        <v>22.69</v>
      </c>
      <c r="BV6" s="35">
        <f t="shared" si="8"/>
        <v>43.13</v>
      </c>
      <c r="BW6" s="35">
        <f t="shared" si="8"/>
        <v>46.26</v>
      </c>
      <c r="BX6" s="35">
        <f t="shared" si="8"/>
        <v>45.81</v>
      </c>
      <c r="BY6" s="35">
        <f t="shared" si="8"/>
        <v>43.43</v>
      </c>
      <c r="BZ6" s="35">
        <f t="shared" si="8"/>
        <v>41.41</v>
      </c>
      <c r="CA6" s="34" t="str">
        <f>IF(CA7="","",IF(CA7="-","【-】","【"&amp;SUBSTITUTE(TEXT(CA7,"#,##0.00"),"-","△")&amp;"】"))</f>
        <v>【45.31】</v>
      </c>
      <c r="CB6" s="35">
        <f>IF(CB7="",NA(),CB7)</f>
        <v>435.73</v>
      </c>
      <c r="CC6" s="35">
        <f t="shared" ref="CC6:CK6" si="9">IF(CC7="",NA(),CC7)</f>
        <v>407.15</v>
      </c>
      <c r="CD6" s="35">
        <f t="shared" si="9"/>
        <v>393.7</v>
      </c>
      <c r="CE6" s="35">
        <f t="shared" si="9"/>
        <v>438.17</v>
      </c>
      <c r="CF6" s="35">
        <f t="shared" si="9"/>
        <v>695.89</v>
      </c>
      <c r="CG6" s="35">
        <f t="shared" si="9"/>
        <v>392.03</v>
      </c>
      <c r="CH6" s="35">
        <f t="shared" si="9"/>
        <v>376.4</v>
      </c>
      <c r="CI6" s="35">
        <f t="shared" si="9"/>
        <v>383.92</v>
      </c>
      <c r="CJ6" s="35">
        <f t="shared" si="9"/>
        <v>400.44</v>
      </c>
      <c r="CK6" s="35">
        <f t="shared" si="9"/>
        <v>417.56</v>
      </c>
      <c r="CL6" s="34" t="str">
        <f>IF(CL7="","",IF(CL7="-","【-】","【"&amp;SUBSTITUTE(TEXT(CL7,"#,##0.00"),"-","△")&amp;"】"))</f>
        <v>【379.91】</v>
      </c>
      <c r="CM6" s="35">
        <f>IF(CM7="",NA(),CM7)</f>
        <v>35.14</v>
      </c>
      <c r="CN6" s="35">
        <f t="shared" ref="CN6:CV6" si="10">IF(CN7="",NA(),CN7)</f>
        <v>34.229999999999997</v>
      </c>
      <c r="CO6" s="35">
        <f t="shared" si="10"/>
        <v>32.880000000000003</v>
      </c>
      <c r="CP6" s="35">
        <f t="shared" si="10"/>
        <v>32.43</v>
      </c>
      <c r="CQ6" s="35">
        <f t="shared" si="10"/>
        <v>30.18</v>
      </c>
      <c r="CR6" s="35">
        <f t="shared" si="10"/>
        <v>35.64</v>
      </c>
      <c r="CS6" s="35">
        <f t="shared" si="10"/>
        <v>33.729999999999997</v>
      </c>
      <c r="CT6" s="35">
        <f t="shared" si="10"/>
        <v>33.21</v>
      </c>
      <c r="CU6" s="35">
        <f t="shared" si="10"/>
        <v>32.229999999999997</v>
      </c>
      <c r="CV6" s="35">
        <f t="shared" si="10"/>
        <v>32.479999999999997</v>
      </c>
      <c r="CW6" s="34" t="str">
        <f>IF(CW7="","",IF(CW7="-","【-】","【"&amp;SUBSTITUTE(TEXT(CW7,"#,##0.00"),"-","△")&amp;"】"))</f>
        <v>【33.67】</v>
      </c>
      <c r="CX6" s="35">
        <f>IF(CX7="",NA(),CX7)</f>
        <v>96.47</v>
      </c>
      <c r="CY6" s="35">
        <f t="shared" ref="CY6:DG6" si="11">IF(CY7="",NA(),CY7)</f>
        <v>96.82</v>
      </c>
      <c r="CZ6" s="35">
        <f t="shared" si="11"/>
        <v>97.66</v>
      </c>
      <c r="DA6" s="35">
        <f t="shared" si="11"/>
        <v>97.58</v>
      </c>
      <c r="DB6" s="35">
        <f t="shared" si="11"/>
        <v>97.8</v>
      </c>
      <c r="DC6" s="35">
        <f t="shared" si="11"/>
        <v>82.92</v>
      </c>
      <c r="DD6" s="35">
        <f t="shared" si="11"/>
        <v>79.989999999999995</v>
      </c>
      <c r="DE6" s="35">
        <f t="shared" si="11"/>
        <v>79.98</v>
      </c>
      <c r="DF6" s="35">
        <f t="shared" si="11"/>
        <v>80.8</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0.01</v>
      </c>
      <c r="EL6" s="35">
        <f t="shared" si="14"/>
        <v>0.09</v>
      </c>
      <c r="EM6" s="35">
        <f t="shared" si="14"/>
        <v>0.02</v>
      </c>
      <c r="EN6" s="35">
        <f t="shared" si="14"/>
        <v>0.01</v>
      </c>
      <c r="EO6" s="34" t="str">
        <f>IF(EO7="","",IF(EO7="-","【-】","【"&amp;SUBSTITUTE(TEXT(EO7,"#,##0.00"),"-","△")&amp;"】"))</f>
        <v>【0.01】</v>
      </c>
    </row>
    <row r="7" spans="1:145" s="36" customFormat="1" x14ac:dyDescent="0.2">
      <c r="A7" s="28"/>
      <c r="B7" s="37">
        <v>2019</v>
      </c>
      <c r="C7" s="37">
        <v>452041</v>
      </c>
      <c r="D7" s="37">
        <v>47</v>
      </c>
      <c r="E7" s="37">
        <v>17</v>
      </c>
      <c r="F7" s="37">
        <v>6</v>
      </c>
      <c r="G7" s="37">
        <v>0</v>
      </c>
      <c r="H7" s="37" t="s">
        <v>97</v>
      </c>
      <c r="I7" s="37" t="s">
        <v>98</v>
      </c>
      <c r="J7" s="37" t="s">
        <v>99</v>
      </c>
      <c r="K7" s="37" t="s">
        <v>100</v>
      </c>
      <c r="L7" s="37" t="s">
        <v>101</v>
      </c>
      <c r="M7" s="37" t="s">
        <v>102</v>
      </c>
      <c r="N7" s="38" t="s">
        <v>103</v>
      </c>
      <c r="O7" s="38" t="s">
        <v>104</v>
      </c>
      <c r="P7" s="38">
        <v>0.52</v>
      </c>
      <c r="Q7" s="38">
        <v>85.07</v>
      </c>
      <c r="R7" s="38">
        <v>3025</v>
      </c>
      <c r="S7" s="38">
        <v>52801</v>
      </c>
      <c r="T7" s="38">
        <v>536.11</v>
      </c>
      <c r="U7" s="38">
        <v>98.49</v>
      </c>
      <c r="V7" s="38">
        <v>273</v>
      </c>
      <c r="W7" s="38">
        <v>0.18</v>
      </c>
      <c r="X7" s="38">
        <v>1516.67</v>
      </c>
      <c r="Y7" s="38">
        <v>107.39</v>
      </c>
      <c r="Z7" s="38">
        <v>98.28</v>
      </c>
      <c r="AA7" s="38">
        <v>104.87</v>
      </c>
      <c r="AB7" s="38">
        <v>119.78</v>
      </c>
      <c r="AC7" s="38">
        <v>108.95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1029.24</v>
      </c>
      <c r="BL7" s="38">
        <v>1063.93</v>
      </c>
      <c r="BM7" s="38">
        <v>1060.8599999999999</v>
      </c>
      <c r="BN7" s="38">
        <v>1006.65</v>
      </c>
      <c r="BO7" s="38">
        <v>998.42</v>
      </c>
      <c r="BP7" s="38">
        <v>953.26</v>
      </c>
      <c r="BQ7" s="38">
        <v>34.14</v>
      </c>
      <c r="BR7" s="38">
        <v>36.67</v>
      </c>
      <c r="BS7" s="38">
        <v>38.14</v>
      </c>
      <c r="BT7" s="38">
        <v>34.46</v>
      </c>
      <c r="BU7" s="38">
        <v>22.69</v>
      </c>
      <c r="BV7" s="38">
        <v>43.13</v>
      </c>
      <c r="BW7" s="38">
        <v>46.26</v>
      </c>
      <c r="BX7" s="38">
        <v>45.81</v>
      </c>
      <c r="BY7" s="38">
        <v>43.43</v>
      </c>
      <c r="BZ7" s="38">
        <v>41.41</v>
      </c>
      <c r="CA7" s="38">
        <v>45.31</v>
      </c>
      <c r="CB7" s="38">
        <v>435.73</v>
      </c>
      <c r="CC7" s="38">
        <v>407.15</v>
      </c>
      <c r="CD7" s="38">
        <v>393.7</v>
      </c>
      <c r="CE7" s="38">
        <v>438.17</v>
      </c>
      <c r="CF7" s="38">
        <v>695.89</v>
      </c>
      <c r="CG7" s="38">
        <v>392.03</v>
      </c>
      <c r="CH7" s="38">
        <v>376.4</v>
      </c>
      <c r="CI7" s="38">
        <v>383.92</v>
      </c>
      <c r="CJ7" s="38">
        <v>400.44</v>
      </c>
      <c r="CK7" s="38">
        <v>417.56</v>
      </c>
      <c r="CL7" s="38">
        <v>379.91</v>
      </c>
      <c r="CM7" s="38">
        <v>35.14</v>
      </c>
      <c r="CN7" s="38">
        <v>34.229999999999997</v>
      </c>
      <c r="CO7" s="38">
        <v>32.880000000000003</v>
      </c>
      <c r="CP7" s="38">
        <v>32.43</v>
      </c>
      <c r="CQ7" s="38">
        <v>30.18</v>
      </c>
      <c r="CR7" s="38">
        <v>35.64</v>
      </c>
      <c r="CS7" s="38">
        <v>33.729999999999997</v>
      </c>
      <c r="CT7" s="38">
        <v>33.21</v>
      </c>
      <c r="CU7" s="38">
        <v>32.229999999999997</v>
      </c>
      <c r="CV7" s="38">
        <v>32.479999999999997</v>
      </c>
      <c r="CW7" s="38">
        <v>33.67</v>
      </c>
      <c r="CX7" s="38">
        <v>96.47</v>
      </c>
      <c r="CY7" s="38">
        <v>96.82</v>
      </c>
      <c r="CZ7" s="38">
        <v>97.66</v>
      </c>
      <c r="DA7" s="38">
        <v>97.58</v>
      </c>
      <c r="DB7" s="38">
        <v>97.8</v>
      </c>
      <c r="DC7" s="38">
        <v>82.92</v>
      </c>
      <c r="DD7" s="38">
        <v>79.989999999999995</v>
      </c>
      <c r="DE7" s="38">
        <v>79.98</v>
      </c>
      <c r="DF7" s="38">
        <v>80.8</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0.01</v>
      </c>
      <c r="EL7" s="38">
        <v>0.09</v>
      </c>
      <c r="EM7" s="38">
        <v>0.02</v>
      </c>
      <c r="EN7" s="38">
        <v>0.01</v>
      </c>
      <c r="EO7" s="38">
        <v>0.01</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110</v>
      </c>
    </row>
    <row r="12" spans="1:145" x14ac:dyDescent="0.2">
      <c r="B12">
        <v>1</v>
      </c>
      <c r="C12">
        <v>1</v>
      </c>
      <c r="D12">
        <v>1</v>
      </c>
      <c r="E12">
        <v>1</v>
      </c>
      <c r="F12">
        <v>1</v>
      </c>
      <c r="G12" t="s">
        <v>111</v>
      </c>
    </row>
    <row r="13" spans="1:145" x14ac:dyDescent="0.2">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2021-01-21T06:19:26Z</cp:lastPrinted>
  <dcterms:created xsi:type="dcterms:W3CDTF">2020-12-04T03:12:48Z</dcterms:created>
  <dcterms:modified xsi:type="dcterms:W3CDTF">2021-02-18T01:33:15Z</dcterms:modified>
  <cp:category/>
</cp:coreProperties>
</file>