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K:\05 財政・地方債担当\02 個別事業(現年分)フォルダ\03-02 【決　算】公営企業(現年分のみ)\01 各種照会・回答\210108【】公営企業に係る「経営比較分析表」の分析等について（照会）\03 市町村→県\【法非】下水道（池野）\04 日南市〇\"/>
    </mc:Choice>
  </mc:AlternateContent>
  <xr:revisionPtr revIDLastSave="0" documentId="13_ncr:1_{BD1A3663-8353-4CE8-862B-D12C3A9CAF76}" xr6:coauthVersionLast="46" xr6:coauthVersionMax="46" xr10:uidLastSave="{00000000-0000-0000-0000-000000000000}"/>
  <workbookProtection workbookAlgorithmName="SHA-512" workbookHashValue="TviCjrYGuuz+rFQwjdiMBmkx5K+rjGB4Dz/dAgStN8NQNIFK5HDAI8rPvSU/SmA7vVmbzrwZvqjmPXgt7vOiWg==" workbookSaltValue="312KxVwbeMs4lqjEYn1MjQ==" workbookSpinCount="100000" lockStructure="1"/>
  <bookViews>
    <workbookView xWindow="-108" yWindow="-108" windowWidth="23256" windowHeight="12576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AT8" i="4" s="1"/>
  <c r="S6" i="5"/>
  <c r="AL8" i="4" s="1"/>
  <c r="R6" i="5"/>
  <c r="AD10" i="4" s="1"/>
  <c r="Q6" i="5"/>
  <c r="P6" i="5"/>
  <c r="P10" i="4" s="1"/>
  <c r="O6" i="5"/>
  <c r="I10" i="4" s="1"/>
  <c r="N6" i="5"/>
  <c r="B10" i="4" s="1"/>
  <c r="M6" i="5"/>
  <c r="AD8" i="4" s="1"/>
  <c r="L6" i="5"/>
  <c r="W8" i="4" s="1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E86" i="4"/>
  <c r="BB10" i="4"/>
  <c r="W10" i="4"/>
  <c r="BB8" i="4"/>
  <c r="B8" i="4"/>
  <c r="B6" i="4"/>
</calcChain>
</file>

<file path=xl/sharedStrings.xml><?xml version="1.0" encoding="utf-8"?>
<sst xmlns="http://schemas.openxmlformats.org/spreadsheetml/2006/main" count="247" uniqueCount="118">
  <si>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</si>
  <si>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</si>
  <si>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</si>
  <si>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</si>
  <si>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</si>
  <si>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</si>
  <si>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</si>
  <si>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</si>
  <si>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</si>
  <si>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</si>
  <si>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</si>
  <si>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</si>
  <si>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</si>
  <si>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</si>
  <si>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</si>
  <si>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</si>
  <si>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</si>
  <si>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</si>
  <si>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</si>
  <si>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</si>
  <si>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</si>
  <si>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</si>
  <si>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</si>
  <si>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</si>
  <si>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</si>
  <si>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</si>
  <si>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</si>
  <si>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</si>
  <si>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</si>
  <si>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</si>
  <si>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</si>
  <si>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</si>
  <si>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</si>
  <si>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</si>
  <si>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</si>
  <si>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</si>
  <si>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</si>
  <si>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</si>
  <si>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</si>
  <si>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</si>
  <si>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</si>
  <si>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</si>
  <si>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</si>
  <si>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</si>
  <si>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</si>
  <si>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</si>
  <si>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</si>
  <si>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</si>
  <si>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</si>
  <si>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</si>
  <si>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</si>
  <si>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</si>
  <si>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</si>
  <si>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</si>
  <si>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</si>
  <si>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</si>
  <si>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</si>
  <si>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</si>
  <si>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</si>
  <si>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</si>
  <si>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</si>
  <si>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</si>
  <si>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</si>
  <si>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</si>
  <si>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</si>
  <si>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</si>
  <si>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</si>
  <si>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</si>
  <si>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</si>
  <si>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</si>
  <si>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</si>
  <si>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</si>
  <si>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</si>
  <si>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</si>
  <si>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</si>
  <si>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</si>
  <si>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</si>
  <si>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</si>
  <si>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</si>
  <si>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</si>
  <si>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</si>
  <si>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</si>
  <si>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</si>
  <si>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</si>
  <si>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</si>
  <si>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</si>
  <si>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</si>
  <si>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</si>
  <si>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</si>
  <si>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</si>
  <si>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</si>
  <si>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</si>
  <si>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</si>
  <si>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</si>
  <si>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</si>
  <si>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</si>
  <si>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</si>
  <si>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宮崎県　日南市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</si>
  <si>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</si>
  <si>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</si>
  <si>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</si>
  <si>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</si>
  <si>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</si>
  <si>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</si>
  <si>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</si>
  <si>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</si>
  <si>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</si>
  <si>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</si>
  <si>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</si>
  <si>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</si>
  <si>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</si>
  <si>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</si>
  <si>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</si>
  <si>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</si>
  <si>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</si>
  <si>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事業は事業開始から7年経過しましたが、老朽化に関する大きな問題は現在のところ発生していません。しかし、浄化槽に付属するブロワ（電気製品・空気ポンプ）は消耗品であり、耐用年数が8～15年とされており、軽微な修繕は数件発生しています。事業開始からの経過年数を鑑みると、これらの修繕等が増加する可能性は年々高くなるため、今後の検討が必要です。</t>
    <rPh sb="13" eb="15">
      <t>ケイカ</t>
    </rPh>
    <rPh sb="28" eb="29">
      <t>オオ</t>
    </rPh>
    <rPh sb="31" eb="33">
      <t>モンダイ</t>
    </rPh>
    <rPh sb="101" eb="103">
      <t>ケイビ</t>
    </rPh>
    <rPh sb="104" eb="106">
      <t>シュウゼン</t>
    </rPh>
    <rPh sb="107" eb="109">
      <t>スウケン</t>
    </rPh>
    <rPh sb="109" eb="111">
      <t>ハッセイ</t>
    </rPh>
    <rPh sb="117" eb="119">
      <t>ジギョウ</t>
    </rPh>
    <rPh sb="119" eb="121">
      <t>カイシ</t>
    </rPh>
    <rPh sb="124" eb="126">
      <t>ケイカ</t>
    </rPh>
    <rPh sb="126" eb="128">
      <t>ネンスウ</t>
    </rPh>
    <rPh sb="129" eb="130">
      <t>カンガ</t>
    </rPh>
    <rPh sb="138" eb="140">
      <t>シュウゼン</t>
    </rPh>
    <rPh sb="140" eb="141">
      <t>ナド</t>
    </rPh>
    <rPh sb="142" eb="144">
      <t>ゾウカ</t>
    </rPh>
    <rPh sb="146" eb="148">
      <t>カノウ</t>
    </rPh>
    <rPh sb="148" eb="149">
      <t>セイ</t>
    </rPh>
    <rPh sb="150" eb="152">
      <t>ネンネン</t>
    </rPh>
    <rPh sb="152" eb="153">
      <t>タカ</t>
    </rPh>
    <rPh sb="159" eb="161">
      <t>コンゴ</t>
    </rPh>
    <rPh sb="165" eb="167">
      <t>ヒツヨウ</t>
    </rPh>
    <phoneticPr fontId="4"/>
  </si>
  <si>
    <t>　本事業の維持管理は、現在、施設使用料のみで運営しており、5年毎に使用料を改定することとしています。
　上記のとおり、現在は老朽化に伴う大きな修繕等は発生していないものの、経年劣化による改築更新費用や、建設費を含めて黒字経営をするには、一般会計からの繰り入れが必至となっています。
　経営戦略につきましては、今後の支出・収入及び資産の状況を把握した後、令和２年度に策定します。
　</t>
    <rPh sb="52" eb="54">
      <t>ジョウキ</t>
    </rPh>
    <rPh sb="59" eb="61">
      <t>ゲンザイ</t>
    </rPh>
    <rPh sb="62" eb="64">
      <t>ロウキュウ</t>
    </rPh>
    <rPh sb="64" eb="65">
      <t>カ</t>
    </rPh>
    <rPh sb="66" eb="67">
      <t>トモナ</t>
    </rPh>
    <rPh sb="68" eb="69">
      <t>オオ</t>
    </rPh>
    <rPh sb="71" eb="73">
      <t>シュウゼン</t>
    </rPh>
    <rPh sb="73" eb="74">
      <t>ナド</t>
    </rPh>
    <rPh sb="75" eb="77">
      <t>ハッセイ</t>
    </rPh>
    <rPh sb="86" eb="88">
      <t>ケイネン</t>
    </rPh>
    <rPh sb="88" eb="90">
      <t>レッカ</t>
    </rPh>
    <rPh sb="93" eb="95">
      <t>カイチク</t>
    </rPh>
    <rPh sb="95" eb="97">
      <t>コウシン</t>
    </rPh>
    <rPh sb="97" eb="99">
      <t>ヒヨウ</t>
    </rPh>
    <phoneticPr fontId="4"/>
  </si>
  <si>
    <t>　経営の健全性について、①収益的収支比率に関して、前年度より減となった要因については、設置基数が増えたことにより使用料収入は増となったものの、地方債の元金償還が開始されたためです。黒字を示す100％は超えているため、概ね健全といえますが、依然として、一般会計からの繰入金に依存している状況にあります。
　⑤経費回収率は、100%に達していない状況です。この理由は、使用料設定の内容が浄化槽の点検、清掃、法定検査及びブロワの修理に係る実務的経費としていることです。対前年度比が増となっている要因としては、使用料収入の伸び率が、費用の伸び率を上回ったことによるものです。しかし、使用料改定等の改善を行い、経営の効率化を図ることが必要です。 　　　
　⑥汚水処理原価は、汚水処理費の伸び率に対し、年間有収水量の伸び率が上回ったことにより、平均値より低くなっており、良好です。
　⑦施設利用率及び⑧水洗化率について、当該事業は、市民からの申請により浄化槽を設置するものであり、経営の効率性に直接影響するものではないといえます。</t>
    <rPh sb="21" eb="22">
      <t>カン</t>
    </rPh>
    <rPh sb="25" eb="28">
      <t>ゼンネンド</t>
    </rPh>
    <rPh sb="30" eb="31">
      <t>ゲン</t>
    </rPh>
    <rPh sb="35" eb="37">
      <t>ヨウイン</t>
    </rPh>
    <rPh sb="43" eb="45">
      <t>セッチ</t>
    </rPh>
    <rPh sb="45" eb="47">
      <t>キスウ</t>
    </rPh>
    <rPh sb="48" eb="49">
      <t>ゾウ</t>
    </rPh>
    <rPh sb="56" eb="59">
      <t>シヨウリョウ</t>
    </rPh>
    <rPh sb="59" eb="61">
      <t>シュウニュウ</t>
    </rPh>
    <rPh sb="62" eb="63">
      <t>ゾウ</t>
    </rPh>
    <rPh sb="71" eb="74">
      <t>チホウサイ</t>
    </rPh>
    <rPh sb="75" eb="77">
      <t>ガンキン</t>
    </rPh>
    <rPh sb="77" eb="79">
      <t>ショウカン</t>
    </rPh>
    <rPh sb="80" eb="82">
      <t>カイシ</t>
    </rPh>
    <rPh sb="90" eb="92">
      <t>クロジ</t>
    </rPh>
    <rPh sb="93" eb="94">
      <t>シメ</t>
    </rPh>
    <rPh sb="100" eb="101">
      <t>コ</t>
    </rPh>
    <rPh sb="119" eb="121">
      <t>イゼン</t>
    </rPh>
    <rPh sb="134" eb="135">
      <t>キン</t>
    </rPh>
    <rPh sb="136" eb="138">
      <t>イゾン</t>
    </rPh>
    <rPh sb="142" eb="144">
      <t>ジョウキョウ</t>
    </rPh>
    <rPh sb="182" eb="184">
      <t>シヨウ</t>
    </rPh>
    <rPh sb="184" eb="185">
      <t>リョウ</t>
    </rPh>
    <rPh sb="185" eb="187">
      <t>セッテイ</t>
    </rPh>
    <rPh sb="231" eb="232">
      <t>タイ</t>
    </rPh>
    <rPh sb="232" eb="234">
      <t>ゼンネン</t>
    </rPh>
    <rPh sb="234" eb="235">
      <t>ド</t>
    </rPh>
    <rPh sb="235" eb="236">
      <t>ヒ</t>
    </rPh>
    <rPh sb="237" eb="238">
      <t>ゾウ</t>
    </rPh>
    <rPh sb="244" eb="246">
      <t>ヨウイン</t>
    </rPh>
    <rPh sb="251" eb="254">
      <t>シヨウリョウ</t>
    </rPh>
    <rPh sb="254" eb="256">
      <t>シュウニュウ</t>
    </rPh>
    <rPh sb="262" eb="264">
      <t>ヒヨウ</t>
    </rPh>
    <rPh sb="265" eb="266">
      <t>ノ</t>
    </rPh>
    <rPh sb="267" eb="268">
      <t>リツ</t>
    </rPh>
    <rPh sb="269" eb="271">
      <t>ウワマワ</t>
    </rPh>
    <rPh sb="287" eb="290">
      <t>シヨウリョウ</t>
    </rPh>
    <rPh sb="290" eb="292">
      <t>カイテイ</t>
    </rPh>
    <rPh sb="292" eb="293">
      <t>ナド</t>
    </rPh>
    <rPh sb="307" eb="308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</si>
</sst>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72-40CF-8C53-7F0DDBD6B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72-40CF-8C53-7F0DDBD6B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0.33</c:v>
                </c:pt>
                <c:pt idx="1">
                  <c:v>0.24</c:v>
                </c:pt>
                <c:pt idx="2">
                  <c:v>0.18</c:v>
                </c:pt>
                <c:pt idx="3">
                  <c:v>0.15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4-43E6-8D55-9A70BADFC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61.55</c:v>
                </c:pt>
                <c:pt idx="2">
                  <c:v>57.22</c:v>
                </c:pt>
                <c:pt idx="3">
                  <c:v>54.93</c:v>
                </c:pt>
                <c:pt idx="4">
                  <c:v>55.96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34-43E6-8D55-9A70BADFC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02-418B-A1DB-A6297D032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68.150000000000006</c:v>
                </c:pt>
                <c:pt idx="1">
                  <c:v>67.489999999999995</c:v>
                </c:pt>
                <c:pt idx="2">
                  <c:v>67.290000000000006</c:v>
                </c:pt>
                <c:pt idx="3">
                  <c:v>65.569999999999993</c:v>
                </c:pt>
                <c:pt idx="4">
                  <c:v>60.12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02-418B-A1DB-A6297D032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61.97</c:v>
                </c:pt>
                <c:pt idx="1">
                  <c:v>96.43</c:v>
                </c:pt>
                <c:pt idx="2">
                  <c:v>125.1</c:v>
                </c:pt>
                <c:pt idx="3">
                  <c:v>134.07</c:v>
                </c:pt>
                <c:pt idx="4">
                  <c:v>121.89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0-4881-BE3B-3907D087D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00-4881-BE3B-3907D087D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3-4CF4-A7C1-1D0E62194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B3-4CF4-A7C1-1D0E62194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60-41B8-8C8F-31B2684FF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60-41B8-8C8F-31B2684FF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4-42D9-8AFF-D3B796BF1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54-42D9-8AFF-D3B796BF1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D-4D15-9111-8D771B87F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5D-4D15-9111-8D771B87F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1-469F-9CDF-F97B6AB64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392.19</c:v>
                </c:pt>
                <c:pt idx="1">
                  <c:v>413.5</c:v>
                </c:pt>
                <c:pt idx="2">
                  <c:v>407.42</c:v>
                </c:pt>
                <c:pt idx="3">
                  <c:v>386.46</c:v>
                </c:pt>
                <c:pt idx="4">
                  <c:v>421.25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11-469F-9CDF-F97B6AB64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38.770000000000003</c:v>
                </c:pt>
                <c:pt idx="1">
                  <c:v>46.84</c:v>
                </c:pt>
                <c:pt idx="2">
                  <c:v>59.35</c:v>
                </c:pt>
                <c:pt idx="3">
                  <c:v>66.58</c:v>
                </c:pt>
                <c:pt idx="4">
                  <c:v>72.78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8-4BC0-9F4F-E4C90AE79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57.03</c:v>
                </c:pt>
                <c:pt idx="1">
                  <c:v>55.84</c:v>
                </c:pt>
                <c:pt idx="2">
                  <c:v>57.08</c:v>
                </c:pt>
                <c:pt idx="3">
                  <c:v>55.85</c:v>
                </c:pt>
                <c:pt idx="4">
                  <c:v>53.23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8-4BC0-9F4F-E4C90AE79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448.13</c:v>
                </c:pt>
                <c:pt idx="1">
                  <c:v>413.04</c:v>
                </c:pt>
                <c:pt idx="2">
                  <c:v>285.44</c:v>
                </c:pt>
                <c:pt idx="3">
                  <c:v>253.01</c:v>
                </c:pt>
                <c:pt idx="4">
                  <c:v>241.4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4-48D0-8708-070E9A2A6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283.73</c:v>
                </c:pt>
                <c:pt idx="1">
                  <c:v>287.57</c:v>
                </c:pt>
                <c:pt idx="2">
                  <c:v>286.86</c:v>
                </c:pt>
                <c:pt idx="3">
                  <c:v>287.91000000000003</c:v>
                </c:pt>
                <c:pt idx="4">
                  <c:v>283.3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D4-48D0-8708-070E9A2A6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W1" zoomScaleNormal="100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2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2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5" t="str">
        <f>データ!H6</f>
        <v>宮崎県　日南市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特定地域生活排水処理</v>
      </c>
      <c r="Q8" s="72"/>
      <c r="R8" s="72"/>
      <c r="S8" s="72"/>
      <c r="T8" s="72"/>
      <c r="U8" s="72"/>
      <c r="V8" s="72"/>
      <c r="W8" s="72" t="str">
        <f>データ!L6</f>
        <v>K3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52801</v>
      </c>
      <c r="AM8" s="69"/>
      <c r="AN8" s="69"/>
      <c r="AO8" s="69"/>
      <c r="AP8" s="69"/>
      <c r="AQ8" s="69"/>
      <c r="AR8" s="69"/>
      <c r="AS8" s="69"/>
      <c r="AT8" s="68">
        <f>データ!T6</f>
        <v>536.11</v>
      </c>
      <c r="AU8" s="68"/>
      <c r="AV8" s="68"/>
      <c r="AW8" s="68"/>
      <c r="AX8" s="68"/>
      <c r="AY8" s="68"/>
      <c r="AZ8" s="68"/>
      <c r="BA8" s="68"/>
      <c r="BB8" s="68">
        <f>データ!U6</f>
        <v>98.49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4.25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3488</v>
      </c>
      <c r="AE10" s="69"/>
      <c r="AF10" s="69"/>
      <c r="AG10" s="69"/>
      <c r="AH10" s="69"/>
      <c r="AI10" s="69"/>
      <c r="AJ10" s="69"/>
      <c r="AK10" s="2"/>
      <c r="AL10" s="69">
        <f>データ!V6</f>
        <v>2221</v>
      </c>
      <c r="AM10" s="69"/>
      <c r="AN10" s="69"/>
      <c r="AO10" s="69"/>
      <c r="AP10" s="69"/>
      <c r="AQ10" s="69"/>
      <c r="AR10" s="69"/>
      <c r="AS10" s="69"/>
      <c r="AT10" s="68">
        <f>データ!W6</f>
        <v>0.01</v>
      </c>
      <c r="AU10" s="68"/>
      <c r="AV10" s="68"/>
      <c r="AW10" s="68"/>
      <c r="AX10" s="68"/>
      <c r="AY10" s="68"/>
      <c r="AZ10" s="68"/>
      <c r="BA10" s="68"/>
      <c r="BB10" s="68">
        <f>データ!X6</f>
        <v>222100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2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115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2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2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116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【307.23】</v>
      </c>
      <c r="I86" s="26" t="str">
        <f>データ!CA6</f>
        <v>【59.98】</v>
      </c>
      <c r="J86" s="26" t="str">
        <f>データ!CL6</f>
        <v>【272.98】</v>
      </c>
      <c r="K86" s="26" t="str">
        <f>データ!CW6</f>
        <v>【58.71】</v>
      </c>
      <c r="L86" s="26" t="str">
        <f>データ!DH6</f>
        <v>【79.51】</v>
      </c>
      <c r="M86" s="26" t="s">
        <v>43</v>
      </c>
      <c r="N86" s="26" t="s">
        <v>43</v>
      </c>
      <c r="O86" s="26" t="str">
        <f>データ!EO6</f>
        <v>【-】</v>
      </c>
    </row>
  </sheetData>
  <sheetProtection algorithmName="SHA-512" hashValue="VH11raKkFqdNcoSui3EY5kONjxMVzv3mwvpa6zmgDDGE0pe+Kf034Cz0UeFL7HDZn0ovO/kec2FHeM45OVpuGg==" saltValue="d7f489i5C5UgyfYaw53pF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2">
      <c r="A6" s="28" t="s">
        <v>96</v>
      </c>
      <c r="B6" s="33">
        <f>B7</f>
        <v>2019</v>
      </c>
      <c r="C6" s="33">
        <f t="shared" ref="C6:X6" si="3">C7</f>
        <v>452041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宮崎県　日南市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4.25</v>
      </c>
      <c r="Q6" s="34">
        <f t="shared" si="3"/>
        <v>100</v>
      </c>
      <c r="R6" s="34">
        <f t="shared" si="3"/>
        <v>3488</v>
      </c>
      <c r="S6" s="34">
        <f t="shared" si="3"/>
        <v>52801</v>
      </c>
      <c r="T6" s="34">
        <f t="shared" si="3"/>
        <v>536.11</v>
      </c>
      <c r="U6" s="34">
        <f t="shared" si="3"/>
        <v>98.49</v>
      </c>
      <c r="V6" s="34">
        <f t="shared" si="3"/>
        <v>2221</v>
      </c>
      <c r="W6" s="34">
        <f t="shared" si="3"/>
        <v>0.01</v>
      </c>
      <c r="X6" s="34">
        <f t="shared" si="3"/>
        <v>222100</v>
      </c>
      <c r="Y6" s="35">
        <f>IF(Y7="",NA(),Y7)</f>
        <v>61.97</v>
      </c>
      <c r="Z6" s="35">
        <f t="shared" ref="Z6:AH6" si="4">IF(Z7="",NA(),Z7)</f>
        <v>96.43</v>
      </c>
      <c r="AA6" s="35">
        <f t="shared" si="4"/>
        <v>125.1</v>
      </c>
      <c r="AB6" s="35">
        <f t="shared" si="4"/>
        <v>134.07</v>
      </c>
      <c r="AC6" s="35">
        <f t="shared" si="4"/>
        <v>121.89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392.19</v>
      </c>
      <c r="BL6" s="35">
        <f t="shared" si="7"/>
        <v>413.5</v>
      </c>
      <c r="BM6" s="35">
        <f t="shared" si="7"/>
        <v>407.42</v>
      </c>
      <c r="BN6" s="35">
        <f t="shared" si="7"/>
        <v>386.46</v>
      </c>
      <c r="BO6" s="35">
        <f t="shared" si="7"/>
        <v>421.25</v>
      </c>
      <c r="BP6" s="34" t="str">
        <f>IF(BP7="","",IF(BP7="-","【-】","【"&amp;SUBSTITUTE(TEXT(BP7,"#,##0.00"),"-","△")&amp;"】"))</f>
        <v>【307.23】</v>
      </c>
      <c r="BQ6" s="35">
        <f>IF(BQ7="",NA(),BQ7)</f>
        <v>38.770000000000003</v>
      </c>
      <c r="BR6" s="35">
        <f t="shared" ref="BR6:BZ6" si="8">IF(BR7="",NA(),BR7)</f>
        <v>46.84</v>
      </c>
      <c r="BS6" s="35">
        <f t="shared" si="8"/>
        <v>59.35</v>
      </c>
      <c r="BT6" s="35">
        <f t="shared" si="8"/>
        <v>66.58</v>
      </c>
      <c r="BU6" s="35">
        <f t="shared" si="8"/>
        <v>72.78</v>
      </c>
      <c r="BV6" s="35">
        <f t="shared" si="8"/>
        <v>57.03</v>
      </c>
      <c r="BW6" s="35">
        <f t="shared" si="8"/>
        <v>55.84</v>
      </c>
      <c r="BX6" s="35">
        <f t="shared" si="8"/>
        <v>57.08</v>
      </c>
      <c r="BY6" s="35">
        <f t="shared" si="8"/>
        <v>55.85</v>
      </c>
      <c r="BZ6" s="35">
        <f t="shared" si="8"/>
        <v>53.23</v>
      </c>
      <c r="CA6" s="34" t="str">
        <f>IF(CA7="","",IF(CA7="-","【-】","【"&amp;SUBSTITUTE(TEXT(CA7,"#,##0.00"),"-","△")&amp;"】"))</f>
        <v>【59.98】</v>
      </c>
      <c r="CB6" s="35">
        <f>IF(CB7="",NA(),CB7)</f>
        <v>448.13</v>
      </c>
      <c r="CC6" s="35">
        <f t="shared" ref="CC6:CK6" si="9">IF(CC7="",NA(),CC7)</f>
        <v>413.04</v>
      </c>
      <c r="CD6" s="35">
        <f t="shared" si="9"/>
        <v>285.44</v>
      </c>
      <c r="CE6" s="35">
        <f t="shared" si="9"/>
        <v>253.01</v>
      </c>
      <c r="CF6" s="35">
        <f t="shared" si="9"/>
        <v>241.4</v>
      </c>
      <c r="CG6" s="35">
        <f t="shared" si="9"/>
        <v>283.73</v>
      </c>
      <c r="CH6" s="35">
        <f t="shared" si="9"/>
        <v>287.57</v>
      </c>
      <c r="CI6" s="35">
        <f t="shared" si="9"/>
        <v>286.86</v>
      </c>
      <c r="CJ6" s="35">
        <f t="shared" si="9"/>
        <v>287.91000000000003</v>
      </c>
      <c r="CK6" s="35">
        <f t="shared" si="9"/>
        <v>283.3</v>
      </c>
      <c r="CL6" s="34" t="str">
        <f>IF(CL7="","",IF(CL7="-","【-】","【"&amp;SUBSTITUTE(TEXT(CL7,"#,##0.00"),"-","△")&amp;"】"))</f>
        <v>【272.98】</v>
      </c>
      <c r="CM6" s="35">
        <f>IF(CM7="",NA(),CM7)</f>
        <v>0.33</v>
      </c>
      <c r="CN6" s="35">
        <f t="shared" ref="CN6:CV6" si="10">IF(CN7="",NA(),CN7)</f>
        <v>0.24</v>
      </c>
      <c r="CO6" s="35">
        <f t="shared" si="10"/>
        <v>0.18</v>
      </c>
      <c r="CP6" s="35">
        <f t="shared" si="10"/>
        <v>0.15</v>
      </c>
      <c r="CQ6" s="34">
        <f t="shared" si="10"/>
        <v>0</v>
      </c>
      <c r="CR6" s="35">
        <f t="shared" si="10"/>
        <v>58.25</v>
      </c>
      <c r="CS6" s="35">
        <f t="shared" si="10"/>
        <v>61.55</v>
      </c>
      <c r="CT6" s="35">
        <f t="shared" si="10"/>
        <v>57.22</v>
      </c>
      <c r="CU6" s="35">
        <f t="shared" si="10"/>
        <v>54.93</v>
      </c>
      <c r="CV6" s="35">
        <f t="shared" si="10"/>
        <v>55.96</v>
      </c>
      <c r="CW6" s="34" t="str">
        <f>IF(CW7="","",IF(CW7="-","【-】","【"&amp;SUBSTITUTE(TEXT(CW7,"#,##0.00"),"-","△")&amp;"】"))</f>
        <v>【58.71】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68.150000000000006</v>
      </c>
      <c r="DD6" s="35">
        <f t="shared" si="11"/>
        <v>67.489999999999995</v>
      </c>
      <c r="DE6" s="35">
        <f t="shared" si="11"/>
        <v>67.290000000000006</v>
      </c>
      <c r="DF6" s="35">
        <f t="shared" si="11"/>
        <v>65.569999999999993</v>
      </c>
      <c r="DG6" s="35">
        <f t="shared" si="11"/>
        <v>60.12</v>
      </c>
      <c r="DH6" s="34" t="str">
        <f>IF(DH7="","",IF(DH7="-","【-】","【"&amp;SUBSTITUTE(TEXT(DH7,"#,##0.00"),"-","△")&amp;"】"))</f>
        <v>【79.51】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2">
      <c r="A7" s="28"/>
      <c r="B7" s="37">
        <v>2019</v>
      </c>
      <c r="C7" s="37">
        <v>452041</v>
      </c>
      <c r="D7" s="37">
        <v>47</v>
      </c>
      <c r="E7" s="37">
        <v>18</v>
      </c>
      <c r="F7" s="37">
        <v>0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4.25</v>
      </c>
      <c r="Q7" s="38">
        <v>100</v>
      </c>
      <c r="R7" s="38">
        <v>3488</v>
      </c>
      <c r="S7" s="38">
        <v>52801</v>
      </c>
      <c r="T7" s="38">
        <v>536.11</v>
      </c>
      <c r="U7" s="38">
        <v>98.49</v>
      </c>
      <c r="V7" s="38">
        <v>2221</v>
      </c>
      <c r="W7" s="38">
        <v>0.01</v>
      </c>
      <c r="X7" s="38">
        <v>222100</v>
      </c>
      <c r="Y7" s="38">
        <v>61.97</v>
      </c>
      <c r="Z7" s="38">
        <v>96.43</v>
      </c>
      <c r="AA7" s="38">
        <v>125.1</v>
      </c>
      <c r="AB7" s="38">
        <v>134.07</v>
      </c>
      <c r="AC7" s="38">
        <v>121.89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392.19</v>
      </c>
      <c r="BL7" s="38">
        <v>413.5</v>
      </c>
      <c r="BM7" s="38">
        <v>407.42</v>
      </c>
      <c r="BN7" s="38">
        <v>386.46</v>
      </c>
      <c r="BO7" s="38">
        <v>421.25</v>
      </c>
      <c r="BP7" s="38">
        <v>307.23</v>
      </c>
      <c r="BQ7" s="38">
        <v>38.770000000000003</v>
      </c>
      <c r="BR7" s="38">
        <v>46.84</v>
      </c>
      <c r="BS7" s="38">
        <v>59.35</v>
      </c>
      <c r="BT7" s="38">
        <v>66.58</v>
      </c>
      <c r="BU7" s="38">
        <v>72.78</v>
      </c>
      <c r="BV7" s="38">
        <v>57.03</v>
      </c>
      <c r="BW7" s="38">
        <v>55.84</v>
      </c>
      <c r="BX7" s="38">
        <v>57.08</v>
      </c>
      <c r="BY7" s="38">
        <v>55.85</v>
      </c>
      <c r="BZ7" s="38">
        <v>53.23</v>
      </c>
      <c r="CA7" s="38">
        <v>59.98</v>
      </c>
      <c r="CB7" s="38">
        <v>448.13</v>
      </c>
      <c r="CC7" s="38">
        <v>413.04</v>
      </c>
      <c r="CD7" s="38">
        <v>285.44</v>
      </c>
      <c r="CE7" s="38">
        <v>253.01</v>
      </c>
      <c r="CF7" s="38">
        <v>241.4</v>
      </c>
      <c r="CG7" s="38">
        <v>283.73</v>
      </c>
      <c r="CH7" s="38">
        <v>287.57</v>
      </c>
      <c r="CI7" s="38">
        <v>286.86</v>
      </c>
      <c r="CJ7" s="38">
        <v>287.91000000000003</v>
      </c>
      <c r="CK7" s="38">
        <v>283.3</v>
      </c>
      <c r="CL7" s="38">
        <v>272.98</v>
      </c>
      <c r="CM7" s="38">
        <v>0.33</v>
      </c>
      <c r="CN7" s="38">
        <v>0.24</v>
      </c>
      <c r="CO7" s="38">
        <v>0.18</v>
      </c>
      <c r="CP7" s="38">
        <v>0.15</v>
      </c>
      <c r="CQ7" s="38">
        <v>0</v>
      </c>
      <c r="CR7" s="38">
        <v>58.25</v>
      </c>
      <c r="CS7" s="38">
        <v>61.55</v>
      </c>
      <c r="CT7" s="38">
        <v>57.22</v>
      </c>
      <c r="CU7" s="38">
        <v>54.93</v>
      </c>
      <c r="CV7" s="38">
        <v>55.96</v>
      </c>
      <c r="CW7" s="38">
        <v>58.71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68.150000000000006</v>
      </c>
      <c r="DD7" s="38">
        <v>67.489999999999995</v>
      </c>
      <c r="DE7" s="38">
        <v>67.290000000000006</v>
      </c>
      <c r="DF7" s="38">
        <v>65.569999999999993</v>
      </c>
      <c r="DG7" s="38">
        <v>60.12</v>
      </c>
      <c r="DH7" s="38">
        <v>79.510000000000005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103</v>
      </c>
      <c r="EF7" s="38" t="s">
        <v>103</v>
      </c>
      <c r="EG7" s="38" t="s">
        <v>103</v>
      </c>
      <c r="EH7" s="38" t="s">
        <v>103</v>
      </c>
      <c r="EI7" s="38" t="s">
        <v>103</v>
      </c>
      <c r="EJ7" s="38" t="s">
        <v>103</v>
      </c>
      <c r="EK7" s="38" t="s">
        <v>103</v>
      </c>
      <c r="EL7" s="38" t="s">
        <v>103</v>
      </c>
      <c r="EM7" s="38" t="s">
        <v>103</v>
      </c>
      <c r="EN7" s="38" t="s">
        <v>103</v>
      </c>
      <c r="EO7" s="38" t="s">
        <v>103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47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5" x14ac:dyDescent="0.2">
      <c r="B13" t="s">
        <v>112</v>
      </c>
      <c r="C13" t="s">
        <v>112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2021-01-15T02:44:34Z</cp:lastPrinted>
  <dcterms:created xsi:type="dcterms:W3CDTF">2020-12-04T03:19:17Z</dcterms:created>
  <dcterms:modified xsi:type="dcterms:W3CDTF">2021-02-18T01:33:55Z</dcterms:modified>
  <cp:category/>
</cp:coreProperties>
</file>