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3\共有\企画財政課\3 財政係\@齋藤\メール\処理済\R2\###公営企業\2.3〆　公営企業に係る「経営比較分析表」の分析等について（回答）\綾町\"/>
    </mc:Choice>
  </mc:AlternateContent>
  <workbookProtection workbookAlgorithmName="SHA-512" workbookHashValue="qcbH9rmQuMHVWOU93v/hsy0u/KKAwQ+BeZu2i3NhIiuT4Ppvd8ikQJzI6FA2YaPbFdMd1LSusk5qY1irlYcP4A==" workbookSaltValue="PByogHsVgQucX8c3FG5yCQ==" workbookSpinCount="100000" lockStructure="1"/>
  <bookViews>
    <workbookView xWindow="0" yWindow="0" windowWidth="24000" windowHeight="9165"/>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<sst xmlns="http://schemas.openxmlformats.org/spreadsheetml/2006/main" count="247" uniqueCount="116">
  <si>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</si>
  <si>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</si>
  <si>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r>
      <t>　①収益的収支比率は、令和元年度が、平成30年度からすると10.77</t>
    </r>
    <r>
      <rPr>
        <sz val="11"/>
        <color rgb="FFFF0000"/>
        <rFont val="ＭＳ ゴシック"/>
        <family val="3"/>
        <charset val="128"/>
      </rPr>
      <t>ポイント</t>
    </r>
    <r>
      <rPr>
        <sz val="11"/>
        <color theme="1"/>
        <rFont val="ＭＳ ゴシック"/>
        <family val="3"/>
        <charset val="128"/>
      </rPr>
      <t>上がっており、⑤経費回収率も7.33</t>
    </r>
    <r>
      <rPr>
        <sz val="11"/>
        <color rgb="FFFF0000"/>
        <rFont val="ＭＳ ゴシック"/>
        <family val="3"/>
        <charset val="128"/>
      </rPr>
      <t>ポイント</t>
    </r>
    <r>
      <rPr>
        <sz val="11"/>
        <color theme="1"/>
        <rFont val="ＭＳ ゴシック"/>
        <family val="3"/>
        <charset val="128"/>
      </rPr>
      <t>上がっていることから、使用料収入以外の収入である一般会計からの繰入金に頼っている現状から若干は解消されている。</t>
    </r>
    <r>
      <rPr>
        <sz val="11"/>
        <color rgb="FFFF0000"/>
        <rFont val="ＭＳ ゴシック"/>
        <family val="3"/>
        <charset val="128"/>
      </rPr>
      <t>しかし、</t>
    </r>
    <r>
      <rPr>
        <sz val="11"/>
        <color theme="1"/>
        <rFont val="ＭＳ ゴシック"/>
        <family val="3"/>
        <charset val="128"/>
      </rPr>
      <t>①収益的収支比率が100％を下回っていることから、経営の健全性を高める必要がある。
　⑦施設使用率は、類似団体及び全国平均を上回っており、</t>
    </r>
    <r>
      <rPr>
        <sz val="11"/>
        <color rgb="FFFF0000"/>
        <rFont val="ＭＳ ゴシック"/>
        <family val="3"/>
        <charset val="128"/>
      </rPr>
      <t>年々改善が見られいたが、令和元年度は減じているため、</t>
    </r>
    <r>
      <rPr>
        <sz val="11"/>
        <color theme="1"/>
        <rFont val="ＭＳ ゴシック"/>
        <family val="3"/>
        <charset val="128"/>
      </rPr>
      <t>さらなる施設の効率性の改善に努めていく。
　実情に応じた料金体系の見直しを行うことにより、①収益的収支比率は改善される見込みである。また、料金体系の見直しで収益が上がることにより、⑤経費回収率も改善される見込みである。
　④企業債残高対事業規模比率についても、料金体系の見直しで収益が上がることにより、企業債残高は減少していき、数値が改善していくものと思われる。</t>
    </r>
    <rPh sb="11" eb="13">
      <t>レイワ</t>
    </rPh>
    <rPh sb="13" eb="14">
      <t>ガン</t>
    </rPh>
    <rPh sb="38" eb="39">
      <t>ア</t>
    </rPh>
    <rPh sb="200" eb="202">
      <t>レイワ</t>
    </rPh>
    <rPh sb="202" eb="205">
      <t>ガンネンド</t>
    </rPh>
    <rPh sb="206" eb="207">
      <t>ゲン</t>
    </rPh>
    <phoneticPr fontId="1"/>
  </si>
  <si>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</si>
  <si>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</si>
  <si>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</si>
  <si>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</si>
  <si>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</si>
  <si>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</si>
  <si>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</si>
  <si>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</si>
  <si>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</si>
  <si>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</si>
  <si>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</si>
  <si>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</si>
  <si>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</si>
  <si>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</si>
  <si>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</si>
  <si>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</si>
  <si>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</si>
  <si>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</si>
  <si>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</si>
  <si>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</si>
  <si>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</si>
  <si>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</si>
  <si>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</si>
  <si>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</si>
  <si>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</si>
  <si>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</si>
  <si>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</si>
  <si>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</si>
  <si>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</si>
  <si>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</si>
  <si>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</si>
  <si>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</si>
  <si>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</si>
  <si>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</si>
  <si>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</si>
  <si>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</si>
  <si>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</si>
  <si>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</si>
  <si>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</si>
  <si>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</si>
  <si>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</si>
  <si>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</si>
  <si>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</si>
  <si>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</si>
  <si>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</si>
  <si>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</si>
  <si>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</si>
  <si>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</si>
  <si>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</si>
  <si>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</si>
  <si>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</si>
  <si>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</si>
  <si>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</si>
  <si>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</si>
  <si>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</si>
  <si>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</si>
  <si>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</si>
  <si>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</si>
  <si>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</si>
  <si>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</si>
  <si>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</si>
  <si>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</si>
  <si>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</si>
  <si>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</si>
  <si>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</si>
  <si>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</si>
  <si>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</si>
  <si>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</si>
  <si>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</si>
  <si>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</si>
  <si>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</si>
  <si>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</si>
  <si>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</si>
  <si>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</si>
  <si>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</si>
  <si>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</si>
  <si>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</si>
  <si>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</si>
  <si>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</si>
  <si>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</si>
  <si>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</si>
  <si>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</si>
  <si>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</si>
  <si>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</si>
  <si>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</si>
  <si>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</si>
  <si>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</si>
  <si>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</si>
  <si>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</si>
  <si>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</si>
  <si>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</si>
  <si>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</si>
  <si>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</si>
  <si>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</si>
  <si>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</si>
  <si>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</si>
  <si>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</si>
  <si>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特定地域生活排水処理</t>
  </si>
  <si>
    <t>K3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</si>
  <si>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</si>
  <si>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</si>
  <si>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</si>
  <si>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</si>
  <si>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</si>
  <si>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</si>
  <si>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</si>
  <si>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</si>
  <si>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</si>
  <si>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</si>
  <si>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</si>
  <si>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</si>
  <si>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平成19年に開始した事業であり、耐用年数を超過したものはなく、問題は生じていない。
　ただし、事業開始より11年が経過し、設備の修繕が増加傾向にあるため、今後も老朽化対策として設備の改善に努めていく。</t>
  </si>
  <si>
    <t>　事業の費用を一般会計からの繰入金に頼っているのが現状である。
　平成29年度に経営戦略を策定し、料金改定の必要性も明確になった。
　令和6年度の地方公営企業会計適用に向けて料金体系を見直す予定であり、これにより汚水処理収益が増加し、収益的収支比率、経費回収率等が改善する見込みである。
　また、企業債残高対事業規模比率についても同様に、料金体系を見直すことで収益が上がることにより、企業債残高は減少していくものと見込まれる。
　事業を開始して12年目を迎え、設備の修繕が増加傾向にあるため、今後も老朽化対策として設備の改善に努めていく。
　今後は経営基盤の強化と財政マネジメントの向上に努めていく。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</si>
</sst>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sz val="11"/>
      <color rgb="FFFF0000"/>
      <name val="ＭＳ ゴシック"/>
      <family val="3"/>
      <charset val="128"/>
    </font>
    <font>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7976416"/>
        <c:axId val="34797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47976416"/>
        <c:axId val="347976808"/>
      </c:lineChart>
      <c:dateAx>
        <c:axId val="347976416"/>
        <c:scaling>
          <c:orientation val="minMax"/>
        </c:scaling>
        <c:delete val="1"/>
        <c:axPos val="b"/>
        <c:numFmt formatCode="&quot;H&quot;yy" sourceLinked="1"/>
        <c:majorTickMark val="none"/>
        <c:minorTickMark val="none"/>
        <c:tickLblPos val="none"/>
        <c:crossAx val="347976808"/>
        <c:crosses val="autoZero"/>
        <c:auto val="1"/>
        <c:lblOffset val="100"/>
        <c:baseTimeUnit val="years"/>
      </c:dateAx>
      <c:valAx>
        <c:axId val="34797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79764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88.34</c:v>
                </c:pt>
                <c:pt idx="1">
                  <c:v>92.13</c:v>
                </c:pt>
                <c:pt idx="2">
                  <c:v>97.32</c:v>
                </c:pt>
                <c:pt idx="3">
                  <c:v>77.89</c:v>
                </c:pt>
                <c:pt idx="4">
                  <c:v>88.66</c:v>
                </c:pt>
              </c:numCache>
            </c:numRef>
          </c:val>
        </c:ser>
        <c:dLbls>
          <c:showLegendKey val="0"/>
          <c:showVal val="0"/>
          <c:showCatName val="0"/>
          <c:showSerName val="0"/>
          <c:showPercent val="0"/>
          <c:showBubbleSize val="0"/>
        </c:dLbls>
        <c:gapWidth val="150"/>
        <c:axId val="349677272"/>
        <c:axId val="3496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77272"/>
        <c:axId val="349677664"/>
      </c:lineChart>
      <c:dateAx>
        <c:axId val="349677272"/>
        <c:scaling>
          <c:orientation val="minMax"/>
        </c:scaling>
        <c:delete val="1"/>
        <c:axPos val="b"/>
        <c:numFmt formatCode="&quot;H&quot;yy" sourceLinked="1"/>
        <c:majorTickMark val="none"/>
        <c:minorTickMark val="none"/>
        <c:tickLblPos val="none"/>
        <c:crossAx val="349677664"/>
        <c:crosses val="autoZero"/>
        <c:auto val="1"/>
        <c:lblOffset val="100"/>
        <c:baseTimeUnit val="years"/>
      </c:dateAx>
      <c:valAx>
        <c:axId val="3496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96772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678840"/>
        <c:axId val="3496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78840"/>
        <c:axId val="349679232"/>
      </c:lineChart>
      <c:dateAx>
        <c:axId val="349678840"/>
        <c:scaling>
          <c:orientation val="minMax"/>
        </c:scaling>
        <c:delete val="1"/>
        <c:axPos val="b"/>
        <c:numFmt formatCode="&quot;H&quot;yy" sourceLinked="1"/>
        <c:majorTickMark val="none"/>
        <c:minorTickMark val="none"/>
        <c:tickLblPos val="none"/>
        <c:crossAx val="349679232"/>
        <c:crosses val="autoZero"/>
        <c:auto val="1"/>
        <c:lblOffset val="100"/>
        <c:baseTimeUnit val="years"/>
      </c:dateAx>
      <c:valAx>
        <c:axId val="3496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96788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680408"/>
        <c:axId val="42977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80408"/>
        <c:axId val="429774216"/>
      </c:lineChart>
      <c:dateAx>
        <c:axId val="349680408"/>
        <c:scaling>
          <c:orientation val="minMax"/>
        </c:scaling>
        <c:delete val="1"/>
        <c:axPos val="b"/>
        <c:numFmt formatCode="&quot;H&quot;yy" sourceLinked="1"/>
        <c:majorTickMark val="none"/>
        <c:minorTickMark val="none"/>
        <c:tickLblPos val="none"/>
        <c:crossAx val="429774216"/>
        <c:crosses val="autoZero"/>
        <c:auto val="1"/>
        <c:lblOffset val="100"/>
        <c:baseTimeUnit val="years"/>
      </c:dateAx>
      <c:valAx>
        <c:axId val="42977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96804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9775392"/>
        <c:axId val="42977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775392"/>
        <c:axId val="429775784"/>
      </c:lineChart>
      <c:dateAx>
        <c:axId val="429775392"/>
        <c:scaling>
          <c:orientation val="minMax"/>
        </c:scaling>
        <c:delete val="1"/>
        <c:axPos val="b"/>
        <c:numFmt formatCode="&quot;H&quot;yy" sourceLinked="1"/>
        <c:majorTickMark val="none"/>
        <c:minorTickMark val="none"/>
        <c:tickLblPos val="none"/>
        <c:crossAx val="429775784"/>
        <c:crosses val="autoZero"/>
        <c:auto val="1"/>
        <c:lblOffset val="100"/>
        <c:baseTimeUnit val="years"/>
      </c:dateAx>
      <c:valAx>
        <c:axId val="42977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297753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9776960"/>
        <c:axId val="42977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776960"/>
        <c:axId val="429777352"/>
      </c:lineChart>
      <c:dateAx>
        <c:axId val="429776960"/>
        <c:scaling>
          <c:orientation val="minMax"/>
        </c:scaling>
        <c:delete val="1"/>
        <c:axPos val="b"/>
        <c:numFmt formatCode="&quot;H&quot;yy" sourceLinked="1"/>
        <c:majorTickMark val="none"/>
        <c:minorTickMark val="none"/>
        <c:tickLblPos val="none"/>
        <c:crossAx val="429777352"/>
        <c:crosses val="autoZero"/>
        <c:auto val="1"/>
        <c:lblOffset val="100"/>
        <c:baseTimeUnit val="years"/>
      </c:dateAx>
      <c:valAx>
        <c:axId val="42977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297769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1415.66</c:v>
                </c:pt>
                <c:pt idx="1">
                  <c:v>1325.55</c:v>
                </c:pt>
                <c:pt idx="2">
                  <c:v>1338.77</c:v>
                </c:pt>
                <c:pt idx="3">
                  <c:v>1322.44</c:v>
                </c:pt>
                <c:pt idx="4">
                  <c:v>1297.5999999999999</c:v>
                </c:pt>
              </c:numCache>
            </c:numRef>
          </c:val>
        </c:ser>
        <c:dLbls>
          <c:showLegendKey val="0"/>
          <c:showVal val="0"/>
          <c:showCatName val="0"/>
          <c:showSerName val="0"/>
          <c:showPercent val="0"/>
          <c:showBubbleSize val="0"/>
        </c:dLbls>
        <c:gapWidth val="150"/>
        <c:axId val="349530208"/>
        <c:axId val="34953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ser>
        <c:dLbls>
          <c:showLegendKey val="0"/>
          <c:showVal val="0"/>
          <c:showCatName val="0"/>
          <c:showSerName val="0"/>
          <c:showPercent val="0"/>
          <c:showBubbleSize val="0"/>
        </c:dLbls>
        <c:marker val="1"/>
        <c:smooth val="0"/>
        <c:axId val="349530208"/>
        <c:axId val="349530600"/>
      </c:lineChart>
      <c:dateAx>
        <c:axId val="349530208"/>
        <c:scaling>
          <c:orientation val="minMax"/>
        </c:scaling>
        <c:delete val="1"/>
        <c:axPos val="b"/>
        <c:numFmt formatCode="&quot;H&quot;yy" sourceLinked="1"/>
        <c:majorTickMark val="none"/>
        <c:minorTickMark val="none"/>
        <c:tickLblPos val="none"/>
        <c:crossAx val="349530600"/>
        <c:crosses val="autoZero"/>
        <c:auto val="1"/>
        <c:lblOffset val="100"/>
        <c:baseTimeUnit val="years"/>
      </c:dateAx>
      <c:valAx>
        <c:axId val="34953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95302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88.99</c:v>
                </c:pt>
                <c:pt idx="1">
                  <c:v>81.239999999999995</c:v>
                </c:pt>
                <c:pt idx="2">
                  <c:v>59.8</c:v>
                </c:pt>
                <c:pt idx="3">
                  <c:v>75.7</c:v>
                </c:pt>
                <c:pt idx="4">
                  <c:v>83.03</c:v>
                </c:pt>
              </c:numCache>
            </c:numRef>
          </c:val>
        </c:ser>
        <c:dLbls>
          <c:showLegendKey val="0"/>
          <c:showVal val="0"/>
          <c:showCatName val="0"/>
          <c:showSerName val="0"/>
          <c:showPercent val="0"/>
          <c:showBubbleSize val="0"/>
        </c:dLbls>
        <c:gapWidth val="150"/>
        <c:axId val="349531776"/>
        <c:axId val="34953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ser>
        <c:dLbls>
          <c:showLegendKey val="0"/>
          <c:showVal val="0"/>
          <c:showCatName val="0"/>
          <c:showSerName val="0"/>
          <c:showPercent val="0"/>
          <c:showBubbleSize val="0"/>
        </c:dLbls>
        <c:marker val="1"/>
        <c:smooth val="0"/>
        <c:axId val="349531776"/>
        <c:axId val="349532168"/>
      </c:lineChart>
      <c:dateAx>
        <c:axId val="349531776"/>
        <c:scaling>
          <c:orientation val="minMax"/>
        </c:scaling>
        <c:delete val="1"/>
        <c:axPos val="b"/>
        <c:numFmt formatCode="&quot;H&quot;yy" sourceLinked="1"/>
        <c:majorTickMark val="none"/>
        <c:minorTickMark val="none"/>
        <c:tickLblPos val="none"/>
        <c:crossAx val="349532168"/>
        <c:crosses val="autoZero"/>
        <c:auto val="1"/>
        <c:lblOffset val="100"/>
        <c:baseTimeUnit val="years"/>
      </c:dateAx>
      <c:valAx>
        <c:axId val="34953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95317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187.97</c:v>
                </c:pt>
                <c:pt idx="3">
                  <c:v>150</c:v>
                </c:pt>
                <c:pt idx="4">
                  <c:v>150</c:v>
                </c:pt>
              </c:numCache>
            </c:numRef>
          </c:val>
        </c:ser>
        <c:dLbls>
          <c:showLegendKey val="0"/>
          <c:showVal val="0"/>
          <c:showCatName val="0"/>
          <c:showSerName val="0"/>
          <c:showPercent val="0"/>
          <c:showBubbleSize val="0"/>
        </c:dLbls>
        <c:gapWidth val="150"/>
        <c:axId val="349533344"/>
        <c:axId val="43008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ser>
        <c:dLbls>
          <c:showLegendKey val="0"/>
          <c:showVal val="0"/>
          <c:showCatName val="0"/>
          <c:showSerName val="0"/>
          <c:showPercent val="0"/>
          <c:showBubbleSize val="0"/>
        </c:dLbls>
        <c:marker val="1"/>
        <c:smooth val="0"/>
        <c:axId val="349533344"/>
        <c:axId val="430087288"/>
      </c:lineChart>
      <c:dateAx>
        <c:axId val="349533344"/>
        <c:scaling>
          <c:orientation val="minMax"/>
        </c:scaling>
        <c:delete val="1"/>
        <c:axPos val="b"/>
        <c:numFmt formatCode="&quot;H&quot;yy" sourceLinked="1"/>
        <c:majorTickMark val="none"/>
        <c:minorTickMark val="none"/>
        <c:tickLblPos val="none"/>
        <c:crossAx val="430087288"/>
        <c:crosses val="autoZero"/>
        <c:auto val="1"/>
        <c:lblOffset val="100"/>
        <c:baseTimeUnit val="years"/>
      </c:dateAx>
      <c:valAx>
        <c:axId val="43008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95333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62.38</c:v>
                </c:pt>
                <c:pt idx="1">
                  <c:v>69.87</c:v>
                </c:pt>
                <c:pt idx="2">
                  <c:v>76.98</c:v>
                </c:pt>
                <c:pt idx="3">
                  <c:v>77.239999999999995</c:v>
                </c:pt>
                <c:pt idx="4">
                  <c:v>70.459999999999994</c:v>
                </c:pt>
              </c:numCache>
            </c:numRef>
          </c:val>
        </c:ser>
        <c:dLbls>
          <c:showLegendKey val="0"/>
          <c:showVal val="0"/>
          <c:showCatName val="0"/>
          <c:showSerName val="0"/>
          <c:showPercent val="0"/>
          <c:showBubbleSize val="0"/>
        </c:dLbls>
        <c:gapWidth val="150"/>
        <c:axId val="430088464"/>
        <c:axId val="43008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ser>
        <c:dLbls>
          <c:showLegendKey val="0"/>
          <c:showVal val="0"/>
          <c:showCatName val="0"/>
          <c:showSerName val="0"/>
          <c:showPercent val="0"/>
          <c:showBubbleSize val="0"/>
        </c:dLbls>
        <c:marker val="1"/>
        <c:smooth val="0"/>
        <c:axId val="430088464"/>
        <c:axId val="430088856"/>
      </c:lineChart>
      <c:dateAx>
        <c:axId val="430088464"/>
        <c:scaling>
          <c:orientation val="minMax"/>
        </c:scaling>
        <c:delete val="1"/>
        <c:axPos val="b"/>
        <c:numFmt formatCode="&quot;H&quot;yy" sourceLinked="1"/>
        <c:majorTickMark val="none"/>
        <c:minorTickMark val="none"/>
        <c:tickLblPos val="none"/>
        <c:crossAx val="430088856"/>
        <c:crosses val="autoZero"/>
        <c:auto val="1"/>
        <c:lblOffset val="100"/>
        <c:baseTimeUnit val="years"/>
      </c:dateAx>
      <c:valAx>
        <c:axId val="43008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00884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96.06</c:v>
                </c:pt>
                <c:pt idx="1">
                  <c:v>95.07</c:v>
                </c:pt>
                <c:pt idx="2">
                  <c:v>98.3</c:v>
                </c:pt>
                <c:pt idx="3">
                  <c:v>97.48</c:v>
                </c:pt>
                <c:pt idx="4">
                  <c:v>99.23</c:v>
                </c:pt>
              </c:numCache>
            </c:numRef>
          </c:val>
        </c:ser>
        <c:dLbls>
          <c:showLegendKey val="0"/>
          <c:showVal val="0"/>
          <c:showCatName val="0"/>
          <c:showSerName val="0"/>
          <c:showPercent val="0"/>
          <c:showBubbleSize val="0"/>
        </c:dLbls>
        <c:gapWidth val="150"/>
        <c:axId val="430090032"/>
        <c:axId val="43009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ser>
        <c:dLbls>
          <c:showLegendKey val="0"/>
          <c:showVal val="0"/>
          <c:showCatName val="0"/>
          <c:showSerName val="0"/>
          <c:showPercent val="0"/>
          <c:showBubbleSize val="0"/>
        </c:dLbls>
        <c:marker val="1"/>
        <c:smooth val="0"/>
        <c:axId val="430090032"/>
        <c:axId val="430090424"/>
      </c:lineChart>
      <c:dateAx>
        <c:axId val="430090032"/>
        <c:scaling>
          <c:orientation val="minMax"/>
        </c:scaling>
        <c:delete val="1"/>
        <c:axPos val="b"/>
        <c:numFmt formatCode="&quot;H&quot;yy" sourceLinked="1"/>
        <c:majorTickMark val="none"/>
        <c:minorTickMark val="none"/>
        <c:tickLblPos val="none"/>
        <c:crossAx val="430090424"/>
        <c:crosses val="autoZero"/>
        <c:auto val="1"/>
        <c:lblOffset val="100"/>
        <c:baseTimeUnit val="years"/>
      </c:dateAx>
      <c:valAx>
        <c:axId val="43009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00900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【307.23】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【79.51】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【58.71】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【272.98】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【59.98】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3</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宮崎県　綾町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10</v>
      </c>
      <c r="C7" s="44"/>
      <c r="D7" s="44"/>
      <c r="E7" s="44"/>
      <c r="F7" s="44"/>
      <c r="G7" s="44"/>
      <c r="H7" s="44"/>
      <c r="I7" s="44" t="s">
        <v>15</v>
      </c>
      <c r="J7" s="44"/>
      <c r="K7" s="44"/>
      <c r="L7" s="44"/>
      <c r="M7" s="44"/>
      <c r="N7" s="44"/>
      <c r="O7" s="44"/>
      <c r="P7" s="44" t="s">
        <v>6</v>
      </c>
      <c r="Q7" s="44"/>
      <c r="R7" s="44"/>
      <c r="S7" s="44"/>
      <c r="T7" s="44"/>
      <c r="U7" s="44"/>
      <c r="V7" s="44"/>
      <c r="W7" s="44" t="s">
        <v>5</v>
      </c>
      <c r="X7" s="44"/>
      <c r="Y7" s="44"/>
      <c r="Z7" s="44"/>
      <c r="AA7" s="44"/>
      <c r="AB7" s="44"/>
      <c r="AC7" s="44"/>
      <c r="AD7" s="44" t="s">
        <v>9</v>
      </c>
      <c r="AE7" s="44"/>
      <c r="AF7" s="44"/>
      <c r="AG7" s="44"/>
      <c r="AH7" s="44"/>
      <c r="AI7" s="44"/>
      <c r="AJ7" s="44"/>
      <c r="AK7" s="3"/>
      <c r="AL7" s="44" t="s">
        <v>17</v>
      </c>
      <c r="AM7" s="44"/>
      <c r="AN7" s="44"/>
      <c r="AO7" s="44"/>
      <c r="AP7" s="44"/>
      <c r="AQ7" s="44"/>
      <c r="AR7" s="44"/>
      <c r="AS7" s="44"/>
      <c r="AT7" s="44" t="s">
        <v>11</v>
      </c>
      <c r="AU7" s="44"/>
      <c r="AV7" s="44"/>
      <c r="AW7" s="44"/>
      <c r="AX7" s="44"/>
      <c r="AY7" s="44"/>
      <c r="AZ7" s="44"/>
      <c r="BA7" s="44"/>
      <c r="BB7" s="44" t="s">
        <v>18</v>
      </c>
      <c r="BC7" s="44"/>
      <c r="BD7" s="44"/>
      <c r="BE7" s="44"/>
      <c r="BF7" s="44"/>
      <c r="BG7" s="44"/>
      <c r="BH7" s="44"/>
      <c r="BI7" s="44"/>
      <c r="BJ7" s="3"/>
      <c r="BK7" s="3"/>
      <c r="BL7" s="15" t="s">
        <v>20</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特定地域生活排水処理</v>
      </c>
      <c r="Q8" s="45"/>
      <c r="R8" s="45"/>
      <c r="S8" s="45"/>
      <c r="T8" s="45"/>
      <c r="U8" s="45"/>
      <c r="V8" s="45"/>
      <c r="W8" s="45" t="str">
        <f>データ!L6</f>
        <v>K3</v>
      </c>
      <c r="X8" s="45"/>
      <c r="Y8" s="45"/>
      <c r="Z8" s="45"/>
      <c r="AA8" s="45"/>
      <c r="AB8" s="45"/>
      <c r="AC8" s="45"/>
      <c r="AD8" s="46" t="str">
        <f>データ!$M$6</f>
        <v>非設置</v>
      </c>
      <c r="AE8" s="46"/>
      <c r="AF8" s="46"/>
      <c r="AG8" s="46"/>
      <c r="AH8" s="46"/>
      <c r="AI8" s="46"/>
      <c r="AJ8" s="46"/>
      <c r="AK8" s="3"/>
      <c r="AL8" s="47">
        <f>データ!S6</f>
        <v>7318</v>
      </c>
      <c r="AM8" s="47"/>
      <c r="AN8" s="47"/>
      <c r="AO8" s="47"/>
      <c r="AP8" s="47"/>
      <c r="AQ8" s="47"/>
      <c r="AR8" s="47"/>
      <c r="AS8" s="47"/>
      <c r="AT8" s="48">
        <f>データ!T6</f>
        <v>95.19</v>
      </c>
      <c r="AU8" s="48"/>
      <c r="AV8" s="48"/>
      <c r="AW8" s="48"/>
      <c r="AX8" s="48"/>
      <c r="AY8" s="48"/>
      <c r="AZ8" s="48"/>
      <c r="BA8" s="48"/>
      <c r="BB8" s="48">
        <f>データ!U6</f>
        <v>76.88</v>
      </c>
      <c r="BC8" s="48"/>
      <c r="BD8" s="48"/>
      <c r="BE8" s="48"/>
      <c r="BF8" s="48"/>
      <c r="BG8" s="48"/>
      <c r="BH8" s="48"/>
      <c r="BI8" s="48"/>
      <c r="BJ8" s="3"/>
      <c r="BK8" s="3"/>
      <c r="BL8" s="49" t="s">
        <v>16</v>
      </c>
      <c r="BM8" s="50"/>
      <c r="BN8" s="17" t="s">
        <v>22</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23</v>
      </c>
      <c r="J9" s="44"/>
      <c r="K9" s="44"/>
      <c r="L9" s="44"/>
      <c r="M9" s="44"/>
      <c r="N9" s="44"/>
      <c r="O9" s="44"/>
      <c r="P9" s="44" t="s">
        <v>25</v>
      </c>
      <c r="Q9" s="44"/>
      <c r="R9" s="44"/>
      <c r="S9" s="44"/>
      <c r="T9" s="44"/>
      <c r="U9" s="44"/>
      <c r="V9" s="44"/>
      <c r="W9" s="44" t="s">
        <v>28</v>
      </c>
      <c r="X9" s="44"/>
      <c r="Y9" s="44"/>
      <c r="Z9" s="44"/>
      <c r="AA9" s="44"/>
      <c r="AB9" s="44"/>
      <c r="AC9" s="44"/>
      <c r="AD9" s="44" t="s">
        <v>0</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1" t="s">
        <v>35</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10.72</v>
      </c>
      <c r="Q10" s="48"/>
      <c r="R10" s="48"/>
      <c r="S10" s="48"/>
      <c r="T10" s="48"/>
      <c r="U10" s="48"/>
      <c r="V10" s="48"/>
      <c r="W10" s="48">
        <f>データ!Q6</f>
        <v>100</v>
      </c>
      <c r="X10" s="48"/>
      <c r="Y10" s="48"/>
      <c r="Z10" s="48"/>
      <c r="AA10" s="48"/>
      <c r="AB10" s="48"/>
      <c r="AC10" s="48"/>
      <c r="AD10" s="47">
        <f>データ!R6</f>
        <v>2930</v>
      </c>
      <c r="AE10" s="47"/>
      <c r="AF10" s="47"/>
      <c r="AG10" s="47"/>
      <c r="AH10" s="47"/>
      <c r="AI10" s="47"/>
      <c r="AJ10" s="47"/>
      <c r="AK10" s="2"/>
      <c r="AL10" s="47">
        <f>データ!V6</f>
        <v>776</v>
      </c>
      <c r="AM10" s="47"/>
      <c r="AN10" s="47"/>
      <c r="AO10" s="47"/>
      <c r="AP10" s="47"/>
      <c r="AQ10" s="47"/>
      <c r="AR10" s="47"/>
      <c r="AS10" s="47"/>
      <c r="AT10" s="48">
        <f>データ!W6</f>
        <v>2.2000000000000002</v>
      </c>
      <c r="AU10" s="48"/>
      <c r="AV10" s="48"/>
      <c r="AW10" s="48"/>
      <c r="AX10" s="48"/>
      <c r="AY10" s="48"/>
      <c r="AZ10" s="48"/>
      <c r="BA10" s="48"/>
      <c r="BB10" s="48">
        <f>データ!X6</f>
        <v>352.73</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2</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43</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13</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45</v>
      </c>
    </row>
    <row r="84" spans="1:78" x14ac:dyDescent="0.15">
      <c r="C84" s="2"/>
    </row>
    <row r="85" spans="1:78" hidden="1" x14ac:dyDescent="0.15">
      <c r="B85" s="6" t="s">
        <v>46</v>
      </c>
      <c r="C85" s="6"/>
      <c r="D85" s="6"/>
      <c r="E85" s="6" t="s">
        <v>47</v>
      </c>
      <c r="F85" s="6" t="s">
        <v>49</v>
      </c>
      <c r="G85" s="6" t="s">
        <v>50</v>
      </c>
      <c r="H85" s="6" t="s">
        <v>44</v>
      </c>
      <c r="I85" s="6" t="s">
        <v>14</v>
      </c>
      <c r="J85" s="6" t="s">
        <v>51</v>
      </c>
      <c r="K85" s="6" t="s">
        <v>52</v>
      </c>
      <c r="L85" s="6" t="s">
        <v>33</v>
      </c>
      <c r="M85" s="6" t="s">
        <v>37</v>
      </c>
      <c r="N85" s="6" t="s">
        <v>53</v>
      </c>
      <c r="O85" s="6" t="s">
        <v>54</v>
      </c>
    </row>
    <row r="86" spans="1:78" hidden="1" x14ac:dyDescent="0.15">
      <c r="B86" s="6"/>
      <c r="C86" s="6"/>
      <c r="D86" s="6"/>
      <c r="E86" s="6" t="str">
        <f>データ!AI6</f>
        <v/>
      </c>
      <c r="F86" s="6" t="s">
        <v>41</v>
      </c>
      <c r="G86" s="6" t="s">
        <v>41</v>
      </c>
      <c r="H86" s="6" t="str">
        <f>データ!BP6</f>
        <v>【307.23】</v>
      </c>
      <c r="I86" s="6" t="str">
        <f>データ!CA6</f>
        <v>【59.98】</v>
      </c>
      <c r="J86" s="6" t="str">
        <f>データ!CL6</f>
        <v>【272.98】</v>
      </c>
      <c r="K86" s="6" t="str">
        <f>データ!CW6</f>
        <v>【58.71】</v>
      </c>
      <c r="L86" s="6" t="str">
        <f>データ!DH6</f>
        <v>【79.51】</v>
      </c>
      <c r="M86" s="6" t="s">
        <v>41</v>
      </c>
      <c r="N86" s="6" t="s">
        <v>41</v>
      </c>
      <c r="O86" s="6" t="str">
        <f>データ!EO6</f>
        <v>【-】</v>
      </c>
    </row>
  </sheetData>
  <sheetProtection algorithmName="SHA-512" hashValue="4gyGryqV/Oe1Us4Ni6mAuIIJgy5jLsYqWsimIyDEIzRygHfDuTVDae1Ra/+MGzZrAhFF0OBetNaZ/Ux7KQzWgg==" saltValue="3fyyU7KXiE5Tp5lnq/f06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56</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21</v>
      </c>
      <c r="B3" s="30" t="s">
        <v>34</v>
      </c>
      <c r="C3" s="30" t="s">
        <v>60</v>
      </c>
      <c r="D3" s="30" t="s">
        <v>61</v>
      </c>
      <c r="E3" s="30" t="s">
        <v>8</v>
      </c>
      <c r="F3" s="30" t="s">
        <v>7</v>
      </c>
      <c r="G3" s="30" t="s">
        <v>24</v>
      </c>
      <c r="H3" s="78" t="s">
        <v>57</v>
      </c>
      <c r="I3" s="79"/>
      <c r="J3" s="79"/>
      <c r="K3" s="79"/>
      <c r="L3" s="79"/>
      <c r="M3" s="79"/>
      <c r="N3" s="79"/>
      <c r="O3" s="79"/>
      <c r="P3" s="79"/>
      <c r="Q3" s="79"/>
      <c r="R3" s="79"/>
      <c r="S3" s="79"/>
      <c r="T3" s="79"/>
      <c r="U3" s="79"/>
      <c r="V3" s="79"/>
      <c r="W3" s="79"/>
      <c r="X3" s="80"/>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62</v>
      </c>
      <c r="B4" s="31"/>
      <c r="C4" s="31"/>
      <c r="D4" s="31"/>
      <c r="E4" s="31"/>
      <c r="F4" s="31"/>
      <c r="G4" s="31"/>
      <c r="H4" s="81"/>
      <c r="I4" s="82"/>
      <c r="J4" s="82"/>
      <c r="K4" s="82"/>
      <c r="L4" s="82"/>
      <c r="M4" s="82"/>
      <c r="N4" s="82"/>
      <c r="O4" s="82"/>
      <c r="P4" s="82"/>
      <c r="Q4" s="82"/>
      <c r="R4" s="82"/>
      <c r="S4" s="82"/>
      <c r="T4" s="82"/>
      <c r="U4" s="82"/>
      <c r="V4" s="82"/>
      <c r="W4" s="82"/>
      <c r="X4" s="83"/>
      <c r="Y4" s="77" t="s">
        <v>26</v>
      </c>
      <c r="Z4" s="77"/>
      <c r="AA4" s="77"/>
      <c r="AB4" s="77"/>
      <c r="AC4" s="77"/>
      <c r="AD4" s="77"/>
      <c r="AE4" s="77"/>
      <c r="AF4" s="77"/>
      <c r="AG4" s="77"/>
      <c r="AH4" s="77"/>
      <c r="AI4" s="77"/>
      <c r="AJ4" s="77" t="s">
        <v>48</v>
      </c>
      <c r="AK4" s="77"/>
      <c r="AL4" s="77"/>
      <c r="AM4" s="77"/>
      <c r="AN4" s="77"/>
      <c r="AO4" s="77"/>
      <c r="AP4" s="77"/>
      <c r="AQ4" s="77"/>
      <c r="AR4" s="77"/>
      <c r="AS4" s="77"/>
      <c r="AT4" s="77"/>
      <c r="AU4" s="77" t="s">
        <v>29</v>
      </c>
      <c r="AV4" s="77"/>
      <c r="AW4" s="77"/>
      <c r="AX4" s="77"/>
      <c r="AY4" s="77"/>
      <c r="AZ4" s="77"/>
      <c r="BA4" s="77"/>
      <c r="BB4" s="77"/>
      <c r="BC4" s="77"/>
      <c r="BD4" s="77"/>
      <c r="BE4" s="77"/>
      <c r="BF4" s="77" t="s">
        <v>63</v>
      </c>
      <c r="BG4" s="77"/>
      <c r="BH4" s="77"/>
      <c r="BI4" s="77"/>
      <c r="BJ4" s="77"/>
      <c r="BK4" s="77"/>
      <c r="BL4" s="77"/>
      <c r="BM4" s="77"/>
      <c r="BN4" s="77"/>
      <c r="BO4" s="77"/>
      <c r="BP4" s="77"/>
      <c r="BQ4" s="77" t="s">
        <v>4</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5" x14ac:dyDescent="0.15">
      <c r="A5" s="28" t="s">
        <v>71</v>
      </c>
      <c r="B5" s="32"/>
      <c r="C5" s="32"/>
      <c r="D5" s="32"/>
      <c r="E5" s="32"/>
      <c r="F5" s="32"/>
      <c r="G5" s="32"/>
      <c r="H5" s="37" t="s">
        <v>59</v>
      </c>
      <c r="I5" s="37" t="s">
        <v>72</v>
      </c>
      <c r="J5" s="37" t="s">
        <v>73</v>
      </c>
      <c r="K5" s="37" t="s">
        <v>74</v>
      </c>
      <c r="L5" s="37" t="s">
        <v>75</v>
      </c>
      <c r="M5" s="37" t="s">
        <v>9</v>
      </c>
      <c r="N5" s="37" t="s">
        <v>76</v>
      </c>
      <c r="O5" s="37" t="s">
        <v>77</v>
      </c>
      <c r="P5" s="37" t="s">
        <v>78</v>
      </c>
      <c r="Q5" s="37" t="s">
        <v>79</v>
      </c>
      <c r="R5" s="37" t="s">
        <v>80</v>
      </c>
      <c r="S5" s="37" t="s">
        <v>81</v>
      </c>
      <c r="T5" s="37" t="s">
        <v>82</v>
      </c>
      <c r="U5" s="37" t="s">
        <v>66</v>
      </c>
      <c r="V5" s="37" t="s">
        <v>83</v>
      </c>
      <c r="W5" s="37" t="s">
        <v>84</v>
      </c>
      <c r="X5" s="37" t="s">
        <v>85</v>
      </c>
      <c r="Y5" s="37" t="s">
        <v>86</v>
      </c>
      <c r="Z5" s="37" t="s">
        <v>87</v>
      </c>
      <c r="AA5" s="37" t="s">
        <v>88</v>
      </c>
      <c r="AB5" s="37" t="s">
        <v>89</v>
      </c>
      <c r="AC5" s="37" t="s">
        <v>90</v>
      </c>
      <c r="AD5" s="37" t="s">
        <v>91</v>
      </c>
      <c r="AE5" s="37" t="s">
        <v>93</v>
      </c>
      <c r="AF5" s="37" t="s">
        <v>94</v>
      </c>
      <c r="AG5" s="37" t="s">
        <v>95</v>
      </c>
      <c r="AH5" s="37" t="s">
        <v>96</v>
      </c>
      <c r="AI5" s="37" t="s">
        <v>46</v>
      </c>
      <c r="AJ5" s="37" t="s">
        <v>86</v>
      </c>
      <c r="AK5" s="37" t="s">
        <v>87</v>
      </c>
      <c r="AL5" s="37" t="s">
        <v>88</v>
      </c>
      <c r="AM5" s="37" t="s">
        <v>89</v>
      </c>
      <c r="AN5" s="37" t="s">
        <v>90</v>
      </c>
      <c r="AO5" s="37" t="s">
        <v>91</v>
      </c>
      <c r="AP5" s="37" t="s">
        <v>93</v>
      </c>
      <c r="AQ5" s="37" t="s">
        <v>94</v>
      </c>
      <c r="AR5" s="37" t="s">
        <v>95</v>
      </c>
      <c r="AS5" s="37" t="s">
        <v>96</v>
      </c>
      <c r="AT5" s="37" t="s">
        <v>92</v>
      </c>
      <c r="AU5" s="37" t="s">
        <v>86</v>
      </c>
      <c r="AV5" s="37" t="s">
        <v>87</v>
      </c>
      <c r="AW5" s="37" t="s">
        <v>88</v>
      </c>
      <c r="AX5" s="37" t="s">
        <v>89</v>
      </c>
      <c r="AY5" s="37" t="s">
        <v>90</v>
      </c>
      <c r="AZ5" s="37" t="s">
        <v>91</v>
      </c>
      <c r="BA5" s="37" t="s">
        <v>93</v>
      </c>
      <c r="BB5" s="37" t="s">
        <v>94</v>
      </c>
      <c r="BC5" s="37" t="s">
        <v>95</v>
      </c>
      <c r="BD5" s="37" t="s">
        <v>96</v>
      </c>
      <c r="BE5" s="37" t="s">
        <v>92</v>
      </c>
      <c r="BF5" s="37" t="s">
        <v>86</v>
      </c>
      <c r="BG5" s="37" t="s">
        <v>87</v>
      </c>
      <c r="BH5" s="37" t="s">
        <v>88</v>
      </c>
      <c r="BI5" s="37" t="s">
        <v>89</v>
      </c>
      <c r="BJ5" s="37" t="s">
        <v>90</v>
      </c>
      <c r="BK5" s="37" t="s">
        <v>91</v>
      </c>
      <c r="BL5" s="37" t="s">
        <v>93</v>
      </c>
      <c r="BM5" s="37" t="s">
        <v>94</v>
      </c>
      <c r="BN5" s="37" t="s">
        <v>95</v>
      </c>
      <c r="BO5" s="37" t="s">
        <v>96</v>
      </c>
      <c r="BP5" s="37" t="s">
        <v>92</v>
      </c>
      <c r="BQ5" s="37" t="s">
        <v>86</v>
      </c>
      <c r="BR5" s="37" t="s">
        <v>87</v>
      </c>
      <c r="BS5" s="37" t="s">
        <v>88</v>
      </c>
      <c r="BT5" s="37" t="s">
        <v>89</v>
      </c>
      <c r="BU5" s="37" t="s">
        <v>90</v>
      </c>
      <c r="BV5" s="37" t="s">
        <v>91</v>
      </c>
      <c r="BW5" s="37" t="s">
        <v>93</v>
      </c>
      <c r="BX5" s="37" t="s">
        <v>94</v>
      </c>
      <c r="BY5" s="37" t="s">
        <v>95</v>
      </c>
      <c r="BZ5" s="37" t="s">
        <v>96</v>
      </c>
      <c r="CA5" s="37" t="s">
        <v>92</v>
      </c>
      <c r="CB5" s="37" t="s">
        <v>86</v>
      </c>
      <c r="CC5" s="37" t="s">
        <v>87</v>
      </c>
      <c r="CD5" s="37" t="s">
        <v>88</v>
      </c>
      <c r="CE5" s="37" t="s">
        <v>89</v>
      </c>
      <c r="CF5" s="37" t="s">
        <v>90</v>
      </c>
      <c r="CG5" s="37" t="s">
        <v>91</v>
      </c>
      <c r="CH5" s="37" t="s">
        <v>93</v>
      </c>
      <c r="CI5" s="37" t="s">
        <v>94</v>
      </c>
      <c r="CJ5" s="37" t="s">
        <v>95</v>
      </c>
      <c r="CK5" s="37" t="s">
        <v>96</v>
      </c>
      <c r="CL5" s="37" t="s">
        <v>92</v>
      </c>
      <c r="CM5" s="37" t="s">
        <v>86</v>
      </c>
      <c r="CN5" s="37" t="s">
        <v>87</v>
      </c>
      <c r="CO5" s="37" t="s">
        <v>88</v>
      </c>
      <c r="CP5" s="37" t="s">
        <v>89</v>
      </c>
      <c r="CQ5" s="37" t="s">
        <v>90</v>
      </c>
      <c r="CR5" s="37" t="s">
        <v>91</v>
      </c>
      <c r="CS5" s="37" t="s">
        <v>93</v>
      </c>
      <c r="CT5" s="37" t="s">
        <v>94</v>
      </c>
      <c r="CU5" s="37" t="s">
        <v>95</v>
      </c>
      <c r="CV5" s="37" t="s">
        <v>96</v>
      </c>
      <c r="CW5" s="37" t="s">
        <v>92</v>
      </c>
      <c r="CX5" s="37" t="s">
        <v>86</v>
      </c>
      <c r="CY5" s="37" t="s">
        <v>87</v>
      </c>
      <c r="CZ5" s="37" t="s">
        <v>88</v>
      </c>
      <c r="DA5" s="37" t="s">
        <v>89</v>
      </c>
      <c r="DB5" s="37" t="s">
        <v>90</v>
      </c>
      <c r="DC5" s="37" t="s">
        <v>91</v>
      </c>
      <c r="DD5" s="37" t="s">
        <v>93</v>
      </c>
      <c r="DE5" s="37" t="s">
        <v>94</v>
      </c>
      <c r="DF5" s="37" t="s">
        <v>95</v>
      </c>
      <c r="DG5" s="37" t="s">
        <v>96</v>
      </c>
      <c r="DH5" s="37" t="s">
        <v>92</v>
      </c>
      <c r="DI5" s="37" t="s">
        <v>86</v>
      </c>
      <c r="DJ5" s="37" t="s">
        <v>87</v>
      </c>
      <c r="DK5" s="37" t="s">
        <v>88</v>
      </c>
      <c r="DL5" s="37" t="s">
        <v>89</v>
      </c>
      <c r="DM5" s="37" t="s">
        <v>90</v>
      </c>
      <c r="DN5" s="37" t="s">
        <v>91</v>
      </c>
      <c r="DO5" s="37" t="s">
        <v>93</v>
      </c>
      <c r="DP5" s="37" t="s">
        <v>94</v>
      </c>
      <c r="DQ5" s="37" t="s">
        <v>95</v>
      </c>
      <c r="DR5" s="37" t="s">
        <v>96</v>
      </c>
      <c r="DS5" s="37" t="s">
        <v>92</v>
      </c>
      <c r="DT5" s="37" t="s">
        <v>86</v>
      </c>
      <c r="DU5" s="37" t="s">
        <v>87</v>
      </c>
      <c r="DV5" s="37" t="s">
        <v>88</v>
      </c>
      <c r="DW5" s="37" t="s">
        <v>89</v>
      </c>
      <c r="DX5" s="37" t="s">
        <v>90</v>
      </c>
      <c r="DY5" s="37" t="s">
        <v>91</v>
      </c>
      <c r="DZ5" s="37" t="s">
        <v>93</v>
      </c>
      <c r="EA5" s="37" t="s">
        <v>94</v>
      </c>
      <c r="EB5" s="37" t="s">
        <v>95</v>
      </c>
      <c r="EC5" s="37" t="s">
        <v>96</v>
      </c>
      <c r="ED5" s="37" t="s">
        <v>92</v>
      </c>
      <c r="EE5" s="37" t="s">
        <v>86</v>
      </c>
      <c r="EF5" s="37" t="s">
        <v>87</v>
      </c>
      <c r="EG5" s="37" t="s">
        <v>88</v>
      </c>
      <c r="EH5" s="37" t="s">
        <v>89</v>
      </c>
      <c r="EI5" s="37" t="s">
        <v>90</v>
      </c>
      <c r="EJ5" s="37" t="s">
        <v>91</v>
      </c>
      <c r="EK5" s="37" t="s">
        <v>93</v>
      </c>
      <c r="EL5" s="37" t="s">
        <v>94</v>
      </c>
      <c r="EM5" s="37" t="s">
        <v>95</v>
      </c>
      <c r="EN5" s="37" t="s">
        <v>96</v>
      </c>
      <c r="EO5" s="37" t="s">
        <v>92</v>
      </c>
    </row>
    <row r="6" spans="1:145" s="27" customFormat="1" x14ac:dyDescent="0.15">
      <c r="A6" s="28" t="s">
        <v>97</v>
      </c>
      <c r="B6" s="33">
        <f t="shared" ref="B6:X6" si="1">B7</f>
        <v>2019</v>
      </c>
      <c r="C6" s="33">
        <f t="shared" si="1"/>
        <v>453838</v>
      </c>
      <c r="D6" s="33">
        <f t="shared" si="1"/>
        <v>47</v>
      </c>
      <c r="E6" s="33">
        <f t="shared" si="1"/>
        <v>18</v>
      </c>
      <c r="F6" s="33">
        <f t="shared" si="1"/>
        <v>0</v>
      </c>
      <c r="G6" s="33">
        <f t="shared" si="1"/>
        <v>0</v>
      </c>
      <c r="H6" s="33" t="str">
        <f t="shared" si="1"/>
        <v>宮崎県　綾町</v>
      </c>
      <c r="I6" s="33" t="str">
        <f t="shared" si="1"/>
        <v>法非適用</v>
      </c>
      <c r="J6" s="33" t="str">
        <f t="shared" si="1"/>
        <v>下水道事業</v>
      </c>
      <c r="K6" s="33" t="str">
        <f t="shared" si="1"/>
        <v>特定地域生活排水処理</v>
      </c>
      <c r="L6" s="33" t="str">
        <f t="shared" si="1"/>
        <v>K3</v>
      </c>
      <c r="M6" s="33" t="str">
        <f t="shared" si="1"/>
        <v>非設置</v>
      </c>
      <c r="N6" s="38" t="str">
        <f t="shared" si="1"/>
        <v>-</v>
      </c>
      <c r="O6" s="38" t="str">
        <f t="shared" si="1"/>
        <v>該当数値なし</v>
      </c>
      <c r="P6" s="38">
        <f t="shared" si="1"/>
        <v>10.72</v>
      </c>
      <c r="Q6" s="38">
        <f t="shared" si="1"/>
        <v>100</v>
      </c>
      <c r="R6" s="38">
        <f t="shared" si="1"/>
        <v>2930</v>
      </c>
      <c r="S6" s="38">
        <f t="shared" si="1"/>
        <v>7318</v>
      </c>
      <c r="T6" s="38">
        <f t="shared" si="1"/>
        <v>95.19</v>
      </c>
      <c r="U6" s="38">
        <f t="shared" si="1"/>
        <v>76.88</v>
      </c>
      <c r="V6" s="38">
        <f t="shared" si="1"/>
        <v>776</v>
      </c>
      <c r="W6" s="38">
        <f t="shared" si="1"/>
        <v>2.2000000000000002</v>
      </c>
      <c r="X6" s="38">
        <f t="shared" si="1"/>
        <v>352.73</v>
      </c>
      <c r="Y6" s="42">
        <f t="shared" ref="Y6:AH6" si="2">IF(Y7="",NA(),Y7)</f>
        <v>88.34</v>
      </c>
      <c r="Z6" s="42">
        <f t="shared" si="2"/>
        <v>92.13</v>
      </c>
      <c r="AA6" s="42">
        <f t="shared" si="2"/>
        <v>97.32</v>
      </c>
      <c r="AB6" s="42">
        <f t="shared" si="2"/>
        <v>77.89</v>
      </c>
      <c r="AC6" s="42">
        <f t="shared" si="2"/>
        <v>88.66</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1415.66</v>
      </c>
      <c r="BG6" s="42">
        <f t="shared" si="5"/>
        <v>1325.55</v>
      </c>
      <c r="BH6" s="42">
        <f t="shared" si="5"/>
        <v>1338.77</v>
      </c>
      <c r="BI6" s="42">
        <f t="shared" si="5"/>
        <v>1322.44</v>
      </c>
      <c r="BJ6" s="42">
        <f t="shared" si="5"/>
        <v>1297.5999999999999</v>
      </c>
      <c r="BK6" s="42">
        <f t="shared" si="5"/>
        <v>392.19</v>
      </c>
      <c r="BL6" s="42">
        <f t="shared" si="5"/>
        <v>413.5</v>
      </c>
      <c r="BM6" s="42">
        <f t="shared" si="5"/>
        <v>407.42</v>
      </c>
      <c r="BN6" s="42">
        <f t="shared" si="5"/>
        <v>386.46</v>
      </c>
      <c r="BO6" s="42">
        <f t="shared" si="5"/>
        <v>421.25</v>
      </c>
      <c r="BP6" s="38" t="str">
        <f>IF(BP7="","",IF(BP7="-","【-】","【"&amp;SUBSTITUTE(TEXT(BP7,"#,##0.00"),"-","△")&amp;"】"))</f>
        <v>【307.23】</v>
      </c>
      <c r="BQ6" s="42">
        <f t="shared" ref="BQ6:BZ6" si="6">IF(BQ7="",NA(),BQ7)</f>
        <v>88.99</v>
      </c>
      <c r="BR6" s="42">
        <f t="shared" si="6"/>
        <v>81.239999999999995</v>
      </c>
      <c r="BS6" s="42">
        <f t="shared" si="6"/>
        <v>59.8</v>
      </c>
      <c r="BT6" s="42">
        <f t="shared" si="6"/>
        <v>75.7</v>
      </c>
      <c r="BU6" s="42">
        <f t="shared" si="6"/>
        <v>83.03</v>
      </c>
      <c r="BV6" s="42">
        <f t="shared" si="6"/>
        <v>57.03</v>
      </c>
      <c r="BW6" s="42">
        <f t="shared" si="6"/>
        <v>55.84</v>
      </c>
      <c r="BX6" s="42">
        <f t="shared" si="6"/>
        <v>57.08</v>
      </c>
      <c r="BY6" s="42">
        <f t="shared" si="6"/>
        <v>55.85</v>
      </c>
      <c r="BZ6" s="42">
        <f t="shared" si="6"/>
        <v>53.23</v>
      </c>
      <c r="CA6" s="38" t="str">
        <f>IF(CA7="","",IF(CA7="-","【-】","【"&amp;SUBSTITUTE(TEXT(CA7,"#,##0.00"),"-","△")&amp;"】"))</f>
        <v>【59.98】</v>
      </c>
      <c r="CB6" s="42">
        <f t="shared" ref="CB6:CK6" si="7">IF(CB7="",NA(),CB7)</f>
        <v>150</v>
      </c>
      <c r="CC6" s="42">
        <f t="shared" si="7"/>
        <v>150</v>
      </c>
      <c r="CD6" s="42">
        <f t="shared" si="7"/>
        <v>187.97</v>
      </c>
      <c r="CE6" s="42">
        <f t="shared" si="7"/>
        <v>150</v>
      </c>
      <c r="CF6" s="42">
        <f t="shared" si="7"/>
        <v>150</v>
      </c>
      <c r="CG6" s="42">
        <f t="shared" si="7"/>
        <v>283.73</v>
      </c>
      <c r="CH6" s="42">
        <f t="shared" si="7"/>
        <v>287.57</v>
      </c>
      <c r="CI6" s="42">
        <f t="shared" si="7"/>
        <v>286.86</v>
      </c>
      <c r="CJ6" s="42">
        <f t="shared" si="7"/>
        <v>287.91000000000003</v>
      </c>
      <c r="CK6" s="42">
        <f t="shared" si="7"/>
        <v>283.3</v>
      </c>
      <c r="CL6" s="38" t="str">
        <f>IF(CL7="","",IF(CL7="-","【-】","【"&amp;SUBSTITUTE(TEXT(CL7,"#,##0.00"),"-","△")&amp;"】"))</f>
        <v>【272.98】</v>
      </c>
      <c r="CM6" s="42">
        <f t="shared" ref="CM6:CV6" si="8">IF(CM7="",NA(),CM7)</f>
        <v>62.38</v>
      </c>
      <c r="CN6" s="42">
        <f t="shared" si="8"/>
        <v>69.87</v>
      </c>
      <c r="CO6" s="42">
        <f t="shared" si="8"/>
        <v>76.98</v>
      </c>
      <c r="CP6" s="42">
        <f t="shared" si="8"/>
        <v>77.239999999999995</v>
      </c>
      <c r="CQ6" s="42">
        <f t="shared" si="8"/>
        <v>70.459999999999994</v>
      </c>
      <c r="CR6" s="42">
        <f t="shared" si="8"/>
        <v>58.25</v>
      </c>
      <c r="CS6" s="42">
        <f t="shared" si="8"/>
        <v>61.55</v>
      </c>
      <c r="CT6" s="42">
        <f t="shared" si="8"/>
        <v>57.22</v>
      </c>
      <c r="CU6" s="42">
        <f t="shared" si="8"/>
        <v>54.93</v>
      </c>
      <c r="CV6" s="42">
        <f t="shared" si="8"/>
        <v>55.96</v>
      </c>
      <c r="CW6" s="38" t="str">
        <f>IF(CW7="","",IF(CW7="-","【-】","【"&amp;SUBSTITUTE(TEXT(CW7,"#,##0.00"),"-","△")&amp;"】"))</f>
        <v>【58.71】</v>
      </c>
      <c r="CX6" s="42">
        <f t="shared" ref="CX6:DG6" si="9">IF(CX7="",NA(),CX7)</f>
        <v>96.06</v>
      </c>
      <c r="CY6" s="42">
        <f t="shared" si="9"/>
        <v>95.07</v>
      </c>
      <c r="CZ6" s="42">
        <f t="shared" si="9"/>
        <v>98.3</v>
      </c>
      <c r="DA6" s="42">
        <f t="shared" si="9"/>
        <v>97.48</v>
      </c>
      <c r="DB6" s="42">
        <f t="shared" si="9"/>
        <v>99.23</v>
      </c>
      <c r="DC6" s="42">
        <f t="shared" si="9"/>
        <v>68.150000000000006</v>
      </c>
      <c r="DD6" s="42">
        <f t="shared" si="9"/>
        <v>67.489999999999995</v>
      </c>
      <c r="DE6" s="42">
        <f t="shared" si="9"/>
        <v>67.290000000000006</v>
      </c>
      <c r="DF6" s="42">
        <f t="shared" si="9"/>
        <v>65.569999999999993</v>
      </c>
      <c r="DG6" s="42">
        <f t="shared" si="9"/>
        <v>60.12</v>
      </c>
      <c r="DH6" s="38" t="str">
        <f>IF(DH7="","",IF(DH7="-","【-】","【"&amp;SUBSTITUTE(TEXT(DH7,"#,##0.00"),"-","△")&amp;"】"))</f>
        <v>【79.51】</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42" t="str">
        <f t="shared" ref="EE6:EN6" si="12">IF(EE7="",NA(),EE7)</f>
        <v>-</v>
      </c>
      <c r="EF6" s="42" t="str">
        <f t="shared" si="12"/>
        <v>-</v>
      </c>
      <c r="EG6" s="42" t="str">
        <f t="shared" si="12"/>
        <v>-</v>
      </c>
      <c r="EH6" s="42" t="str">
        <f t="shared" si="12"/>
        <v>-</v>
      </c>
      <c r="EI6" s="42" t="str">
        <f t="shared" si="12"/>
        <v>-</v>
      </c>
      <c r="EJ6" s="42" t="str">
        <f t="shared" si="12"/>
        <v>-</v>
      </c>
      <c r="EK6" s="42" t="str">
        <f t="shared" si="12"/>
        <v>-</v>
      </c>
      <c r="EL6" s="42" t="str">
        <f t="shared" si="12"/>
        <v>-</v>
      </c>
      <c r="EM6" s="42" t="str">
        <f t="shared" si="12"/>
        <v>-</v>
      </c>
      <c r="EN6" s="42" t="str">
        <f t="shared" si="12"/>
        <v>-</v>
      </c>
      <c r="EO6" s="38" t="str">
        <f>IF(EO7="","",IF(EO7="-","【-】","【"&amp;SUBSTITUTE(TEXT(EO7,"#,##0.00"),"-","△")&amp;"】"))</f>
        <v>【-】</v>
      </c>
    </row>
    <row r="7" spans="1:145" s="27" customFormat="1" x14ac:dyDescent="0.15">
      <c r="A7" s="28"/>
      <c r="B7" s="34">
        <v>2019</v>
      </c>
      <c r="C7" s="34">
        <v>453838</v>
      </c>
      <c r="D7" s="34">
        <v>47</v>
      </c>
      <c r="E7" s="34">
        <v>18</v>
      </c>
      <c r="F7" s="34">
        <v>0</v>
      </c>
      <c r="G7" s="34">
        <v>0</v>
      </c>
      <c r="H7" s="34" t="s">
        <v>19</v>
      </c>
      <c r="I7" s="34" t="s">
        <v>98</v>
      </c>
      <c r="J7" s="34" t="s">
        <v>99</v>
      </c>
      <c r="K7" s="34" t="s">
        <v>100</v>
      </c>
      <c r="L7" s="34" t="s">
        <v>101</v>
      </c>
      <c r="M7" s="34" t="s">
        <v>102</v>
      </c>
      <c r="N7" s="39" t="s">
        <v>41</v>
      </c>
      <c r="O7" s="39" t="s">
        <v>103</v>
      </c>
      <c r="P7" s="39">
        <v>10.72</v>
      </c>
      <c r="Q7" s="39">
        <v>100</v>
      </c>
      <c r="R7" s="39">
        <v>2930</v>
      </c>
      <c r="S7" s="39">
        <v>7318</v>
      </c>
      <c r="T7" s="39">
        <v>95.19</v>
      </c>
      <c r="U7" s="39">
        <v>76.88</v>
      </c>
      <c r="V7" s="39">
        <v>776</v>
      </c>
      <c r="W7" s="39">
        <v>2.2000000000000002</v>
      </c>
      <c r="X7" s="39">
        <v>352.73</v>
      </c>
      <c r="Y7" s="39">
        <v>88.34</v>
      </c>
      <c r="Z7" s="39">
        <v>92.13</v>
      </c>
      <c r="AA7" s="39">
        <v>97.32</v>
      </c>
      <c r="AB7" s="39">
        <v>77.89</v>
      </c>
      <c r="AC7" s="39">
        <v>88.66</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1415.66</v>
      </c>
      <c r="BG7" s="39">
        <v>1325.55</v>
      </c>
      <c r="BH7" s="39">
        <v>1338.77</v>
      </c>
      <c r="BI7" s="39">
        <v>1322.44</v>
      </c>
      <c r="BJ7" s="39">
        <v>1297.5999999999999</v>
      </c>
      <c r="BK7" s="39">
        <v>392.19</v>
      </c>
      <c r="BL7" s="39">
        <v>413.5</v>
      </c>
      <c r="BM7" s="39">
        <v>407.42</v>
      </c>
      <c r="BN7" s="39">
        <v>386.46</v>
      </c>
      <c r="BO7" s="39">
        <v>421.25</v>
      </c>
      <c r="BP7" s="39">
        <v>307.23</v>
      </c>
      <c r="BQ7" s="39">
        <v>88.99</v>
      </c>
      <c r="BR7" s="39">
        <v>81.239999999999995</v>
      </c>
      <c r="BS7" s="39">
        <v>59.8</v>
      </c>
      <c r="BT7" s="39">
        <v>75.7</v>
      </c>
      <c r="BU7" s="39">
        <v>83.03</v>
      </c>
      <c r="BV7" s="39">
        <v>57.03</v>
      </c>
      <c r="BW7" s="39">
        <v>55.84</v>
      </c>
      <c r="BX7" s="39">
        <v>57.08</v>
      </c>
      <c r="BY7" s="39">
        <v>55.85</v>
      </c>
      <c r="BZ7" s="39">
        <v>53.23</v>
      </c>
      <c r="CA7" s="39">
        <v>59.98</v>
      </c>
      <c r="CB7" s="39">
        <v>150</v>
      </c>
      <c r="CC7" s="39">
        <v>150</v>
      </c>
      <c r="CD7" s="39">
        <v>187.97</v>
      </c>
      <c r="CE7" s="39">
        <v>150</v>
      </c>
      <c r="CF7" s="39">
        <v>150</v>
      </c>
      <c r="CG7" s="39">
        <v>283.73</v>
      </c>
      <c r="CH7" s="39">
        <v>287.57</v>
      </c>
      <c r="CI7" s="39">
        <v>286.86</v>
      </c>
      <c r="CJ7" s="39">
        <v>287.91000000000003</v>
      </c>
      <c r="CK7" s="39">
        <v>283.3</v>
      </c>
      <c r="CL7" s="39">
        <v>272.98</v>
      </c>
      <c r="CM7" s="39">
        <v>62.38</v>
      </c>
      <c r="CN7" s="39">
        <v>69.87</v>
      </c>
      <c r="CO7" s="39">
        <v>76.98</v>
      </c>
      <c r="CP7" s="39">
        <v>77.239999999999995</v>
      </c>
      <c r="CQ7" s="39">
        <v>70.459999999999994</v>
      </c>
      <c r="CR7" s="39">
        <v>58.25</v>
      </c>
      <c r="CS7" s="39">
        <v>61.55</v>
      </c>
      <c r="CT7" s="39">
        <v>57.22</v>
      </c>
      <c r="CU7" s="39">
        <v>54.93</v>
      </c>
      <c r="CV7" s="39">
        <v>55.96</v>
      </c>
      <c r="CW7" s="39">
        <v>58.71</v>
      </c>
      <c r="CX7" s="39">
        <v>96.06</v>
      </c>
      <c r="CY7" s="39">
        <v>95.07</v>
      </c>
      <c r="CZ7" s="39">
        <v>98.3</v>
      </c>
      <c r="DA7" s="39">
        <v>97.48</v>
      </c>
      <c r="DB7" s="39">
        <v>99.23</v>
      </c>
      <c r="DC7" s="39">
        <v>68.150000000000006</v>
      </c>
      <c r="DD7" s="39">
        <v>67.489999999999995</v>
      </c>
      <c r="DE7" s="39">
        <v>67.290000000000006</v>
      </c>
      <c r="DF7" s="39">
        <v>65.569999999999993</v>
      </c>
      <c r="DG7" s="39">
        <v>60.12</v>
      </c>
      <c r="DH7" s="39">
        <v>79.510000000000005</v>
      </c>
      <c r="DI7" s="39"/>
      <c r="DJ7" s="39"/>
      <c r="DK7" s="39"/>
      <c r="DL7" s="39"/>
      <c r="DM7" s="39"/>
      <c r="DN7" s="39"/>
      <c r="DO7" s="39"/>
      <c r="DP7" s="39"/>
      <c r="DQ7" s="39"/>
      <c r="DR7" s="39"/>
      <c r="DS7" s="39"/>
      <c r="DT7" s="39"/>
      <c r="DU7" s="39"/>
      <c r="DV7" s="39"/>
      <c r="DW7" s="39"/>
      <c r="DX7" s="39"/>
      <c r="DY7" s="39"/>
      <c r="DZ7" s="39"/>
      <c r="EA7" s="39"/>
      <c r="EB7" s="39"/>
      <c r="EC7" s="39"/>
      <c r="ED7" s="39"/>
      <c r="EE7" s="39" t="s">
        <v>41</v>
      </c>
      <c r="EF7" s="39" t="s">
        <v>41</v>
      </c>
      <c r="EG7" s="39" t="s">
        <v>41</v>
      </c>
      <c r="EH7" s="39" t="s">
        <v>41</v>
      </c>
      <c r="EI7" s="39" t="s">
        <v>41</v>
      </c>
      <c r="EJ7" s="39" t="s">
        <v>41</v>
      </c>
      <c r="EK7" s="39" t="s">
        <v>41</v>
      </c>
      <c r="EL7" s="39" t="s">
        <v>41</v>
      </c>
      <c r="EM7" s="39" t="s">
        <v>41</v>
      </c>
      <c r="EN7" s="39" t="s">
        <v>41</v>
      </c>
      <c r="EO7" s="39" t="s">
        <v>41</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34</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2020-12-04T03:19:19Z</dcterms:created>
  <dcterms:modified xsi:type="dcterms:W3CDTF">2021-02-19T00:10:53Z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2021-02-18T23:42:54Z</vt:filetime>
  </property>
</Properties>
</file>