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電気（濵砂）\02 都城市〇\"/>
    </mc:Choice>
  </mc:AlternateContent>
  <xr:revisionPtr revIDLastSave="0" documentId="13_ncr:1_{C372FD3E-6C81-4806-BF81-1945EE61DC82}" xr6:coauthVersionLast="46" xr6:coauthVersionMax="46" xr10:uidLastSave="{00000000-0000-0000-0000-000000000000}"/>
  <workbookProtection workbookAlgorithmName="SHA-512" workbookHashValue="JGfglYMMzenUgRDCQTQNMzRBjl4mWwpuxRmACs7K7AvkgoYQqzMuFDBJgZtXsG4UdNDzGvoAr8SgQYJpZMQ/lQ==" workbookSaltValue="EFZT6Sg4l/IE/iPVW4fCcQ=="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FT8" i="5" s="1"/>
  <c r="L6" i="5"/>
  <c r="K6" i="5"/>
  <c r="J6" i="5"/>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D123" i="4"/>
  <c r="C123" i="4"/>
  <c r="L19" i="4"/>
  <c r="F19" i="4"/>
  <c r="N16" i="4"/>
  <c r="L16" i="4"/>
  <c r="H16" i="4"/>
  <c r="F16" i="4"/>
  <c r="N15" i="4"/>
  <c r="J15" i="4"/>
  <c r="H15" i="4"/>
  <c r="F15" i="4"/>
  <c r="L14" i="4"/>
  <c r="J14" i="4"/>
  <c r="H14" i="4"/>
  <c r="N13" i="4"/>
  <c r="L13" i="4"/>
  <c r="J13" i="4"/>
  <c r="F13" i="4"/>
  <c r="N12" i="4"/>
  <c r="L12" i="4"/>
  <c r="H12" i="4"/>
  <c r="F12" i="4"/>
  <c r="F9" i="4"/>
  <c r="N7" i="4"/>
  <c r="N5" i="4"/>
  <c r="J5" i="4"/>
  <c r="F5" i="4"/>
  <c r="N3" i="4"/>
  <c r="J3" i="4"/>
  <c r="F3" i="4"/>
  <c r="B1" i="4"/>
  <c r="FJ8" i="5" l="1"/>
  <c r="B5" i="4"/>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<sst xmlns="http://schemas.openxmlformats.org/spreadsheetml/2006/main" count="995" uniqueCount="270">
  <si>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</si>
  <si>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</si>
  <si>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</si>
  <si>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</si>
  <si>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</si>
  <si>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</si>
  <si>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</si>
  <si>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</si>
  <si>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</si>
  <si>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</si>
  <si>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</si>
  <si>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</si>
  <si>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</si>
  <si>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</si>
  <si>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</si>
  <si>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</si>
  <si>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</si>
  <si>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</si>
  <si>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</si>
  <si>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</si>
  <si>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</si>
  <si>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</si>
  <si>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</si>
  <si>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</si>
  <si>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</si>
  <si>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</si>
  <si>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</si>
  <si>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</si>
  <si>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</si>
  <si>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</si>
  <si>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</si>
  <si>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</si>
  <si>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</si>
  <si>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</si>
  <si>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</si>
  <si>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</si>
  <si>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</si>
  <si>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</si>
  <si>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</si>
  <si>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</si>
  <si>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</si>
  <si>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</si>
  <si>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</si>
  <si>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</si>
  <si>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</si>
  <si>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</si>
  <si>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</si>
  <si>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</si>
  <si>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</si>
  <si>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</si>
  <si>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</si>
  <si>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</si>
  <si>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</si>
  <si>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</si>
  <si>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</si>
  <si>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</si>
  <si>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</si>
  <si>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</si>
  <si>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</si>
  <si>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</si>
  <si>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</si>
  <si>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</si>
  <si>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</si>
  <si>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</si>
  <si>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</si>
  <si>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</si>
  <si>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</si>
  <si>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</si>
  <si>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</si>
  <si>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</si>
  <si>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</si>
  <si>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</si>
  <si>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</si>
  <si>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</si>
  <si>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</si>
  <si>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</si>
  <si>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</si>
  <si>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</si>
  <si>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</si>
  <si>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</si>
  <si>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</si>
  <si>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</si>
  <si>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</si>
  <si>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</si>
  <si>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</si>
  <si>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</si>
  <si>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</si>
  <si>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</si>
  <si>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</si>
  <si>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</si>
  <si>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</si>
  <si>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</si>
  <si>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</si>
  <si>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</si>
  <si>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</si>
  <si>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</si>
  <si>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</si>
  <si>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</si>
  <si>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</si>
  <si>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</si>
  <si>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</si>
  <si>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</si>
  <si>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</si>
  <si>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</si>
  <si>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</si>
  <si>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</si>
  <si>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</si>
  <si>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</si>
  <si>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</si>
  <si>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</si>
  <si>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</si>
  <si>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</si>
  <si>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</si>
  <si>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</si>
  <si>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</si>
  <si>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</si>
  <si>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</si>
  <si>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</si>
  <si>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</si>
  <si>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452025</t>
  </si>
  <si>
    <t>47</t>
  </si>
  <si>
    <t>04</t>
  </si>
  <si>
    <t>0</t>
  </si>
  <si>
    <t>000</t>
  </si>
  <si>
    <t>宮崎県　都城市</t>
  </si>
  <si>
    <t>法非適用</t>
  </si>
  <si>
    <t>電気事業</t>
  </si>
  <si>
    <t>非設置</t>
  </si>
  <si>
    <t>該当数値なし</t>
  </si>
  <si>
    <t>-</t>
  </si>
  <si>
    <t>令和19年8月31日　都城市営駒発電所</t>
  </si>
  <si>
    <t>無</t>
  </si>
  <si>
    <t>九州電力株式会社　都城営業所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</si>
  <si>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</si>
  <si>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</si>
  <si>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</si>
  <si>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</si>
  <si>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</si>
  <si>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</si>
  <si>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</si>
  <si>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</si>
  <si>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</si>
  <si>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</si>
  <si>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</si>
  <si>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</si>
  <si>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</si>
  <si>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</si>
  <si>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</si>
  <si>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</si>
  <si>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</si>
  <si>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</si>
  <si>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</si>
  <si>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</si>
  <si>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</si>
  <si>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</si>
  <si>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</si>
  <si>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</si>
  <si>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</si>
  <si>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</si>
  <si>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</si>
  <si>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</si>
  <si>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</si>
  <si>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</si>
  <si>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</si>
  <si>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</si>
  <si>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</si>
  <si>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</si>
  <si>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</si>
  <si>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</si>
  <si>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</si>
  <si>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</si>
  <si>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</si>
  <si>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</si>
  <si>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</si>
  <si>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</si>
  <si>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</si>
  <si>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</si>
  <si>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</si>
  <si>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</si>
  <si>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</si>
  <si>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</si>
  <si>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</si>
  <si>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</si>
  <si>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</si>
  <si>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</si>
  <si>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</si>
  <si>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</si>
  <si>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</si>
  <si>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</si>
  <si>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</si>
  <si>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</si>
  <si>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</si>
  <si>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</si>
  <si>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</si>
  <si>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</si>
  <si>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</si>
  <si>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</si>
  <si>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</si>
  <si>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</si>
  <si>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</si>
  <si>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</si>
  <si>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</si>
  <si>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</si>
  <si>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</si>
  <si>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</si>
  <si>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</si>
  <si>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</si>
  <si>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</si>
  <si>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</si>
  <si>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</si>
  <si>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</si>
  <si>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</si>
  <si>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</si>
  <si>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</si>
  <si>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</si>
  <si>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</si>
  <si>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</si>
  <si>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</si>
  <si>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</si>
  <si>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</si>
  <si>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</si>
  <si>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</si>
  <si>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</si>
  <si>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</si>
  <si>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</si>
  <si>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</si>
  <si>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</si>
  <si>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</si>
  <si>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</si>
  <si>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</si>
  <si>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</si>
  <si>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</si>
  <si>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</si>
  <si>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</si>
  <si>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</si>
  <si>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</si>
  <si>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</si>
  <si>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</si>
  <si>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</si>
  <si>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</si>
  <si>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</si>
  <si>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</si>
  <si>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</si>
  <si>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</si>
  <si>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</si>
  <si>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</si>
  <si>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</si>
  <si>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</si>
  <si>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</si>
  <si>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</si>
  <si>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</si>
  <si>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</si>
  <si>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</si>
  <si>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</si>
  <si>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</si>
  <si>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</si>
  <si>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</si>
  <si>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</si>
  <si>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</si>
  <si>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</si>
  <si>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</si>
  <si>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</si>
  <si>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</si>
  <si>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</si>
  <si>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</si>
  <si>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</si>
  <si>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電気事業により生じた利益は、都城市電気事業特別会計準備基金条例に基づき、災害復旧、大規模な施設の更新その他電気事業会計の適正な管理運営に必要な財源の不足が生じたときに備えて、都城市電気事業特別会計準備基金に積み立てています。
　今後も事業運営に必要な財源を確保し、本市電気事業の健全経営、適正管理に努める方針としています。
○「基金積立」
　令和元年度積立額　11,244千円　（令和元年度末基金残高　94,350千円）
○「一般会計への繰出し」
　無し</t>
    <rPh sb="173" eb="175">
      <t>レイワ</t>
    </rPh>
    <rPh sb="175" eb="176">
      <t>ガン</t>
    </rPh>
    <rPh sb="192" eb="194">
      <t>レイワ</t>
    </rPh>
    <rPh sb="194" eb="195">
      <t>ガン</t>
    </rPh>
    <phoneticPr fontId="5"/>
  </si>
  <si>
    <t>　昭和31年に操業開始した駒発電所ですが、平成29年度に発電設備（水車・発電機）と発電所建屋の更新工事を完了し、併せてＦＩＴによる売電を再開させたことで安定的に健全な経営を行うことができています、
　ＦＩＴ適用期間は、平成29年７月適用開始で令和19年度までの20年間です。
　令和元年12月に策定した都城市電気事業経営戦略に基づき、今後も継続して健全かつ適正な経営管理に努めます。</t>
    <phoneticPr fontId="5"/>
  </si>
  <si>
    <r>
      <t>○「収益的収支比率」及び「営業収支比率」
　収益的収支比率及び営業収支比率とも単年度の収支は黒字を示しています。
ＦＩＴの適用により今後も安定した売電収入が見込まれるとともに、余剰金を将来に備えて基金として積み立てており健全な経営を行っています。
○「供給原価」
　更新工事に係る地方債償還金の年割額が前年度に比べて増えたことにより供給原価がやや増加しています。
○「EBITDA」
　収入は売電収入のみであることから天候等の環境的要因に左右されやすいですが、本年度、上水槽設備の老朽化に伴う修繕等のための発電停止により発電電力量が減少したにも</t>
    </r>
    <r>
      <rPr>
        <sz val="20"/>
        <color rgb="FFFF0000"/>
        <rFont val="ＭＳ ゴシック"/>
        <family val="3"/>
        <charset val="128"/>
      </rPr>
      <t>かか</t>
    </r>
    <r>
      <rPr>
        <sz val="20"/>
        <rFont val="ＭＳ ゴシック"/>
        <family val="3"/>
        <charset val="128"/>
      </rPr>
      <t>わらず、収益に大きな影響はなかったため収益性は安定しているといえます。</t>
    </r>
    <rPh sb="239" eb="241">
      <t>セツビ</t>
    </rPh>
    <rPh sb="242" eb="245">
      <t>ロウキュウカ</t>
    </rPh>
    <rPh sb="246" eb="247">
      <t>トモナ</t>
    </rPh>
    <rPh sb="248" eb="251">
      <t>シュウゼントウ</t>
    </rPh>
    <rPh sb="268" eb="270">
      <t>ゲンショウ</t>
    </rPh>
    <rPh sb="280" eb="282">
      <t>シュウエキ</t>
    </rPh>
    <rPh sb="283" eb="284">
      <t>オオ</t>
    </rPh>
    <rPh sb="286" eb="288">
      <t>エイキョウ</t>
    </rPh>
    <rPh sb="295" eb="298">
      <t>シュウエキセイ</t>
    </rPh>
    <rPh sb="299" eb="301">
      <t>アンテイ</t>
    </rPh>
    <phoneticPr fontId="5"/>
  </si>
  <si>
    <r>
      <t>○「設備利用率」
　取水している河川は、最大出力を確保できる水量を年間を通じては有しておらず、近年においてはその水量も低下の傾向にあります。そうした中でも細やかな設備調整により効率的な運転を行うことによって安定した運用が図られています。
○「修繕費比率」
　昭和31年1月の運用開始から60年以上が経過し老朽化していた発電設備（水車・発電機）と発電所建屋については、平成27年6月から平成29年7月の期間で更新を行い、平成29年8月から安定して運転を行っています。
 令和元年度は、上水槽除塵機の経年劣化に伴う部品交換修繕や取水堰漏水修繕を実施したことにより前年度に比べて修繕比</t>
    </r>
    <r>
      <rPr>
        <sz val="20"/>
        <color rgb="FFFF0000"/>
        <rFont val="ＭＳ ゴシック"/>
        <family val="3"/>
        <charset val="128"/>
      </rPr>
      <t>費</t>
    </r>
    <r>
      <rPr>
        <sz val="20"/>
        <color theme="1"/>
        <rFont val="ＭＳ ゴシック"/>
        <family val="3"/>
        <charset val="128"/>
      </rPr>
      <t>率が高くなっています。
 今後も、屋外施設である堰堤、排砂門、導水路、上水槽等については、経年劣化や風水害に伴う損傷に対する維持補修を計画的かつ適切に行うことで長寿命化を図っていきます。
○「企業債残高対料金収入比率」
　平成29年7月からの操業再開及びＦＩＴ適用価格による売電開始によって、黒字経営を今後も保ちつつ令和19年度までに返済を完了する見込です。
○ＦＩＴ</t>
    </r>
    <r>
      <rPr>
        <sz val="20"/>
        <color rgb="FFFF0000"/>
        <rFont val="ＭＳ ゴシック"/>
        <family val="3"/>
        <charset val="128"/>
      </rPr>
      <t>収入割合</t>
    </r>
    <r>
      <rPr>
        <sz val="20"/>
        <color theme="1"/>
        <rFont val="ＭＳ ゴシック"/>
        <family val="3"/>
        <charset val="128"/>
      </rPr>
      <t xml:space="preserve">
  料金収入は、すべてＦＩＴを適用した九州電力への売電によるものです。そのため、固定価格買取制度の調達期間終了後における減収リスクを考慮しつつ経営を行います。
</t>
    </r>
    <rPh sb="47" eb="49">
      <t>キンネン</t>
    </rPh>
    <rPh sb="56" eb="58">
      <t>スイリョウ</t>
    </rPh>
    <rPh sb="59" eb="61">
      <t>テイカ</t>
    </rPh>
    <rPh sb="62" eb="64">
      <t>ケイコウ</t>
    </rPh>
    <rPh sb="74" eb="75">
      <t>ナカ</t>
    </rPh>
    <rPh sb="77" eb="78">
      <t>コマ</t>
    </rPh>
    <rPh sb="81" eb="83">
      <t>セツビ</t>
    </rPh>
    <rPh sb="83" eb="85">
      <t>チョウセイ</t>
    </rPh>
    <rPh sb="88" eb="91">
      <t>コウリツテキ</t>
    </rPh>
    <rPh sb="92" eb="94">
      <t>ウンテン</t>
    </rPh>
    <rPh sb="95" eb="96">
      <t>オコナ</t>
    </rPh>
    <rPh sb="103" eb="105">
      <t>アンテイ</t>
    </rPh>
    <rPh sb="235" eb="237">
      <t>レイワ</t>
    </rPh>
    <rPh sb="237" eb="240">
      <t>ガンネンド</t>
    </rPh>
    <rPh sb="242" eb="244">
      <t>ジョウスイ</t>
    </rPh>
    <rPh sb="290" eb="291">
      <t>ヒ</t>
    </rPh>
    <rPh sb="358" eb="361">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</si>
</sst>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0"/>
      <color theme="1"/>
      <name val="ＭＳ ゴシック"/>
      <family val="3"/>
      <charset val="128"/>
    </font>
    <font>
      <sz val="20"/>
      <name val="ＭＳ ゴシック"/>
      <family val="3"/>
      <charset val="128"/>
    </font>
    <font>
      <sz val="20"/>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36" fillId="0" borderId="16" xfId="2" applyFont="1" applyFill="1" applyBorder="1" applyAlignment="1" applyProtection="1">
      <alignment horizontal="left" vertical="top" wrapText="1"/>
      <protection locked="0"/>
    </xf>
    <xf numFmtId="0" fontId="36" fillId="0" borderId="0" xfId="2" applyFont="1" applyFill="1" applyBorder="1" applyAlignment="1" applyProtection="1">
      <alignment horizontal="left" vertical="top" wrapText="1"/>
      <protection locked="0"/>
    </xf>
    <xf numFmtId="0" fontId="36" fillId="0" borderId="17" xfId="2" applyFont="1" applyFill="1" applyBorder="1" applyAlignment="1" applyProtection="1">
      <alignment horizontal="left" vertical="top" wrapText="1"/>
      <protection locked="0"/>
    </xf>
    <xf numFmtId="0" fontId="36" fillId="0" borderId="47" xfId="2" applyFont="1" applyFill="1" applyBorder="1" applyAlignment="1" applyProtection="1">
      <alignment horizontal="left" vertical="top" wrapText="1"/>
      <protection locked="0"/>
    </xf>
    <xf numFmtId="0" fontId="36" fillId="0" borderId="48" xfId="2" applyFont="1" applyFill="1" applyBorder="1" applyAlignment="1" applyProtection="1">
      <alignment horizontal="left" vertical="top" wrapText="1"/>
      <protection locked="0"/>
    </xf>
    <xf numFmtId="0" fontId="36" fillId="0" borderId="49"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209</c:v>
                </c:pt>
                <c:pt idx="1">
                  <c:v>85.5</c:v>
                </c:pt>
                <c:pt idx="2">
                  <c:v>145</c:v>
                </c:pt>
                <c:pt idx="3">
                  <c:v>128</c:v>
                </c:pt>
                <c:pt idx="4">
                  <c:v>123.7</c:v>
                </c:pt>
              </c:numCache>
            </c:numRef>
          </c:val>
          <c:extLst>
            <c:ext xmlns:c16="http://schemas.microsoft.com/office/drawing/2014/chart" uri="{C3380CC4-5D6E-409C-BE32-E72D297353CC}">
              <c16:uniqueId val="{00000000-55B3-4F48-9B90-127E8790B2A1}"/>
            </c:ext>
          </c:extLst>
        </c:ser>
        <c:dLbls>
          <c:showLegendKey val="0"/>
          <c:showVal val="0"/>
          <c:showCatName val="0"/>
          <c:showSerName val="0"/>
          <c:showPercent val="0"/>
          <c:showBubbleSize val="0"/>
        </c:dLbls>
        <c:gapWidth val="180"/>
        <c:overlap val="-90"/>
        <c:axId val="-1363267968"/>
        <c:axId val="-136327123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55B3-4F48-9B90-127E8790B2A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5B3-4F48-9B90-127E8790B2A1}"/>
            </c:ext>
          </c:extLst>
        </c:ser>
        <c:dLbls>
          <c:showLegendKey val="0"/>
          <c:showVal val="0"/>
          <c:showCatName val="0"/>
          <c:showSerName val="0"/>
          <c:showPercent val="0"/>
          <c:showBubbleSize val="0"/>
        </c:dLbls>
        <c:marker val="1"/>
        <c:smooth val="0"/>
        <c:axId val="-1363267968"/>
        <c:axId val="-1363271232"/>
      </c:lineChart>
      <c:catAx>
        <c:axId val="-1363267968"/>
        <c:scaling>
          <c:orientation val="minMax"/>
        </c:scaling>
        <c:delete val="0"/>
        <c:axPos val="b"/>
        <c:numFmt formatCode="General" sourceLinked="1"/>
        <c:majorTickMark val="none"/>
        <c:minorTickMark val="none"/>
        <c:tickLblPos val="none"/>
        <c:crossAx val="-1363271232"/>
        <c:crosses val="autoZero"/>
        <c:auto val="0"/>
        <c:lblAlgn val="ctr"/>
        <c:lblOffset val="100"/>
        <c:noMultiLvlLbl val="1"/>
      </c:catAx>
      <c:valAx>
        <c:axId val="-13632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267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0</c:v>
                </c:pt>
                <c:pt idx="1">
                  <c:v>0</c:v>
                </c:pt>
                <c:pt idx="2">
                  <c:v>100</c:v>
                </c:pt>
                <c:pt idx="3">
                  <c:v>100</c:v>
                </c:pt>
                <c:pt idx="4">
                  <c:v>100</c:v>
                </c:pt>
              </c:numCache>
            </c:numRef>
          </c:val>
          <c:extLst>
            <c:ext xmlns:c16="http://schemas.microsoft.com/office/drawing/2014/chart" uri="{C3380CC4-5D6E-409C-BE32-E72D297353CC}">
              <c16:uniqueId val="{00000000-2D7F-4B41-B0A5-2ECCFDA23BB0}"/>
            </c:ext>
          </c:extLst>
        </c:ser>
        <c:dLbls>
          <c:showLegendKey val="0"/>
          <c:showVal val="0"/>
          <c:showCatName val="0"/>
          <c:showSerName val="0"/>
          <c:showPercent val="0"/>
          <c:showBubbleSize val="0"/>
        </c:dLbls>
        <c:gapWidth val="180"/>
        <c:overlap val="-90"/>
        <c:axId val="-1354550016"/>
        <c:axId val="-13545478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2D7F-4B41-B0A5-2ECCFDA23BB0}"/>
            </c:ext>
          </c:extLst>
        </c:ser>
        <c:dLbls>
          <c:showLegendKey val="0"/>
          <c:showVal val="0"/>
          <c:showCatName val="0"/>
          <c:showSerName val="0"/>
          <c:showPercent val="0"/>
          <c:showBubbleSize val="0"/>
        </c:dLbls>
        <c:marker val="1"/>
        <c:smooth val="0"/>
        <c:axId val="-1354550016"/>
        <c:axId val="-1354547840"/>
      </c:lineChart>
      <c:catAx>
        <c:axId val="-1354550016"/>
        <c:scaling>
          <c:orientation val="minMax"/>
        </c:scaling>
        <c:delete val="0"/>
        <c:axPos val="b"/>
        <c:numFmt formatCode="General" sourceLinked="1"/>
        <c:majorTickMark val="none"/>
        <c:minorTickMark val="none"/>
        <c:tickLblPos val="none"/>
        <c:crossAx val="-1354547840"/>
        <c:crosses val="autoZero"/>
        <c:auto val="0"/>
        <c:lblAlgn val="ctr"/>
        <c:lblOffset val="100"/>
        <c:noMultiLvlLbl val="1"/>
      </c:catAx>
      <c:valAx>
        <c:axId val="-135454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5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82.1</c:v>
                </c:pt>
                <c:pt idx="1">
                  <c:v>36.4</c:v>
                </c:pt>
                <c:pt idx="2">
                  <c:v>53.5</c:v>
                </c:pt>
                <c:pt idx="3">
                  <c:v>64.8</c:v>
                </c:pt>
                <c:pt idx="4">
                  <c:v>62.9</c:v>
                </c:pt>
              </c:numCache>
            </c:numRef>
          </c:val>
          <c:extLst>
            <c:ext xmlns:c16="http://schemas.microsoft.com/office/drawing/2014/chart" uri="{C3380CC4-5D6E-409C-BE32-E72D297353CC}">
              <c16:uniqueId val="{00000000-33A6-4263-9B53-1099528493A2}"/>
            </c:ext>
          </c:extLst>
        </c:ser>
        <c:dLbls>
          <c:showLegendKey val="0"/>
          <c:showVal val="0"/>
          <c:showCatName val="0"/>
          <c:showSerName val="0"/>
          <c:showPercent val="0"/>
          <c:showBubbleSize val="0"/>
        </c:dLbls>
        <c:gapWidth val="180"/>
        <c:overlap val="-90"/>
        <c:axId val="-1354545120"/>
        <c:axId val="-135455708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extLst>
            <c:ext xmlns:c16="http://schemas.microsoft.com/office/drawing/2014/chart" uri="{C3380CC4-5D6E-409C-BE32-E72D297353CC}">
              <c16:uniqueId val="{00000001-33A6-4263-9B53-1099528493A2}"/>
            </c:ext>
          </c:extLst>
        </c:ser>
        <c:dLbls>
          <c:showLegendKey val="0"/>
          <c:showVal val="0"/>
          <c:showCatName val="0"/>
          <c:showSerName val="0"/>
          <c:showPercent val="0"/>
          <c:showBubbleSize val="0"/>
        </c:dLbls>
        <c:marker val="1"/>
        <c:smooth val="0"/>
        <c:axId val="-1354545120"/>
        <c:axId val="-1354557088"/>
      </c:lineChart>
      <c:catAx>
        <c:axId val="-1354545120"/>
        <c:scaling>
          <c:orientation val="minMax"/>
        </c:scaling>
        <c:delete val="0"/>
        <c:axPos val="b"/>
        <c:numFmt formatCode="General" sourceLinked="1"/>
        <c:majorTickMark val="none"/>
        <c:minorTickMark val="none"/>
        <c:tickLblPos val="none"/>
        <c:crossAx val="-1354557088"/>
        <c:crosses val="autoZero"/>
        <c:auto val="0"/>
        <c:lblAlgn val="ctr"/>
        <c:lblOffset val="100"/>
        <c:noMultiLvlLbl val="1"/>
      </c:catAx>
      <c:valAx>
        <c:axId val="-1354557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4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22.1</c:v>
                </c:pt>
                <c:pt idx="1">
                  <c:v>36.5</c:v>
                </c:pt>
                <c:pt idx="2">
                  <c:v>38.9</c:v>
                </c:pt>
                <c:pt idx="3">
                  <c:v>19.100000000000001</c:v>
                </c:pt>
                <c:pt idx="4">
                  <c:v>37.799999999999997</c:v>
                </c:pt>
              </c:numCache>
            </c:numRef>
          </c:val>
          <c:extLst>
            <c:ext xmlns:c16="http://schemas.microsoft.com/office/drawing/2014/chart" uri="{C3380CC4-5D6E-409C-BE32-E72D297353CC}">
              <c16:uniqueId val="{00000000-21F6-48B5-9078-A446834E75E2}"/>
            </c:ext>
          </c:extLst>
        </c:ser>
        <c:dLbls>
          <c:showLegendKey val="0"/>
          <c:showVal val="0"/>
          <c:showCatName val="0"/>
          <c:showSerName val="0"/>
          <c:showPercent val="0"/>
          <c:showBubbleSize val="0"/>
        </c:dLbls>
        <c:gapWidth val="180"/>
        <c:overlap val="-90"/>
        <c:axId val="-1354554368"/>
        <c:axId val="-13545494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extLst>
            <c:ext xmlns:c16="http://schemas.microsoft.com/office/drawing/2014/chart" uri="{C3380CC4-5D6E-409C-BE32-E72D297353CC}">
              <c16:uniqueId val="{00000001-21F6-48B5-9078-A446834E75E2}"/>
            </c:ext>
          </c:extLst>
        </c:ser>
        <c:dLbls>
          <c:showLegendKey val="0"/>
          <c:showVal val="0"/>
          <c:showCatName val="0"/>
          <c:showSerName val="0"/>
          <c:showPercent val="0"/>
          <c:showBubbleSize val="0"/>
        </c:dLbls>
        <c:marker val="1"/>
        <c:smooth val="0"/>
        <c:axId val="-1354554368"/>
        <c:axId val="-1354549472"/>
      </c:lineChart>
      <c:catAx>
        <c:axId val="-1354554368"/>
        <c:scaling>
          <c:orientation val="minMax"/>
        </c:scaling>
        <c:delete val="0"/>
        <c:axPos val="b"/>
        <c:numFmt formatCode="General" sourceLinked="1"/>
        <c:majorTickMark val="none"/>
        <c:minorTickMark val="none"/>
        <c:tickLblPos val="none"/>
        <c:crossAx val="-1354549472"/>
        <c:crosses val="autoZero"/>
        <c:auto val="0"/>
        <c:lblAlgn val="ctr"/>
        <c:lblOffset val="100"/>
        <c:noMultiLvlLbl val="1"/>
      </c:catAx>
      <c:valAx>
        <c:axId val="-1354549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5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57.6</c:v>
                </c:pt>
                <c:pt idx="1">
                  <c:v>2170.6</c:v>
                </c:pt>
                <c:pt idx="2">
                  <c:v>1062.5999999999999</c:v>
                </c:pt>
                <c:pt idx="3">
                  <c:v>819.3</c:v>
                </c:pt>
                <c:pt idx="4">
                  <c:v>788.7</c:v>
                </c:pt>
              </c:numCache>
            </c:numRef>
          </c:val>
          <c:extLst>
            <c:ext xmlns:c16="http://schemas.microsoft.com/office/drawing/2014/chart" uri="{C3380CC4-5D6E-409C-BE32-E72D297353CC}">
              <c16:uniqueId val="{00000000-91FB-4FC6-A939-4A5A92593D26}"/>
            </c:ext>
          </c:extLst>
        </c:ser>
        <c:dLbls>
          <c:showLegendKey val="0"/>
          <c:showVal val="0"/>
          <c:showCatName val="0"/>
          <c:showSerName val="0"/>
          <c:showPercent val="0"/>
          <c:showBubbleSize val="0"/>
        </c:dLbls>
        <c:gapWidth val="180"/>
        <c:overlap val="-90"/>
        <c:axId val="-1354547296"/>
        <c:axId val="-13545445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extLst>
            <c:ext xmlns:c16="http://schemas.microsoft.com/office/drawing/2014/chart" uri="{C3380CC4-5D6E-409C-BE32-E72D297353CC}">
              <c16:uniqueId val="{00000001-91FB-4FC6-A939-4A5A92593D26}"/>
            </c:ext>
          </c:extLst>
        </c:ser>
        <c:dLbls>
          <c:showLegendKey val="0"/>
          <c:showVal val="0"/>
          <c:showCatName val="0"/>
          <c:showSerName val="0"/>
          <c:showPercent val="0"/>
          <c:showBubbleSize val="0"/>
        </c:dLbls>
        <c:marker val="1"/>
        <c:smooth val="0"/>
        <c:axId val="-1354547296"/>
        <c:axId val="-1354544576"/>
      </c:lineChart>
      <c:catAx>
        <c:axId val="-1354547296"/>
        <c:scaling>
          <c:orientation val="minMax"/>
        </c:scaling>
        <c:delete val="0"/>
        <c:axPos val="b"/>
        <c:numFmt formatCode="General" sourceLinked="1"/>
        <c:majorTickMark val="none"/>
        <c:minorTickMark val="none"/>
        <c:tickLblPos val="none"/>
        <c:crossAx val="-1354544576"/>
        <c:crosses val="autoZero"/>
        <c:auto val="0"/>
        <c:lblAlgn val="ctr"/>
        <c:lblOffset val="100"/>
        <c:noMultiLvlLbl val="1"/>
      </c:catAx>
      <c:valAx>
        <c:axId val="-1354544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3545472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F-494E-9668-8247852ABFB1}"/>
            </c:ext>
          </c:extLst>
        </c:ser>
        <c:dLbls>
          <c:showLegendKey val="0"/>
          <c:showVal val="0"/>
          <c:showCatName val="0"/>
          <c:showSerName val="0"/>
          <c:showPercent val="0"/>
          <c:showBubbleSize val="0"/>
        </c:dLbls>
        <c:gapWidth val="180"/>
        <c:overlap val="-90"/>
        <c:axId val="-1354546752"/>
        <c:axId val="-135455328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F-494E-9668-8247852ABFB1}"/>
            </c:ext>
          </c:extLst>
        </c:ser>
        <c:dLbls>
          <c:showLegendKey val="0"/>
          <c:showVal val="0"/>
          <c:showCatName val="0"/>
          <c:showSerName val="0"/>
          <c:showPercent val="0"/>
          <c:showBubbleSize val="0"/>
        </c:dLbls>
        <c:marker val="1"/>
        <c:smooth val="0"/>
        <c:axId val="-1354546752"/>
        <c:axId val="-1354553280"/>
      </c:lineChart>
      <c:catAx>
        <c:axId val="-1354546752"/>
        <c:scaling>
          <c:orientation val="minMax"/>
        </c:scaling>
        <c:delete val="0"/>
        <c:axPos val="b"/>
        <c:numFmt formatCode="General" sourceLinked="1"/>
        <c:majorTickMark val="none"/>
        <c:minorTickMark val="none"/>
        <c:tickLblPos val="none"/>
        <c:crossAx val="-1354553280"/>
        <c:crosses val="autoZero"/>
        <c:auto val="0"/>
        <c:lblAlgn val="ctr"/>
        <c:lblOffset val="100"/>
        <c:noMultiLvlLbl val="1"/>
      </c:catAx>
      <c:valAx>
        <c:axId val="-13545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46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100</c:v>
                </c:pt>
                <c:pt idx="3">
                  <c:v>100</c:v>
                </c:pt>
                <c:pt idx="4">
                  <c:v>100</c:v>
                </c:pt>
              </c:numCache>
            </c:numRef>
          </c:val>
          <c:extLst>
            <c:ext xmlns:c16="http://schemas.microsoft.com/office/drawing/2014/chart" uri="{C3380CC4-5D6E-409C-BE32-E72D297353CC}">
              <c16:uniqueId val="{00000000-7CD0-4C9A-A553-577C1C72EBA4}"/>
            </c:ext>
          </c:extLst>
        </c:ser>
        <c:dLbls>
          <c:showLegendKey val="0"/>
          <c:showVal val="0"/>
          <c:showCatName val="0"/>
          <c:showSerName val="0"/>
          <c:showPercent val="0"/>
          <c:showBubbleSize val="0"/>
        </c:dLbls>
        <c:gapWidth val="180"/>
        <c:overlap val="-90"/>
        <c:axId val="-1354544032"/>
        <c:axId val="-135455654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extLst>
            <c:ext xmlns:c16="http://schemas.microsoft.com/office/drawing/2014/chart" uri="{C3380CC4-5D6E-409C-BE32-E72D297353CC}">
              <c16:uniqueId val="{00000001-7CD0-4C9A-A553-577C1C72EBA4}"/>
            </c:ext>
          </c:extLst>
        </c:ser>
        <c:dLbls>
          <c:showLegendKey val="0"/>
          <c:showVal val="0"/>
          <c:showCatName val="0"/>
          <c:showSerName val="0"/>
          <c:showPercent val="0"/>
          <c:showBubbleSize val="0"/>
        </c:dLbls>
        <c:marker val="1"/>
        <c:smooth val="0"/>
        <c:axId val="-1354544032"/>
        <c:axId val="-1354556544"/>
      </c:lineChart>
      <c:catAx>
        <c:axId val="-1354544032"/>
        <c:scaling>
          <c:orientation val="minMax"/>
        </c:scaling>
        <c:delete val="0"/>
        <c:axPos val="b"/>
        <c:numFmt formatCode="General" sourceLinked="1"/>
        <c:majorTickMark val="none"/>
        <c:minorTickMark val="none"/>
        <c:tickLblPos val="none"/>
        <c:crossAx val="-1354556544"/>
        <c:crosses val="autoZero"/>
        <c:auto val="0"/>
        <c:lblAlgn val="ctr"/>
        <c:lblOffset val="100"/>
        <c:noMultiLvlLbl val="1"/>
      </c:catAx>
      <c:valAx>
        <c:axId val="-135455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44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8-4CE0-8967-C86C2541DEFD}"/>
            </c:ext>
          </c:extLst>
        </c:ser>
        <c:dLbls>
          <c:showLegendKey val="0"/>
          <c:showVal val="0"/>
          <c:showCatName val="0"/>
          <c:showSerName val="0"/>
          <c:showPercent val="0"/>
          <c:showBubbleSize val="0"/>
        </c:dLbls>
        <c:gapWidth val="180"/>
        <c:overlap val="-90"/>
        <c:axId val="-1354559264"/>
        <c:axId val="-135455872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8-4CE0-8967-C86C2541DEFD}"/>
            </c:ext>
          </c:extLst>
        </c:ser>
        <c:dLbls>
          <c:showLegendKey val="0"/>
          <c:showVal val="0"/>
          <c:showCatName val="0"/>
          <c:showSerName val="0"/>
          <c:showPercent val="0"/>
          <c:showBubbleSize val="0"/>
        </c:dLbls>
        <c:marker val="1"/>
        <c:smooth val="0"/>
        <c:axId val="-1354559264"/>
        <c:axId val="-1354558720"/>
      </c:lineChart>
      <c:catAx>
        <c:axId val="-1354559264"/>
        <c:scaling>
          <c:orientation val="minMax"/>
        </c:scaling>
        <c:delete val="0"/>
        <c:axPos val="b"/>
        <c:numFmt formatCode="General" sourceLinked="1"/>
        <c:majorTickMark val="none"/>
        <c:minorTickMark val="none"/>
        <c:tickLblPos val="none"/>
        <c:crossAx val="-1354558720"/>
        <c:crosses val="autoZero"/>
        <c:auto val="0"/>
        <c:lblAlgn val="ctr"/>
        <c:lblOffset val="100"/>
        <c:noMultiLvlLbl val="1"/>
      </c:catAx>
      <c:valAx>
        <c:axId val="-135455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59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4-469A-8103-9864F6049A89}"/>
            </c:ext>
          </c:extLst>
        </c:ser>
        <c:dLbls>
          <c:showLegendKey val="0"/>
          <c:showVal val="0"/>
          <c:showCatName val="0"/>
          <c:showSerName val="0"/>
          <c:showPercent val="0"/>
          <c:showBubbleSize val="0"/>
        </c:dLbls>
        <c:gapWidth val="180"/>
        <c:overlap val="-90"/>
        <c:axId val="-1354556000"/>
        <c:axId val="-13545581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4-469A-8103-9864F6049A89}"/>
            </c:ext>
          </c:extLst>
        </c:ser>
        <c:dLbls>
          <c:showLegendKey val="0"/>
          <c:showVal val="0"/>
          <c:showCatName val="0"/>
          <c:showSerName val="0"/>
          <c:showPercent val="0"/>
          <c:showBubbleSize val="0"/>
        </c:dLbls>
        <c:marker val="1"/>
        <c:smooth val="0"/>
        <c:axId val="-1354556000"/>
        <c:axId val="-1354558176"/>
      </c:lineChart>
      <c:catAx>
        <c:axId val="-1354556000"/>
        <c:scaling>
          <c:orientation val="minMax"/>
        </c:scaling>
        <c:delete val="0"/>
        <c:axPos val="b"/>
        <c:numFmt formatCode="General" sourceLinked="1"/>
        <c:majorTickMark val="none"/>
        <c:minorTickMark val="none"/>
        <c:tickLblPos val="none"/>
        <c:crossAx val="-1354558176"/>
        <c:crosses val="autoZero"/>
        <c:auto val="0"/>
        <c:lblAlgn val="ctr"/>
        <c:lblOffset val="100"/>
        <c:noMultiLvlLbl val="1"/>
      </c:catAx>
      <c:valAx>
        <c:axId val="-1354558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56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D1-4333-BCDB-64583A47462E}"/>
            </c:ext>
          </c:extLst>
        </c:ser>
        <c:dLbls>
          <c:showLegendKey val="0"/>
          <c:showVal val="0"/>
          <c:showCatName val="0"/>
          <c:showSerName val="0"/>
          <c:showPercent val="0"/>
          <c:showBubbleSize val="0"/>
        </c:dLbls>
        <c:gapWidth val="180"/>
        <c:overlap val="-90"/>
        <c:axId val="-1354555456"/>
        <c:axId val="-13545538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D1-4333-BCDB-64583A47462E}"/>
            </c:ext>
          </c:extLst>
        </c:ser>
        <c:dLbls>
          <c:showLegendKey val="0"/>
          <c:showVal val="0"/>
          <c:showCatName val="0"/>
          <c:showSerName val="0"/>
          <c:showPercent val="0"/>
          <c:showBubbleSize val="0"/>
        </c:dLbls>
        <c:marker val="1"/>
        <c:smooth val="0"/>
        <c:axId val="-1354555456"/>
        <c:axId val="-1354553824"/>
      </c:lineChart>
      <c:catAx>
        <c:axId val="-1354555456"/>
        <c:scaling>
          <c:orientation val="minMax"/>
        </c:scaling>
        <c:delete val="0"/>
        <c:axPos val="b"/>
        <c:numFmt formatCode="General" sourceLinked="1"/>
        <c:majorTickMark val="none"/>
        <c:minorTickMark val="none"/>
        <c:tickLblPos val="none"/>
        <c:crossAx val="-1354553824"/>
        <c:crosses val="autoZero"/>
        <c:auto val="0"/>
        <c:lblAlgn val="ctr"/>
        <c:lblOffset val="100"/>
        <c:noMultiLvlLbl val="1"/>
      </c:catAx>
      <c:valAx>
        <c:axId val="-135455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55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F-44E6-8EFB-90D4905F6FDB}"/>
            </c:ext>
          </c:extLst>
        </c:ser>
        <c:dLbls>
          <c:showLegendKey val="0"/>
          <c:showVal val="0"/>
          <c:showCatName val="0"/>
          <c:showSerName val="0"/>
          <c:showPercent val="0"/>
          <c:showBubbleSize val="0"/>
        </c:dLbls>
        <c:gapWidth val="180"/>
        <c:overlap val="-90"/>
        <c:axId val="-1354552192"/>
        <c:axId val="-13545516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F-44E6-8EFB-90D4905F6FDB}"/>
            </c:ext>
          </c:extLst>
        </c:ser>
        <c:dLbls>
          <c:showLegendKey val="0"/>
          <c:showVal val="0"/>
          <c:showCatName val="0"/>
          <c:showSerName val="0"/>
          <c:showPercent val="0"/>
          <c:showBubbleSize val="0"/>
        </c:dLbls>
        <c:marker val="1"/>
        <c:smooth val="0"/>
        <c:axId val="-1354552192"/>
        <c:axId val="-1354551648"/>
      </c:lineChart>
      <c:catAx>
        <c:axId val="-1354552192"/>
        <c:scaling>
          <c:orientation val="minMax"/>
        </c:scaling>
        <c:delete val="0"/>
        <c:axPos val="b"/>
        <c:numFmt formatCode="General" sourceLinked="1"/>
        <c:majorTickMark val="none"/>
        <c:minorTickMark val="none"/>
        <c:tickLblPos val="none"/>
        <c:crossAx val="-1354551648"/>
        <c:crosses val="autoZero"/>
        <c:auto val="0"/>
        <c:lblAlgn val="ctr"/>
        <c:lblOffset val="100"/>
        <c:noMultiLvlLbl val="1"/>
      </c:catAx>
      <c:valAx>
        <c:axId val="-135455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52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222.5</c:v>
                </c:pt>
                <c:pt idx="1">
                  <c:v>89.1</c:v>
                </c:pt>
                <c:pt idx="2">
                  <c:v>290.2</c:v>
                </c:pt>
                <c:pt idx="3">
                  <c:v>305.3</c:v>
                </c:pt>
                <c:pt idx="4">
                  <c:v>288.8</c:v>
                </c:pt>
              </c:numCache>
            </c:numRef>
          </c:val>
          <c:extLst>
            <c:ext xmlns:c16="http://schemas.microsoft.com/office/drawing/2014/chart" uri="{C3380CC4-5D6E-409C-BE32-E72D297353CC}">
              <c16:uniqueId val="{00000000-B691-4FED-AD98-CD955E117571}"/>
            </c:ext>
          </c:extLst>
        </c:ser>
        <c:dLbls>
          <c:showLegendKey val="0"/>
          <c:showVal val="0"/>
          <c:showCatName val="0"/>
          <c:showSerName val="0"/>
          <c:showPercent val="0"/>
          <c:showBubbleSize val="0"/>
        </c:dLbls>
        <c:gapWidth val="180"/>
        <c:overlap val="-90"/>
        <c:axId val="-1363272320"/>
        <c:axId val="-136326960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B691-4FED-AD98-CD955E11757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691-4FED-AD98-CD955E117571}"/>
            </c:ext>
          </c:extLst>
        </c:ser>
        <c:dLbls>
          <c:showLegendKey val="0"/>
          <c:showVal val="0"/>
          <c:showCatName val="0"/>
          <c:showSerName val="0"/>
          <c:showPercent val="0"/>
          <c:showBubbleSize val="0"/>
        </c:dLbls>
        <c:marker val="1"/>
        <c:smooth val="0"/>
        <c:axId val="-1363272320"/>
        <c:axId val="-1363269600"/>
      </c:lineChart>
      <c:catAx>
        <c:axId val="-1363272320"/>
        <c:scaling>
          <c:orientation val="minMax"/>
        </c:scaling>
        <c:delete val="0"/>
        <c:axPos val="b"/>
        <c:numFmt formatCode="General" sourceLinked="1"/>
        <c:majorTickMark val="none"/>
        <c:minorTickMark val="none"/>
        <c:tickLblPos val="none"/>
        <c:crossAx val="-1363269600"/>
        <c:crosses val="autoZero"/>
        <c:auto val="0"/>
        <c:lblAlgn val="ctr"/>
        <c:lblOffset val="100"/>
        <c:noMultiLvlLbl val="1"/>
      </c:catAx>
      <c:valAx>
        <c:axId val="-136326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272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29-442A-A5A2-54DB6060FCDB}"/>
            </c:ext>
          </c:extLst>
        </c:ser>
        <c:dLbls>
          <c:showLegendKey val="0"/>
          <c:showVal val="0"/>
          <c:showCatName val="0"/>
          <c:showSerName val="0"/>
          <c:showPercent val="0"/>
          <c:showBubbleSize val="0"/>
        </c:dLbls>
        <c:gapWidth val="180"/>
        <c:overlap val="-90"/>
        <c:axId val="-1354551104"/>
        <c:axId val="-12478356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9-442A-A5A2-54DB6060FCDB}"/>
            </c:ext>
          </c:extLst>
        </c:ser>
        <c:dLbls>
          <c:showLegendKey val="0"/>
          <c:showVal val="0"/>
          <c:showCatName val="0"/>
          <c:showSerName val="0"/>
          <c:showPercent val="0"/>
          <c:showBubbleSize val="0"/>
        </c:dLbls>
        <c:marker val="1"/>
        <c:smooth val="0"/>
        <c:axId val="-1354551104"/>
        <c:axId val="-1247835648"/>
      </c:lineChart>
      <c:catAx>
        <c:axId val="-1354551104"/>
        <c:scaling>
          <c:orientation val="minMax"/>
        </c:scaling>
        <c:delete val="0"/>
        <c:axPos val="b"/>
        <c:numFmt formatCode="General" sourceLinked="1"/>
        <c:majorTickMark val="none"/>
        <c:minorTickMark val="none"/>
        <c:tickLblPos val="none"/>
        <c:crossAx val="-1247835648"/>
        <c:crosses val="autoZero"/>
        <c:auto val="0"/>
        <c:lblAlgn val="ctr"/>
        <c:lblOffset val="100"/>
        <c:noMultiLvlLbl val="1"/>
      </c:catAx>
      <c:valAx>
        <c:axId val="-124783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55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8-434C-B4C3-18C7B94334A0}"/>
            </c:ext>
          </c:extLst>
        </c:ser>
        <c:dLbls>
          <c:showLegendKey val="0"/>
          <c:showVal val="0"/>
          <c:showCatName val="0"/>
          <c:showSerName val="0"/>
          <c:showPercent val="0"/>
          <c:showBubbleSize val="0"/>
        </c:dLbls>
        <c:gapWidth val="180"/>
        <c:overlap val="-90"/>
        <c:axId val="-1247830752"/>
        <c:axId val="-124784217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8-434C-B4C3-18C7B94334A0}"/>
            </c:ext>
          </c:extLst>
        </c:ser>
        <c:dLbls>
          <c:showLegendKey val="0"/>
          <c:showVal val="0"/>
          <c:showCatName val="0"/>
          <c:showSerName val="0"/>
          <c:showPercent val="0"/>
          <c:showBubbleSize val="0"/>
        </c:dLbls>
        <c:marker val="1"/>
        <c:smooth val="0"/>
        <c:axId val="-1247830752"/>
        <c:axId val="-1247842176"/>
      </c:lineChart>
      <c:catAx>
        <c:axId val="-1247830752"/>
        <c:scaling>
          <c:orientation val="minMax"/>
        </c:scaling>
        <c:delete val="0"/>
        <c:axPos val="b"/>
        <c:numFmt formatCode="General" sourceLinked="1"/>
        <c:majorTickMark val="none"/>
        <c:minorTickMark val="none"/>
        <c:tickLblPos val="none"/>
        <c:crossAx val="-1247842176"/>
        <c:crosses val="autoZero"/>
        <c:auto val="0"/>
        <c:lblAlgn val="ctr"/>
        <c:lblOffset val="100"/>
        <c:noMultiLvlLbl val="1"/>
      </c:catAx>
      <c:valAx>
        <c:axId val="-124784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30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A6-4E46-8FC6-532A0E155F35}"/>
            </c:ext>
          </c:extLst>
        </c:ser>
        <c:dLbls>
          <c:showLegendKey val="0"/>
          <c:showVal val="0"/>
          <c:showCatName val="0"/>
          <c:showSerName val="0"/>
          <c:showPercent val="0"/>
          <c:showBubbleSize val="0"/>
        </c:dLbls>
        <c:gapWidth val="180"/>
        <c:overlap val="-90"/>
        <c:axId val="-1247834016"/>
        <c:axId val="-124783945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A6-4E46-8FC6-532A0E155F35}"/>
            </c:ext>
          </c:extLst>
        </c:ser>
        <c:dLbls>
          <c:showLegendKey val="0"/>
          <c:showVal val="0"/>
          <c:showCatName val="0"/>
          <c:showSerName val="0"/>
          <c:showPercent val="0"/>
          <c:showBubbleSize val="0"/>
        </c:dLbls>
        <c:marker val="1"/>
        <c:smooth val="0"/>
        <c:axId val="-1247834016"/>
        <c:axId val="-1247839456"/>
      </c:lineChart>
      <c:catAx>
        <c:axId val="-1247834016"/>
        <c:scaling>
          <c:orientation val="minMax"/>
        </c:scaling>
        <c:delete val="0"/>
        <c:axPos val="b"/>
        <c:numFmt formatCode="General" sourceLinked="1"/>
        <c:majorTickMark val="none"/>
        <c:minorTickMark val="none"/>
        <c:tickLblPos val="none"/>
        <c:crossAx val="-1247839456"/>
        <c:crosses val="autoZero"/>
        <c:auto val="0"/>
        <c:lblAlgn val="ctr"/>
        <c:lblOffset val="100"/>
        <c:noMultiLvlLbl val="1"/>
      </c:catAx>
      <c:valAx>
        <c:axId val="-124783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68-4586-9C81-231E74313DF8}"/>
            </c:ext>
          </c:extLst>
        </c:ser>
        <c:dLbls>
          <c:showLegendKey val="0"/>
          <c:showVal val="0"/>
          <c:showCatName val="0"/>
          <c:showSerName val="0"/>
          <c:showPercent val="0"/>
          <c:showBubbleSize val="0"/>
        </c:dLbls>
        <c:gapWidth val="180"/>
        <c:overlap val="-90"/>
        <c:axId val="-1247832384"/>
        <c:axId val="-124783347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68-4586-9C81-231E74313DF8}"/>
            </c:ext>
          </c:extLst>
        </c:ser>
        <c:dLbls>
          <c:showLegendKey val="0"/>
          <c:showVal val="0"/>
          <c:showCatName val="0"/>
          <c:showSerName val="0"/>
          <c:showPercent val="0"/>
          <c:showBubbleSize val="0"/>
        </c:dLbls>
        <c:marker val="1"/>
        <c:smooth val="0"/>
        <c:axId val="-1247832384"/>
        <c:axId val="-1247833472"/>
      </c:lineChart>
      <c:catAx>
        <c:axId val="-1247832384"/>
        <c:scaling>
          <c:orientation val="minMax"/>
        </c:scaling>
        <c:delete val="0"/>
        <c:axPos val="b"/>
        <c:numFmt formatCode="General" sourceLinked="1"/>
        <c:majorTickMark val="none"/>
        <c:minorTickMark val="none"/>
        <c:tickLblPos val="none"/>
        <c:crossAx val="-1247833472"/>
        <c:crosses val="autoZero"/>
        <c:auto val="0"/>
        <c:lblAlgn val="ctr"/>
        <c:lblOffset val="100"/>
        <c:noMultiLvlLbl val="1"/>
      </c:catAx>
      <c:valAx>
        <c:axId val="-1247833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3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64-42DE-B32A-4B4106CBD179}"/>
            </c:ext>
          </c:extLst>
        </c:ser>
        <c:dLbls>
          <c:showLegendKey val="0"/>
          <c:showVal val="0"/>
          <c:showCatName val="0"/>
          <c:showSerName val="0"/>
          <c:showPercent val="0"/>
          <c:showBubbleSize val="0"/>
        </c:dLbls>
        <c:gapWidth val="180"/>
        <c:overlap val="-90"/>
        <c:axId val="-1247831296"/>
        <c:axId val="-124783891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64-42DE-B32A-4B4106CBD179}"/>
            </c:ext>
          </c:extLst>
        </c:ser>
        <c:dLbls>
          <c:showLegendKey val="0"/>
          <c:showVal val="0"/>
          <c:showCatName val="0"/>
          <c:showSerName val="0"/>
          <c:showPercent val="0"/>
          <c:showBubbleSize val="0"/>
        </c:dLbls>
        <c:marker val="1"/>
        <c:smooth val="0"/>
        <c:axId val="-1247831296"/>
        <c:axId val="-1247838912"/>
      </c:lineChart>
      <c:catAx>
        <c:axId val="-1247831296"/>
        <c:scaling>
          <c:orientation val="minMax"/>
        </c:scaling>
        <c:delete val="0"/>
        <c:axPos val="b"/>
        <c:numFmt formatCode="General" sourceLinked="1"/>
        <c:majorTickMark val="none"/>
        <c:minorTickMark val="none"/>
        <c:tickLblPos val="none"/>
        <c:crossAx val="-1247838912"/>
        <c:crosses val="autoZero"/>
        <c:auto val="0"/>
        <c:lblAlgn val="ctr"/>
        <c:lblOffset val="100"/>
        <c:noMultiLvlLbl val="1"/>
      </c:catAx>
      <c:valAx>
        <c:axId val="-124783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312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1-42FD-9EB5-F72EB359BACF}"/>
            </c:ext>
          </c:extLst>
        </c:ser>
        <c:dLbls>
          <c:showLegendKey val="0"/>
          <c:showVal val="0"/>
          <c:showCatName val="0"/>
          <c:showSerName val="0"/>
          <c:showPercent val="0"/>
          <c:showBubbleSize val="0"/>
        </c:dLbls>
        <c:gapWidth val="180"/>
        <c:overlap val="-90"/>
        <c:axId val="-1247830208"/>
        <c:axId val="-124782694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1-42FD-9EB5-F72EB359BACF}"/>
            </c:ext>
          </c:extLst>
        </c:ser>
        <c:dLbls>
          <c:showLegendKey val="0"/>
          <c:showVal val="0"/>
          <c:showCatName val="0"/>
          <c:showSerName val="0"/>
          <c:showPercent val="0"/>
          <c:showBubbleSize val="0"/>
        </c:dLbls>
        <c:marker val="1"/>
        <c:smooth val="0"/>
        <c:axId val="-1247830208"/>
        <c:axId val="-1247826944"/>
      </c:lineChart>
      <c:catAx>
        <c:axId val="-1247830208"/>
        <c:scaling>
          <c:orientation val="minMax"/>
        </c:scaling>
        <c:delete val="0"/>
        <c:axPos val="b"/>
        <c:numFmt formatCode="General" sourceLinked="1"/>
        <c:majorTickMark val="none"/>
        <c:minorTickMark val="none"/>
        <c:tickLblPos val="none"/>
        <c:crossAx val="-1247826944"/>
        <c:crosses val="autoZero"/>
        <c:auto val="0"/>
        <c:lblAlgn val="ctr"/>
        <c:lblOffset val="100"/>
        <c:noMultiLvlLbl val="1"/>
      </c:catAx>
      <c:valAx>
        <c:axId val="-124782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30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A-4E6D-9FB1-61704C052053}"/>
            </c:ext>
          </c:extLst>
        </c:ser>
        <c:dLbls>
          <c:showLegendKey val="0"/>
          <c:showVal val="0"/>
          <c:showCatName val="0"/>
          <c:showSerName val="0"/>
          <c:showPercent val="0"/>
          <c:showBubbleSize val="0"/>
        </c:dLbls>
        <c:gapWidth val="180"/>
        <c:overlap val="-90"/>
        <c:axId val="-1247829664"/>
        <c:axId val="-12478351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A-4E6D-9FB1-61704C052053}"/>
            </c:ext>
          </c:extLst>
        </c:ser>
        <c:dLbls>
          <c:showLegendKey val="0"/>
          <c:showVal val="0"/>
          <c:showCatName val="0"/>
          <c:showSerName val="0"/>
          <c:showPercent val="0"/>
          <c:showBubbleSize val="0"/>
        </c:dLbls>
        <c:marker val="1"/>
        <c:smooth val="0"/>
        <c:axId val="-1247829664"/>
        <c:axId val="-1247835104"/>
      </c:lineChart>
      <c:catAx>
        <c:axId val="-1247829664"/>
        <c:scaling>
          <c:orientation val="minMax"/>
        </c:scaling>
        <c:delete val="0"/>
        <c:axPos val="b"/>
        <c:numFmt formatCode="General" sourceLinked="1"/>
        <c:majorTickMark val="none"/>
        <c:minorTickMark val="none"/>
        <c:tickLblPos val="none"/>
        <c:crossAx val="-1247835104"/>
        <c:crosses val="autoZero"/>
        <c:auto val="0"/>
        <c:lblAlgn val="ctr"/>
        <c:lblOffset val="100"/>
        <c:noMultiLvlLbl val="1"/>
      </c:catAx>
      <c:valAx>
        <c:axId val="-1247835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29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3-4921-8869-7B35761D9900}"/>
            </c:ext>
          </c:extLst>
        </c:ser>
        <c:dLbls>
          <c:showLegendKey val="0"/>
          <c:showVal val="0"/>
          <c:showCatName val="0"/>
          <c:showSerName val="0"/>
          <c:showPercent val="0"/>
          <c:showBubbleSize val="0"/>
        </c:dLbls>
        <c:gapWidth val="180"/>
        <c:overlap val="-90"/>
        <c:axId val="-1247829120"/>
        <c:axId val="-124783184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3-4921-8869-7B35761D9900}"/>
            </c:ext>
          </c:extLst>
        </c:ser>
        <c:dLbls>
          <c:showLegendKey val="0"/>
          <c:showVal val="0"/>
          <c:showCatName val="0"/>
          <c:showSerName val="0"/>
          <c:showPercent val="0"/>
          <c:showBubbleSize val="0"/>
        </c:dLbls>
        <c:marker val="1"/>
        <c:smooth val="0"/>
        <c:axId val="-1247829120"/>
        <c:axId val="-1247831840"/>
      </c:lineChart>
      <c:catAx>
        <c:axId val="-1247829120"/>
        <c:scaling>
          <c:orientation val="minMax"/>
        </c:scaling>
        <c:delete val="0"/>
        <c:axPos val="b"/>
        <c:numFmt formatCode="General" sourceLinked="1"/>
        <c:majorTickMark val="none"/>
        <c:minorTickMark val="none"/>
        <c:tickLblPos val="none"/>
        <c:crossAx val="-1247831840"/>
        <c:crosses val="autoZero"/>
        <c:auto val="0"/>
        <c:lblAlgn val="ctr"/>
        <c:lblOffset val="100"/>
        <c:noMultiLvlLbl val="1"/>
      </c:catAx>
      <c:valAx>
        <c:axId val="-124783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29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FE-4D00-99E1-5E5F825D1267}"/>
            </c:ext>
          </c:extLst>
        </c:ser>
        <c:dLbls>
          <c:showLegendKey val="0"/>
          <c:showVal val="0"/>
          <c:showCatName val="0"/>
          <c:showSerName val="0"/>
          <c:showPercent val="0"/>
          <c:showBubbleSize val="0"/>
        </c:dLbls>
        <c:gapWidth val="180"/>
        <c:overlap val="-90"/>
        <c:axId val="-1247837824"/>
        <c:axId val="-12478410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FE-4D00-99E1-5E5F825D1267}"/>
            </c:ext>
          </c:extLst>
        </c:ser>
        <c:dLbls>
          <c:showLegendKey val="0"/>
          <c:showVal val="0"/>
          <c:showCatName val="0"/>
          <c:showSerName val="0"/>
          <c:showPercent val="0"/>
          <c:showBubbleSize val="0"/>
        </c:dLbls>
        <c:marker val="1"/>
        <c:smooth val="0"/>
        <c:axId val="-1247837824"/>
        <c:axId val="-1247841088"/>
      </c:lineChart>
      <c:catAx>
        <c:axId val="-1247837824"/>
        <c:scaling>
          <c:orientation val="minMax"/>
        </c:scaling>
        <c:delete val="0"/>
        <c:axPos val="b"/>
        <c:numFmt formatCode="General" sourceLinked="1"/>
        <c:majorTickMark val="none"/>
        <c:minorTickMark val="none"/>
        <c:tickLblPos val="none"/>
        <c:crossAx val="-1247841088"/>
        <c:crosses val="autoZero"/>
        <c:auto val="0"/>
        <c:lblAlgn val="ctr"/>
        <c:lblOffset val="100"/>
        <c:noMultiLvlLbl val="1"/>
      </c:catAx>
      <c:valAx>
        <c:axId val="-124784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3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A4-41AA-8A72-8463C4FE33F8}"/>
            </c:ext>
          </c:extLst>
        </c:ser>
        <c:dLbls>
          <c:showLegendKey val="0"/>
          <c:showVal val="0"/>
          <c:showCatName val="0"/>
          <c:showSerName val="0"/>
          <c:showPercent val="0"/>
          <c:showBubbleSize val="0"/>
        </c:dLbls>
        <c:gapWidth val="180"/>
        <c:overlap val="-90"/>
        <c:axId val="-1247841632"/>
        <c:axId val="-12478405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A4-41AA-8A72-8463C4FE33F8}"/>
            </c:ext>
          </c:extLst>
        </c:ser>
        <c:dLbls>
          <c:showLegendKey val="0"/>
          <c:showVal val="0"/>
          <c:showCatName val="0"/>
          <c:showSerName val="0"/>
          <c:showPercent val="0"/>
          <c:showBubbleSize val="0"/>
        </c:dLbls>
        <c:marker val="1"/>
        <c:smooth val="0"/>
        <c:axId val="-1247841632"/>
        <c:axId val="-1247840544"/>
      </c:lineChart>
      <c:catAx>
        <c:axId val="-1247841632"/>
        <c:scaling>
          <c:orientation val="minMax"/>
        </c:scaling>
        <c:delete val="0"/>
        <c:axPos val="b"/>
        <c:numFmt formatCode="General" sourceLinked="1"/>
        <c:majorTickMark val="none"/>
        <c:minorTickMark val="none"/>
        <c:tickLblPos val="none"/>
        <c:crossAx val="-1247840544"/>
        <c:crosses val="autoZero"/>
        <c:auto val="0"/>
        <c:lblAlgn val="ctr"/>
        <c:lblOffset val="100"/>
        <c:noMultiLvlLbl val="1"/>
      </c:catAx>
      <c:valAx>
        <c:axId val="-124784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4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3-4D4B-8C87-790C260176B9}"/>
            </c:ext>
          </c:extLst>
        </c:ser>
        <c:dLbls>
          <c:showLegendKey val="0"/>
          <c:showVal val="0"/>
          <c:showCatName val="0"/>
          <c:showSerName val="0"/>
          <c:showPercent val="0"/>
          <c:showBubbleSize val="0"/>
        </c:dLbls>
        <c:gapWidth val="180"/>
        <c:overlap val="-90"/>
        <c:axId val="-1363265248"/>
        <c:axId val="-136326905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3-4D4B-8C87-790C260176B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EB3-4D4B-8C87-790C260176B9}"/>
            </c:ext>
          </c:extLst>
        </c:ser>
        <c:dLbls>
          <c:showLegendKey val="0"/>
          <c:showVal val="0"/>
          <c:showCatName val="0"/>
          <c:showSerName val="0"/>
          <c:showPercent val="0"/>
          <c:showBubbleSize val="0"/>
        </c:dLbls>
        <c:marker val="1"/>
        <c:smooth val="0"/>
        <c:axId val="-1363265248"/>
        <c:axId val="-1363269056"/>
      </c:lineChart>
      <c:catAx>
        <c:axId val="-1363265248"/>
        <c:scaling>
          <c:orientation val="minMax"/>
        </c:scaling>
        <c:delete val="0"/>
        <c:axPos val="b"/>
        <c:numFmt formatCode="General" sourceLinked="1"/>
        <c:majorTickMark val="none"/>
        <c:minorTickMark val="none"/>
        <c:tickLblPos val="none"/>
        <c:crossAx val="-1363269056"/>
        <c:crosses val="autoZero"/>
        <c:auto val="0"/>
        <c:lblAlgn val="ctr"/>
        <c:lblOffset val="100"/>
        <c:noMultiLvlLbl val="1"/>
      </c:catAx>
      <c:valAx>
        <c:axId val="-136326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26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AF-48FC-8C27-77AD3B07CFB9}"/>
            </c:ext>
          </c:extLst>
        </c:ser>
        <c:dLbls>
          <c:showLegendKey val="0"/>
          <c:showVal val="0"/>
          <c:showCatName val="0"/>
          <c:showSerName val="0"/>
          <c:showPercent val="0"/>
          <c:showBubbleSize val="0"/>
        </c:dLbls>
        <c:gapWidth val="180"/>
        <c:overlap val="-90"/>
        <c:axId val="-1247834560"/>
        <c:axId val="-124783292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AF-48FC-8C27-77AD3B07CFB9}"/>
            </c:ext>
          </c:extLst>
        </c:ser>
        <c:dLbls>
          <c:showLegendKey val="0"/>
          <c:showVal val="0"/>
          <c:showCatName val="0"/>
          <c:showSerName val="0"/>
          <c:showPercent val="0"/>
          <c:showBubbleSize val="0"/>
        </c:dLbls>
        <c:marker val="1"/>
        <c:smooth val="0"/>
        <c:axId val="-1247834560"/>
        <c:axId val="-1247832928"/>
      </c:lineChart>
      <c:catAx>
        <c:axId val="-1247834560"/>
        <c:scaling>
          <c:orientation val="minMax"/>
        </c:scaling>
        <c:delete val="0"/>
        <c:axPos val="b"/>
        <c:numFmt formatCode="General" sourceLinked="1"/>
        <c:majorTickMark val="none"/>
        <c:minorTickMark val="none"/>
        <c:tickLblPos val="none"/>
        <c:crossAx val="-1247832928"/>
        <c:crosses val="autoZero"/>
        <c:auto val="0"/>
        <c:lblAlgn val="ctr"/>
        <c:lblOffset val="100"/>
        <c:noMultiLvlLbl val="1"/>
      </c:catAx>
      <c:valAx>
        <c:axId val="-124783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783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4989.3999999999996</c:v>
                </c:pt>
                <c:pt idx="1">
                  <c:v>12207.5</c:v>
                </c:pt>
                <c:pt idx="2">
                  <c:v>15490.4</c:v>
                </c:pt>
                <c:pt idx="3">
                  <c:v>17724.5</c:v>
                </c:pt>
                <c:pt idx="4">
                  <c:v>18509</c:v>
                </c:pt>
              </c:numCache>
            </c:numRef>
          </c:val>
          <c:extLst>
            <c:ext xmlns:c16="http://schemas.microsoft.com/office/drawing/2014/chart" uri="{C3380CC4-5D6E-409C-BE32-E72D297353CC}">
              <c16:uniqueId val="{00000000-633F-44D9-9B22-FB30A6A07CC8}"/>
            </c:ext>
          </c:extLst>
        </c:ser>
        <c:dLbls>
          <c:showLegendKey val="0"/>
          <c:showVal val="0"/>
          <c:showCatName val="0"/>
          <c:showSerName val="0"/>
          <c:showPercent val="0"/>
          <c:showBubbleSize val="0"/>
        </c:dLbls>
        <c:gapWidth val="180"/>
        <c:overlap val="-90"/>
        <c:axId val="-1363265792"/>
        <c:axId val="-136326307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633F-44D9-9B22-FB30A6A07CC8}"/>
            </c:ext>
          </c:extLst>
        </c:ser>
        <c:dLbls>
          <c:showLegendKey val="0"/>
          <c:showVal val="0"/>
          <c:showCatName val="0"/>
          <c:showSerName val="0"/>
          <c:showPercent val="0"/>
          <c:showBubbleSize val="0"/>
        </c:dLbls>
        <c:marker val="1"/>
        <c:smooth val="0"/>
        <c:axId val="-1363265792"/>
        <c:axId val="-1363263072"/>
      </c:lineChart>
      <c:catAx>
        <c:axId val="-1363265792"/>
        <c:scaling>
          <c:orientation val="minMax"/>
        </c:scaling>
        <c:delete val="0"/>
        <c:axPos val="b"/>
        <c:numFmt formatCode="General" sourceLinked="1"/>
        <c:majorTickMark val="none"/>
        <c:minorTickMark val="none"/>
        <c:tickLblPos val="none"/>
        <c:crossAx val="-1363263072"/>
        <c:crosses val="autoZero"/>
        <c:auto val="0"/>
        <c:lblAlgn val="ctr"/>
        <c:lblOffset val="100"/>
        <c:noMultiLvlLbl val="1"/>
      </c:catAx>
      <c:valAx>
        <c:axId val="-1363263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265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16499</c:v>
                </c:pt>
                <c:pt idx="1">
                  <c:v>-2340</c:v>
                </c:pt>
                <c:pt idx="2">
                  <c:v>29090</c:v>
                </c:pt>
                <c:pt idx="3">
                  <c:v>36417</c:v>
                </c:pt>
                <c:pt idx="4">
                  <c:v>34790</c:v>
                </c:pt>
              </c:numCache>
            </c:numRef>
          </c:val>
          <c:extLst>
            <c:ext xmlns:c16="http://schemas.microsoft.com/office/drawing/2014/chart" uri="{C3380CC4-5D6E-409C-BE32-E72D297353CC}">
              <c16:uniqueId val="{00000000-EDCC-4A0C-A625-A79A536F6EA1}"/>
            </c:ext>
          </c:extLst>
        </c:ser>
        <c:dLbls>
          <c:showLegendKey val="0"/>
          <c:showVal val="0"/>
          <c:showCatName val="0"/>
          <c:showSerName val="0"/>
          <c:showPercent val="0"/>
          <c:showBubbleSize val="0"/>
        </c:dLbls>
        <c:gapWidth val="180"/>
        <c:overlap val="-90"/>
        <c:axId val="-1363271776"/>
        <c:axId val="-136327014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EDCC-4A0C-A625-A79A536F6EA1}"/>
            </c:ext>
          </c:extLst>
        </c:ser>
        <c:dLbls>
          <c:showLegendKey val="0"/>
          <c:showVal val="0"/>
          <c:showCatName val="0"/>
          <c:showSerName val="0"/>
          <c:showPercent val="0"/>
          <c:showBubbleSize val="0"/>
        </c:dLbls>
        <c:marker val="1"/>
        <c:smooth val="0"/>
        <c:axId val="-1363271776"/>
        <c:axId val="-1363270144"/>
      </c:lineChart>
      <c:catAx>
        <c:axId val="-1363271776"/>
        <c:scaling>
          <c:orientation val="minMax"/>
        </c:scaling>
        <c:delete val="0"/>
        <c:axPos val="b"/>
        <c:numFmt formatCode="General" sourceLinked="1"/>
        <c:majorTickMark val="none"/>
        <c:minorTickMark val="none"/>
        <c:tickLblPos val="none"/>
        <c:crossAx val="-1363270144"/>
        <c:crosses val="autoZero"/>
        <c:auto val="0"/>
        <c:lblAlgn val="ctr"/>
        <c:lblOffset val="100"/>
        <c:noMultiLvlLbl val="1"/>
      </c:catAx>
      <c:valAx>
        <c:axId val="-136327014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27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82.1</c:v>
                </c:pt>
                <c:pt idx="1">
                  <c:v>36.4</c:v>
                </c:pt>
                <c:pt idx="2">
                  <c:v>53.5</c:v>
                </c:pt>
                <c:pt idx="3">
                  <c:v>64.8</c:v>
                </c:pt>
                <c:pt idx="4">
                  <c:v>62.9</c:v>
                </c:pt>
              </c:numCache>
            </c:numRef>
          </c:val>
          <c:extLst>
            <c:ext xmlns:c16="http://schemas.microsoft.com/office/drawing/2014/chart" uri="{C3380CC4-5D6E-409C-BE32-E72D297353CC}">
              <c16:uniqueId val="{00000000-E65C-49A8-A75C-A34A66C04E3A}"/>
            </c:ext>
          </c:extLst>
        </c:ser>
        <c:dLbls>
          <c:showLegendKey val="0"/>
          <c:showVal val="0"/>
          <c:showCatName val="0"/>
          <c:showSerName val="0"/>
          <c:showPercent val="0"/>
          <c:showBubbleSize val="0"/>
        </c:dLbls>
        <c:gapWidth val="180"/>
        <c:overlap val="-90"/>
        <c:axId val="-1363268512"/>
        <c:axId val="-13632706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E65C-49A8-A75C-A34A66C04E3A}"/>
            </c:ext>
          </c:extLst>
        </c:ser>
        <c:dLbls>
          <c:showLegendKey val="0"/>
          <c:showVal val="0"/>
          <c:showCatName val="0"/>
          <c:showSerName val="0"/>
          <c:showPercent val="0"/>
          <c:showBubbleSize val="0"/>
        </c:dLbls>
        <c:marker val="1"/>
        <c:smooth val="0"/>
        <c:axId val="-1363268512"/>
        <c:axId val="-1363270688"/>
      </c:lineChart>
      <c:catAx>
        <c:axId val="-1363268512"/>
        <c:scaling>
          <c:orientation val="minMax"/>
        </c:scaling>
        <c:delete val="0"/>
        <c:axPos val="b"/>
        <c:numFmt formatCode="General" sourceLinked="1"/>
        <c:majorTickMark val="none"/>
        <c:minorTickMark val="none"/>
        <c:tickLblPos val="none"/>
        <c:crossAx val="-1363270688"/>
        <c:crosses val="autoZero"/>
        <c:auto val="0"/>
        <c:lblAlgn val="ctr"/>
        <c:lblOffset val="100"/>
        <c:noMultiLvlLbl val="1"/>
      </c:catAx>
      <c:valAx>
        <c:axId val="-1363270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26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22.1</c:v>
                </c:pt>
                <c:pt idx="1">
                  <c:v>36.5</c:v>
                </c:pt>
                <c:pt idx="2">
                  <c:v>38.9</c:v>
                </c:pt>
                <c:pt idx="3">
                  <c:v>19.100000000000001</c:v>
                </c:pt>
                <c:pt idx="4">
                  <c:v>37.799999999999997</c:v>
                </c:pt>
              </c:numCache>
            </c:numRef>
          </c:val>
          <c:extLst>
            <c:ext xmlns:c16="http://schemas.microsoft.com/office/drawing/2014/chart" uri="{C3380CC4-5D6E-409C-BE32-E72D297353CC}">
              <c16:uniqueId val="{00000000-623D-4A50-8961-29BB54D58DEB}"/>
            </c:ext>
          </c:extLst>
        </c:ser>
        <c:dLbls>
          <c:showLegendKey val="0"/>
          <c:showVal val="0"/>
          <c:showCatName val="0"/>
          <c:showSerName val="0"/>
          <c:showPercent val="0"/>
          <c:showBubbleSize val="0"/>
        </c:dLbls>
        <c:gapWidth val="180"/>
        <c:overlap val="-90"/>
        <c:axId val="-1363264160"/>
        <c:axId val="-136326198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623D-4A50-8961-29BB54D58DEB}"/>
            </c:ext>
          </c:extLst>
        </c:ser>
        <c:dLbls>
          <c:showLegendKey val="0"/>
          <c:showVal val="0"/>
          <c:showCatName val="0"/>
          <c:showSerName val="0"/>
          <c:showPercent val="0"/>
          <c:showBubbleSize val="0"/>
        </c:dLbls>
        <c:marker val="1"/>
        <c:smooth val="0"/>
        <c:axId val="-1363264160"/>
        <c:axId val="-1363261984"/>
      </c:lineChart>
      <c:catAx>
        <c:axId val="-1363264160"/>
        <c:scaling>
          <c:orientation val="minMax"/>
        </c:scaling>
        <c:delete val="0"/>
        <c:axPos val="b"/>
        <c:numFmt formatCode="General" sourceLinked="1"/>
        <c:majorTickMark val="none"/>
        <c:minorTickMark val="none"/>
        <c:tickLblPos val="none"/>
        <c:crossAx val="-1363261984"/>
        <c:crosses val="autoZero"/>
        <c:auto val="0"/>
        <c:lblAlgn val="ctr"/>
        <c:lblOffset val="100"/>
        <c:noMultiLvlLbl val="1"/>
      </c:catAx>
      <c:valAx>
        <c:axId val="-136326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264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57.6</c:v>
                </c:pt>
                <c:pt idx="1">
                  <c:v>2170.6</c:v>
                </c:pt>
                <c:pt idx="2">
                  <c:v>1062.5999999999999</c:v>
                </c:pt>
                <c:pt idx="3">
                  <c:v>819.3</c:v>
                </c:pt>
                <c:pt idx="4">
                  <c:v>788.7</c:v>
                </c:pt>
              </c:numCache>
            </c:numRef>
          </c:val>
          <c:extLst>
            <c:ext xmlns:c16="http://schemas.microsoft.com/office/drawing/2014/chart" uri="{C3380CC4-5D6E-409C-BE32-E72D297353CC}">
              <c16:uniqueId val="{00000000-99ED-4FB0-B110-8272E46A5C22}"/>
            </c:ext>
          </c:extLst>
        </c:ser>
        <c:dLbls>
          <c:showLegendKey val="0"/>
          <c:showVal val="0"/>
          <c:showCatName val="0"/>
          <c:showSerName val="0"/>
          <c:showPercent val="0"/>
          <c:showBubbleSize val="0"/>
        </c:dLbls>
        <c:gapWidth val="180"/>
        <c:overlap val="-90"/>
        <c:axId val="-1363260896"/>
        <c:axId val="-135454620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99ED-4FB0-B110-8272E46A5C22}"/>
            </c:ext>
          </c:extLst>
        </c:ser>
        <c:dLbls>
          <c:showLegendKey val="0"/>
          <c:showVal val="0"/>
          <c:showCatName val="0"/>
          <c:showSerName val="0"/>
          <c:showPercent val="0"/>
          <c:showBubbleSize val="0"/>
        </c:dLbls>
        <c:marker val="1"/>
        <c:smooth val="0"/>
        <c:axId val="-1363260896"/>
        <c:axId val="-1354546208"/>
      </c:lineChart>
      <c:catAx>
        <c:axId val="-1363260896"/>
        <c:scaling>
          <c:orientation val="minMax"/>
        </c:scaling>
        <c:delete val="0"/>
        <c:axPos val="b"/>
        <c:numFmt formatCode="General" sourceLinked="1"/>
        <c:majorTickMark val="none"/>
        <c:minorTickMark val="none"/>
        <c:tickLblPos val="none"/>
        <c:crossAx val="-1354546208"/>
        <c:crosses val="autoZero"/>
        <c:auto val="0"/>
        <c:lblAlgn val="ctr"/>
        <c:lblOffset val="100"/>
        <c:noMultiLvlLbl val="1"/>
      </c:catAx>
      <c:valAx>
        <c:axId val="-135454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26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5C-4C43-8CD0-244260D2A6AC}"/>
            </c:ext>
          </c:extLst>
        </c:ser>
        <c:dLbls>
          <c:showLegendKey val="0"/>
          <c:showVal val="0"/>
          <c:showCatName val="0"/>
          <c:showSerName val="0"/>
          <c:showPercent val="0"/>
          <c:showBubbleSize val="0"/>
        </c:dLbls>
        <c:gapWidth val="180"/>
        <c:overlap val="-90"/>
        <c:axId val="-1354548928"/>
        <c:axId val="-135455273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5C-4C43-8CD0-244260D2A6AC}"/>
            </c:ext>
          </c:extLst>
        </c:ser>
        <c:dLbls>
          <c:showLegendKey val="0"/>
          <c:showVal val="0"/>
          <c:showCatName val="0"/>
          <c:showSerName val="0"/>
          <c:showPercent val="0"/>
          <c:showBubbleSize val="0"/>
        </c:dLbls>
        <c:marker val="1"/>
        <c:smooth val="0"/>
        <c:axId val="-1354548928"/>
        <c:axId val="-1354552736"/>
      </c:lineChart>
      <c:catAx>
        <c:axId val="-1354548928"/>
        <c:scaling>
          <c:orientation val="minMax"/>
        </c:scaling>
        <c:delete val="0"/>
        <c:axPos val="b"/>
        <c:numFmt formatCode="General" sourceLinked="1"/>
        <c:majorTickMark val="none"/>
        <c:minorTickMark val="none"/>
        <c:tickLblPos val="none"/>
        <c:crossAx val="-1354552736"/>
        <c:crosses val="autoZero"/>
        <c:auto val="0"/>
        <c:lblAlgn val="ctr"/>
        <c:lblOffset val="100"/>
        <c:noMultiLvlLbl val="1"/>
      </c:catAx>
      <c:valAx>
        <c:axId val="-135455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3545489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32802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99970" y="732802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53020" y="732802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87441" y="732802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82945" y="732802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2352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3404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490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403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952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56773" y="12235295"/>
          <a:ext cx="4668103"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56773" y="15340446"/>
          <a:ext cx="4668103"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56773" y="18449059"/>
          <a:ext cx="4668103"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56773" y="21540355"/>
          <a:ext cx="4668103"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56773" y="24595283"/>
          <a:ext cx="4668103"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718233" y="12235295"/>
          <a:ext cx="4677627"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718233" y="15340446"/>
          <a:ext cx="4677627"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718233" y="18449059"/>
          <a:ext cx="4677627"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718233" y="21540355"/>
          <a:ext cx="4677627"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718233" y="24595283"/>
          <a:ext cx="4677627"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72319" y="122352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72319" y="153404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72319" y="184490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72319" y="215403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72319" y="245952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369652" y="122352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369652" y="153404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369652" y="184490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369652" y="215403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369652" y="245952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5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5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5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5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5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59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59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59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59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59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59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59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59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59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59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60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60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60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60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60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60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60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60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60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60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61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61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61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61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61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615"/>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616"/>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617"/>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618"/>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619"/>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620"/>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621"/>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622"/>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623"/>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624"/>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625"/>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626"/>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627"/>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628"/>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629"/>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630"/>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631"/>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632"/>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O1" zoomScale="40" zoomScaleNormal="40" workbookViewId="0">
      <selection activeCell="AV67" sqref="AV67"/>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都城市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9" t="s">
        <v>6</v>
      </c>
      <c r="T2" s="200"/>
      <c r="U2" s="200"/>
      <c r="V2" s="200"/>
      <c r="W2" s="200"/>
      <c r="X2" s="200"/>
      <c r="Y2" s="200"/>
      <c r="Z2" s="200"/>
      <c r="AA2" s="200"/>
      <c r="AB2" s="200"/>
      <c r="AC2" s="200"/>
      <c r="AD2" s="200"/>
      <c r="AE2" s="200"/>
      <c r="AF2" s="200"/>
      <c r="AG2" s="200"/>
      <c r="AH2" s="201"/>
      <c r="AI2" s="1"/>
      <c r="AJ2" s="1"/>
      <c r="AK2" s="196" t="s">
        <v>7</v>
      </c>
      <c r="AL2" s="197"/>
      <c r="AM2" s="197"/>
      <c r="AN2" s="197"/>
      <c r="AO2" s="197"/>
      <c r="AP2" s="197"/>
      <c r="AQ2" s="198"/>
    </row>
    <row r="3" spans="1:43" ht="23.1" customHeight="1" x14ac:dyDescent="0.2">
      <c r="A3" s="1"/>
      <c r="B3" s="180" t="str">
        <f>データ!I6</f>
        <v>法非適用</v>
      </c>
      <c r="C3" s="181"/>
      <c r="D3" s="181"/>
      <c r="E3" s="181"/>
      <c r="F3" s="181" t="str">
        <f>データ!J6</f>
        <v>電気事業</v>
      </c>
      <c r="G3" s="181"/>
      <c r="H3" s="181"/>
      <c r="I3" s="181"/>
      <c r="J3" s="181" t="str">
        <f>データ!K6</f>
        <v>非設置</v>
      </c>
      <c r="K3" s="181"/>
      <c r="L3" s="181"/>
      <c r="M3" s="181"/>
      <c r="N3" s="182" t="str">
        <f>データ!L6</f>
        <v>該当数値なし</v>
      </c>
      <c r="O3" s="182"/>
      <c r="P3" s="182"/>
      <c r="Q3" s="183"/>
      <c r="R3" s="1"/>
      <c r="S3" s="184" t="s">
        <v>266</v>
      </c>
      <c r="T3" s="185"/>
      <c r="U3" s="185"/>
      <c r="V3" s="185"/>
      <c r="W3" s="185"/>
      <c r="X3" s="185"/>
      <c r="Y3" s="185"/>
      <c r="Z3" s="185"/>
      <c r="AA3" s="185"/>
      <c r="AB3" s="185"/>
      <c r="AC3" s="185"/>
      <c r="AD3" s="185"/>
      <c r="AE3" s="185"/>
      <c r="AF3" s="185"/>
      <c r="AG3" s="185"/>
      <c r="AH3" s="186"/>
      <c r="AI3" s="1"/>
      <c r="AJ3" s="1"/>
      <c r="AK3" s="174" t="s">
        <v>268</v>
      </c>
      <c r="AL3" s="175"/>
      <c r="AM3" s="175"/>
      <c r="AN3" s="175"/>
      <c r="AO3" s="175"/>
      <c r="AP3" s="175"/>
      <c r="AQ3" s="176"/>
    </row>
    <row r="4" spans="1:43" ht="23.1" customHeight="1" x14ac:dyDescent="0.2">
      <c r="A4" s="1"/>
      <c r="B4" s="154" t="s">
        <v>8</v>
      </c>
      <c r="C4" s="155"/>
      <c r="D4" s="155"/>
      <c r="E4" s="155"/>
      <c r="F4" s="155" t="s">
        <v>9</v>
      </c>
      <c r="G4" s="155"/>
      <c r="H4" s="155"/>
      <c r="I4" s="155"/>
      <c r="J4" s="155" t="s">
        <v>10</v>
      </c>
      <c r="K4" s="155"/>
      <c r="L4" s="155"/>
      <c r="M4" s="155"/>
      <c r="N4" s="155" t="s">
        <v>11</v>
      </c>
      <c r="O4" s="155"/>
      <c r="P4" s="155"/>
      <c r="Q4" s="156"/>
      <c r="R4" s="1"/>
      <c r="S4" s="187"/>
      <c r="T4" s="188"/>
      <c r="U4" s="188"/>
      <c r="V4" s="188"/>
      <c r="W4" s="188"/>
      <c r="X4" s="188"/>
      <c r="Y4" s="188"/>
      <c r="Z4" s="188"/>
      <c r="AA4" s="188"/>
      <c r="AB4" s="188"/>
      <c r="AC4" s="188"/>
      <c r="AD4" s="188"/>
      <c r="AE4" s="188"/>
      <c r="AF4" s="188"/>
      <c r="AG4" s="188"/>
      <c r="AH4" s="189"/>
      <c r="AI4" s="1"/>
      <c r="AJ4" s="1"/>
      <c r="AK4" s="174"/>
      <c r="AL4" s="175"/>
      <c r="AM4" s="175"/>
      <c r="AN4" s="175"/>
      <c r="AO4" s="175"/>
      <c r="AP4" s="175"/>
      <c r="AQ4" s="176"/>
    </row>
    <row r="5" spans="1:43" ht="23.1" customHeight="1" x14ac:dyDescent="0.2">
      <c r="A5" s="1"/>
      <c r="B5" s="193">
        <f>データ!M6</f>
        <v>1</v>
      </c>
      <c r="C5" s="194"/>
      <c r="D5" s="194"/>
      <c r="E5" s="194"/>
      <c r="F5" s="168" t="str">
        <f>データ!N6</f>
        <v>-</v>
      </c>
      <c r="G5" s="168"/>
      <c r="H5" s="168"/>
      <c r="I5" s="168"/>
      <c r="J5" s="168" t="str">
        <f>データ!O6</f>
        <v>-</v>
      </c>
      <c r="K5" s="168"/>
      <c r="L5" s="168"/>
      <c r="M5" s="168"/>
      <c r="N5" s="168" t="str">
        <f>データ!P6</f>
        <v>-</v>
      </c>
      <c r="O5" s="168"/>
      <c r="P5" s="168"/>
      <c r="Q5" s="195"/>
      <c r="R5" s="1"/>
      <c r="S5" s="187"/>
      <c r="T5" s="188"/>
      <c r="U5" s="188"/>
      <c r="V5" s="188"/>
      <c r="W5" s="188"/>
      <c r="X5" s="188"/>
      <c r="Y5" s="188"/>
      <c r="Z5" s="188"/>
      <c r="AA5" s="188"/>
      <c r="AB5" s="188"/>
      <c r="AC5" s="188"/>
      <c r="AD5" s="188"/>
      <c r="AE5" s="188"/>
      <c r="AF5" s="188"/>
      <c r="AG5" s="188"/>
      <c r="AH5" s="189"/>
      <c r="AI5" s="1"/>
      <c r="AJ5" s="1"/>
      <c r="AK5" s="174"/>
      <c r="AL5" s="175"/>
      <c r="AM5" s="175"/>
      <c r="AN5" s="175"/>
      <c r="AO5" s="175"/>
      <c r="AP5" s="175"/>
      <c r="AQ5" s="176"/>
    </row>
    <row r="6" spans="1:43" ht="23.1" customHeight="1" x14ac:dyDescent="0.2">
      <c r="A6" s="1"/>
      <c r="B6" s="154" t="s">
        <v>12</v>
      </c>
      <c r="C6" s="155"/>
      <c r="D6" s="155"/>
      <c r="E6" s="155"/>
      <c r="F6" s="155" t="s">
        <v>13</v>
      </c>
      <c r="G6" s="155"/>
      <c r="H6" s="155"/>
      <c r="I6" s="155"/>
      <c r="J6" s="155" t="s">
        <v>14</v>
      </c>
      <c r="K6" s="155"/>
      <c r="L6" s="155"/>
      <c r="M6" s="155"/>
      <c r="N6" s="155" t="s">
        <v>15</v>
      </c>
      <c r="O6" s="155"/>
      <c r="P6" s="155"/>
      <c r="Q6" s="156"/>
      <c r="R6" s="1"/>
      <c r="S6" s="187"/>
      <c r="T6" s="188"/>
      <c r="U6" s="188"/>
      <c r="V6" s="188"/>
      <c r="W6" s="188"/>
      <c r="X6" s="188"/>
      <c r="Y6" s="188"/>
      <c r="Z6" s="188"/>
      <c r="AA6" s="188"/>
      <c r="AB6" s="188"/>
      <c r="AC6" s="188"/>
      <c r="AD6" s="188"/>
      <c r="AE6" s="188"/>
      <c r="AF6" s="188"/>
      <c r="AG6" s="188"/>
      <c r="AH6" s="189"/>
      <c r="AI6" s="1"/>
      <c r="AJ6" s="1"/>
      <c r="AK6" s="174"/>
      <c r="AL6" s="175"/>
      <c r="AM6" s="175"/>
      <c r="AN6" s="175"/>
      <c r="AO6" s="175"/>
      <c r="AP6" s="175"/>
      <c r="AQ6" s="176"/>
    </row>
    <row r="7" spans="1:43" ht="22.5" customHeight="1" x14ac:dyDescent="0.2">
      <c r="A7" s="1"/>
      <c r="B7" s="167" t="str">
        <f>データ!Q6</f>
        <v>-</v>
      </c>
      <c r="C7" s="168"/>
      <c r="D7" s="168"/>
      <c r="E7" s="168"/>
      <c r="F7" s="169" t="s">
        <v>129</v>
      </c>
      <c r="G7" s="170"/>
      <c r="H7" s="170"/>
      <c r="I7" s="170"/>
      <c r="J7" s="171" t="s">
        <v>130</v>
      </c>
      <c r="K7" s="171"/>
      <c r="L7" s="171"/>
      <c r="M7" s="171"/>
      <c r="N7" s="172" t="str">
        <f>データ!T6</f>
        <v>無</v>
      </c>
      <c r="O7" s="172"/>
      <c r="P7" s="172"/>
      <c r="Q7" s="173"/>
      <c r="R7" s="1"/>
      <c r="S7" s="187"/>
      <c r="T7" s="188"/>
      <c r="U7" s="188"/>
      <c r="V7" s="188"/>
      <c r="W7" s="188"/>
      <c r="X7" s="188"/>
      <c r="Y7" s="188"/>
      <c r="Z7" s="188"/>
      <c r="AA7" s="188"/>
      <c r="AB7" s="188"/>
      <c r="AC7" s="188"/>
      <c r="AD7" s="188"/>
      <c r="AE7" s="188"/>
      <c r="AF7" s="188"/>
      <c r="AG7" s="188"/>
      <c r="AH7" s="189"/>
      <c r="AI7" s="1"/>
      <c r="AJ7" s="1"/>
      <c r="AK7" s="174"/>
      <c r="AL7" s="175"/>
      <c r="AM7" s="175"/>
      <c r="AN7" s="175"/>
      <c r="AO7" s="175"/>
      <c r="AP7" s="175"/>
      <c r="AQ7" s="176"/>
    </row>
    <row r="8" spans="1:43" ht="23.1" customHeight="1" x14ac:dyDescent="0.2">
      <c r="A8" s="1"/>
      <c r="B8" s="154" t="s">
        <v>16</v>
      </c>
      <c r="C8" s="155"/>
      <c r="D8" s="155"/>
      <c r="E8" s="155"/>
      <c r="F8" s="155" t="s">
        <v>17</v>
      </c>
      <c r="G8" s="155"/>
      <c r="H8" s="155"/>
      <c r="I8" s="155"/>
      <c r="J8" s="155"/>
      <c r="K8" s="155"/>
      <c r="L8" s="155"/>
      <c r="M8" s="155"/>
      <c r="N8" s="155"/>
      <c r="O8" s="155"/>
      <c r="P8" s="155"/>
      <c r="Q8" s="156"/>
      <c r="R8" s="1"/>
      <c r="S8" s="187"/>
      <c r="T8" s="188"/>
      <c r="U8" s="188"/>
      <c r="V8" s="188"/>
      <c r="W8" s="188"/>
      <c r="X8" s="188"/>
      <c r="Y8" s="188"/>
      <c r="Z8" s="188"/>
      <c r="AA8" s="188"/>
      <c r="AB8" s="188"/>
      <c r="AC8" s="188"/>
      <c r="AD8" s="188"/>
      <c r="AE8" s="188"/>
      <c r="AF8" s="188"/>
      <c r="AG8" s="188"/>
      <c r="AH8" s="189"/>
      <c r="AI8" s="1"/>
      <c r="AJ8" s="1"/>
      <c r="AK8" s="174"/>
      <c r="AL8" s="175"/>
      <c r="AM8" s="175"/>
      <c r="AN8" s="175"/>
      <c r="AO8" s="175"/>
      <c r="AP8" s="175"/>
      <c r="AQ8" s="176"/>
    </row>
    <row r="9" spans="1:43" ht="23.1" customHeight="1" thickBot="1" x14ac:dyDescent="0.25">
      <c r="A9" s="1"/>
      <c r="B9" s="157" t="s">
        <v>132</v>
      </c>
      <c r="C9" s="158"/>
      <c r="D9" s="158"/>
      <c r="E9" s="158"/>
      <c r="F9" s="159" t="str">
        <f>データ!V6</f>
        <v>-</v>
      </c>
      <c r="G9" s="159"/>
      <c r="H9" s="159"/>
      <c r="I9" s="159"/>
      <c r="J9" s="160"/>
      <c r="K9" s="160"/>
      <c r="L9" s="160"/>
      <c r="M9" s="160"/>
      <c r="N9" s="161"/>
      <c r="O9" s="161"/>
      <c r="P9" s="161"/>
      <c r="Q9" s="162"/>
      <c r="R9" s="1"/>
      <c r="S9" s="187"/>
      <c r="T9" s="188"/>
      <c r="U9" s="188"/>
      <c r="V9" s="188"/>
      <c r="W9" s="188"/>
      <c r="X9" s="188"/>
      <c r="Y9" s="188"/>
      <c r="Z9" s="188"/>
      <c r="AA9" s="188"/>
      <c r="AB9" s="188"/>
      <c r="AC9" s="188"/>
      <c r="AD9" s="188"/>
      <c r="AE9" s="188"/>
      <c r="AF9" s="188"/>
      <c r="AG9" s="188"/>
      <c r="AH9" s="189"/>
      <c r="AI9" s="1"/>
      <c r="AJ9" s="1"/>
      <c r="AK9" s="174"/>
      <c r="AL9" s="175"/>
      <c r="AM9" s="175"/>
      <c r="AN9" s="175"/>
      <c r="AO9" s="175"/>
      <c r="AP9" s="175"/>
      <c r="AQ9" s="176"/>
    </row>
    <row r="10" spans="1:43" ht="27" customHeight="1" thickBot="1" x14ac:dyDescent="0.25">
      <c r="A10" s="1"/>
      <c r="B10" s="6" t="s">
        <v>18</v>
      </c>
      <c r="C10" s="7"/>
      <c r="D10" s="7"/>
      <c r="E10" s="7"/>
      <c r="F10" s="7"/>
      <c r="G10" s="7"/>
      <c r="H10" s="7"/>
      <c r="I10" s="7"/>
      <c r="J10" s="7"/>
      <c r="K10" s="7"/>
      <c r="L10" s="7"/>
      <c r="M10" s="7"/>
      <c r="N10" s="7"/>
      <c r="O10" s="7"/>
      <c r="P10" s="7"/>
      <c r="Q10" s="7"/>
      <c r="R10" s="1"/>
      <c r="S10" s="187"/>
      <c r="T10" s="188"/>
      <c r="U10" s="188"/>
      <c r="V10" s="188"/>
      <c r="W10" s="188"/>
      <c r="X10" s="188"/>
      <c r="Y10" s="188"/>
      <c r="Z10" s="188"/>
      <c r="AA10" s="188"/>
      <c r="AB10" s="188"/>
      <c r="AC10" s="188"/>
      <c r="AD10" s="188"/>
      <c r="AE10" s="188"/>
      <c r="AF10" s="188"/>
      <c r="AG10" s="188"/>
      <c r="AH10" s="189"/>
      <c r="AI10" s="1"/>
      <c r="AJ10" s="1"/>
      <c r="AK10" s="174"/>
      <c r="AL10" s="175"/>
      <c r="AM10" s="175"/>
      <c r="AN10" s="175"/>
      <c r="AO10" s="175"/>
      <c r="AP10" s="175"/>
      <c r="AQ10" s="176"/>
    </row>
    <row r="11" spans="1:43" ht="23.1" customHeight="1" x14ac:dyDescent="0.2">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7"/>
      <c r="T11" s="188"/>
      <c r="U11" s="188"/>
      <c r="V11" s="188"/>
      <c r="W11" s="188"/>
      <c r="X11" s="188"/>
      <c r="Y11" s="188"/>
      <c r="Z11" s="188"/>
      <c r="AA11" s="188"/>
      <c r="AB11" s="188"/>
      <c r="AC11" s="188"/>
      <c r="AD11" s="188"/>
      <c r="AE11" s="188"/>
      <c r="AF11" s="188"/>
      <c r="AG11" s="188"/>
      <c r="AH11" s="189"/>
      <c r="AI11" s="1"/>
      <c r="AJ11" s="1"/>
      <c r="AK11" s="174"/>
      <c r="AL11" s="175"/>
      <c r="AM11" s="175"/>
      <c r="AN11" s="175"/>
      <c r="AO11" s="175"/>
      <c r="AP11" s="175"/>
      <c r="AQ11" s="176"/>
    </row>
    <row r="12" spans="1:43" ht="23.1" customHeight="1" x14ac:dyDescent="0.2">
      <c r="A12" s="1"/>
      <c r="B12" s="154" t="s">
        <v>20</v>
      </c>
      <c r="C12" s="155"/>
      <c r="D12" s="155"/>
      <c r="E12" s="155"/>
      <c r="F12" s="150">
        <f>データ!W6</f>
        <v>3029</v>
      </c>
      <c r="G12" s="151"/>
      <c r="H12" s="150">
        <f>データ!X6</f>
        <v>1340</v>
      </c>
      <c r="I12" s="151"/>
      <c r="J12" s="150">
        <f>データ!Y6</f>
        <v>1970</v>
      </c>
      <c r="K12" s="151"/>
      <c r="L12" s="150">
        <f>データ!Z6</f>
        <v>2385</v>
      </c>
      <c r="M12" s="151"/>
      <c r="N12" s="152">
        <f>データ!AA6</f>
        <v>2322</v>
      </c>
      <c r="O12" s="153"/>
      <c r="P12" s="8"/>
      <c r="Q12" s="8"/>
      <c r="R12" s="1"/>
      <c r="S12" s="187"/>
      <c r="T12" s="188"/>
      <c r="U12" s="188"/>
      <c r="V12" s="188"/>
      <c r="W12" s="188"/>
      <c r="X12" s="188"/>
      <c r="Y12" s="188"/>
      <c r="Z12" s="188"/>
      <c r="AA12" s="188"/>
      <c r="AB12" s="188"/>
      <c r="AC12" s="188"/>
      <c r="AD12" s="188"/>
      <c r="AE12" s="188"/>
      <c r="AF12" s="188"/>
      <c r="AG12" s="188"/>
      <c r="AH12" s="189"/>
      <c r="AI12" s="1"/>
      <c r="AJ12" s="1"/>
      <c r="AK12" s="174"/>
      <c r="AL12" s="175"/>
      <c r="AM12" s="175"/>
      <c r="AN12" s="175"/>
      <c r="AO12" s="175"/>
      <c r="AP12" s="175"/>
      <c r="AQ12" s="176"/>
    </row>
    <row r="13" spans="1:43" ht="23.1" customHeight="1" x14ac:dyDescent="0.2">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7"/>
      <c r="T13" s="188"/>
      <c r="U13" s="188"/>
      <c r="V13" s="188"/>
      <c r="W13" s="188"/>
      <c r="X13" s="188"/>
      <c r="Y13" s="188"/>
      <c r="Z13" s="188"/>
      <c r="AA13" s="188"/>
      <c r="AB13" s="188"/>
      <c r="AC13" s="188"/>
      <c r="AD13" s="188"/>
      <c r="AE13" s="188"/>
      <c r="AF13" s="188"/>
      <c r="AG13" s="188"/>
      <c r="AH13" s="189"/>
      <c r="AI13" s="1"/>
      <c r="AJ13" s="1"/>
      <c r="AK13" s="174"/>
      <c r="AL13" s="175"/>
      <c r="AM13" s="175"/>
      <c r="AN13" s="175"/>
      <c r="AO13" s="175"/>
      <c r="AP13" s="175"/>
      <c r="AQ13" s="176"/>
    </row>
    <row r="14" spans="1:43" ht="23.1" customHeight="1" x14ac:dyDescent="0.2">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7"/>
      <c r="T14" s="188"/>
      <c r="U14" s="188"/>
      <c r="V14" s="188"/>
      <c r="W14" s="188"/>
      <c r="X14" s="188"/>
      <c r="Y14" s="188"/>
      <c r="Z14" s="188"/>
      <c r="AA14" s="188"/>
      <c r="AB14" s="188"/>
      <c r="AC14" s="188"/>
      <c r="AD14" s="188"/>
      <c r="AE14" s="188"/>
      <c r="AF14" s="188"/>
      <c r="AG14" s="188"/>
      <c r="AH14" s="189"/>
      <c r="AI14" s="1"/>
      <c r="AJ14" s="1"/>
      <c r="AK14" s="174"/>
      <c r="AL14" s="175"/>
      <c r="AM14" s="175"/>
      <c r="AN14" s="175"/>
      <c r="AO14" s="175"/>
      <c r="AP14" s="175"/>
      <c r="AQ14" s="176"/>
    </row>
    <row r="15" spans="1:43" ht="23.1" customHeight="1" x14ac:dyDescent="0.2">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7"/>
      <c r="T15" s="188"/>
      <c r="U15" s="188"/>
      <c r="V15" s="188"/>
      <c r="W15" s="188"/>
      <c r="X15" s="188"/>
      <c r="Y15" s="188"/>
      <c r="Z15" s="188"/>
      <c r="AA15" s="188"/>
      <c r="AB15" s="188"/>
      <c r="AC15" s="188"/>
      <c r="AD15" s="188"/>
      <c r="AE15" s="188"/>
      <c r="AF15" s="188"/>
      <c r="AG15" s="188"/>
      <c r="AH15" s="189"/>
      <c r="AI15" s="1"/>
      <c r="AJ15" s="1"/>
      <c r="AK15" s="174"/>
      <c r="AL15" s="175"/>
      <c r="AM15" s="175"/>
      <c r="AN15" s="175"/>
      <c r="AO15" s="175"/>
      <c r="AP15" s="175"/>
      <c r="AQ15" s="176"/>
    </row>
    <row r="16" spans="1:43" ht="23.1" customHeight="1" thickBot="1" x14ac:dyDescent="0.25">
      <c r="A16" s="1"/>
      <c r="B16" s="133" t="s">
        <v>24</v>
      </c>
      <c r="C16" s="134"/>
      <c r="D16" s="134"/>
      <c r="E16" s="135"/>
      <c r="F16" s="146">
        <f>データ!AQ6</f>
        <v>3029</v>
      </c>
      <c r="G16" s="146"/>
      <c r="H16" s="146">
        <f>データ!AR6</f>
        <v>1340</v>
      </c>
      <c r="I16" s="146"/>
      <c r="J16" s="146">
        <f>データ!AS6</f>
        <v>1970</v>
      </c>
      <c r="K16" s="146"/>
      <c r="L16" s="146">
        <f>データ!AT6</f>
        <v>2385</v>
      </c>
      <c r="M16" s="146"/>
      <c r="N16" s="138">
        <f>データ!AU6</f>
        <v>2322</v>
      </c>
      <c r="O16" s="139"/>
      <c r="P16" s="8"/>
      <c r="Q16" s="8"/>
      <c r="R16" s="1"/>
      <c r="S16" s="187"/>
      <c r="T16" s="188"/>
      <c r="U16" s="188"/>
      <c r="V16" s="188"/>
      <c r="W16" s="188"/>
      <c r="X16" s="188"/>
      <c r="Y16" s="188"/>
      <c r="Z16" s="188"/>
      <c r="AA16" s="188"/>
      <c r="AB16" s="188"/>
      <c r="AC16" s="188"/>
      <c r="AD16" s="188"/>
      <c r="AE16" s="188"/>
      <c r="AF16" s="188"/>
      <c r="AG16" s="188"/>
      <c r="AH16" s="189"/>
      <c r="AI16" s="1"/>
      <c r="AJ16" s="1"/>
      <c r="AK16" s="174"/>
      <c r="AL16" s="175"/>
      <c r="AM16" s="175"/>
      <c r="AN16" s="175"/>
      <c r="AO16" s="175"/>
      <c r="AP16" s="175"/>
      <c r="AQ16" s="176"/>
    </row>
    <row r="17" spans="1:43" ht="15.6" customHeight="1" thickBot="1" x14ac:dyDescent="0.25">
      <c r="A17" s="1"/>
      <c r="B17" s="9"/>
      <c r="C17" s="1"/>
      <c r="D17" s="1"/>
      <c r="E17" s="1"/>
      <c r="F17" s="1"/>
      <c r="G17" s="1"/>
      <c r="H17" s="1"/>
      <c r="I17" s="1"/>
      <c r="J17" s="1"/>
      <c r="K17" s="1"/>
      <c r="L17" s="1"/>
      <c r="M17" s="1"/>
      <c r="N17" s="1"/>
      <c r="O17" s="1"/>
      <c r="P17" s="1"/>
      <c r="Q17" s="1"/>
      <c r="R17" s="1"/>
      <c r="S17" s="187"/>
      <c r="T17" s="188"/>
      <c r="U17" s="188"/>
      <c r="V17" s="188"/>
      <c r="W17" s="188"/>
      <c r="X17" s="188"/>
      <c r="Y17" s="188"/>
      <c r="Z17" s="188"/>
      <c r="AA17" s="188"/>
      <c r="AB17" s="188"/>
      <c r="AC17" s="188"/>
      <c r="AD17" s="188"/>
      <c r="AE17" s="188"/>
      <c r="AF17" s="188"/>
      <c r="AG17" s="188"/>
      <c r="AH17" s="189"/>
      <c r="AI17" s="1"/>
      <c r="AJ17" s="1"/>
      <c r="AK17" s="174"/>
      <c r="AL17" s="175"/>
      <c r="AM17" s="175"/>
      <c r="AN17" s="175"/>
      <c r="AO17" s="175"/>
      <c r="AP17" s="175"/>
      <c r="AQ17" s="176"/>
    </row>
    <row r="18" spans="1:43" ht="23.1"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7"/>
      <c r="T18" s="188"/>
      <c r="U18" s="188"/>
      <c r="V18" s="188"/>
      <c r="W18" s="188"/>
      <c r="X18" s="188"/>
      <c r="Y18" s="188"/>
      <c r="Z18" s="188"/>
      <c r="AA18" s="188"/>
      <c r="AB18" s="188"/>
      <c r="AC18" s="188"/>
      <c r="AD18" s="188"/>
      <c r="AE18" s="188"/>
      <c r="AF18" s="188"/>
      <c r="AG18" s="188"/>
      <c r="AH18" s="189"/>
      <c r="AI18" s="1"/>
      <c r="AJ18" s="1"/>
      <c r="AK18" s="174"/>
      <c r="AL18" s="175"/>
      <c r="AM18" s="175"/>
      <c r="AN18" s="175"/>
      <c r="AO18" s="175"/>
      <c r="AP18" s="175"/>
      <c r="AQ18" s="176"/>
    </row>
    <row r="19" spans="1:43" ht="23.1" customHeight="1" thickBot="1" x14ac:dyDescent="0.25">
      <c r="A19" s="1"/>
      <c r="B19" s="133" t="s">
        <v>27</v>
      </c>
      <c r="C19" s="134"/>
      <c r="D19" s="134"/>
      <c r="E19" s="135"/>
      <c r="F19" s="136" t="str">
        <f>データ!AV6</f>
        <v>-</v>
      </c>
      <c r="G19" s="136"/>
      <c r="H19" s="136"/>
      <c r="I19" s="136">
        <f>データ!AW6</f>
        <v>48770</v>
      </c>
      <c r="J19" s="136"/>
      <c r="K19" s="136"/>
      <c r="L19" s="136">
        <f>データ!AX6</f>
        <v>48770</v>
      </c>
      <c r="M19" s="136"/>
      <c r="N19" s="136"/>
      <c r="O19" s="137"/>
      <c r="P19" s="1"/>
      <c r="Q19" s="1"/>
      <c r="R19" s="1"/>
      <c r="S19" s="190"/>
      <c r="T19" s="191"/>
      <c r="U19" s="191"/>
      <c r="V19" s="191"/>
      <c r="W19" s="191"/>
      <c r="X19" s="191"/>
      <c r="Y19" s="191"/>
      <c r="Z19" s="191"/>
      <c r="AA19" s="191"/>
      <c r="AB19" s="191"/>
      <c r="AC19" s="191"/>
      <c r="AD19" s="191"/>
      <c r="AE19" s="191"/>
      <c r="AF19" s="191"/>
      <c r="AG19" s="191"/>
      <c r="AH19" s="192"/>
      <c r="AI19" s="1"/>
      <c r="AJ19" s="1"/>
      <c r="AK19" s="174"/>
      <c r="AL19" s="175"/>
      <c r="AM19" s="175"/>
      <c r="AN19" s="175"/>
      <c r="AO19" s="175"/>
      <c r="AP19" s="175"/>
      <c r="AQ19" s="176"/>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4"/>
      <c r="AL20" s="175"/>
      <c r="AM20" s="175"/>
      <c r="AN20" s="175"/>
      <c r="AO20" s="175"/>
      <c r="AP20" s="175"/>
      <c r="AQ20" s="176"/>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4"/>
      <c r="AL21" s="175"/>
      <c r="AM21" s="175"/>
      <c r="AN21" s="175"/>
      <c r="AO21" s="175"/>
      <c r="AP21" s="175"/>
      <c r="AQ21" s="176"/>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4"/>
      <c r="AL22" s="175"/>
      <c r="AM22" s="175"/>
      <c r="AN22" s="175"/>
      <c r="AO22" s="175"/>
      <c r="AP22" s="175"/>
      <c r="AQ22" s="176"/>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4"/>
      <c r="AL23" s="175"/>
      <c r="AM23" s="175"/>
      <c r="AN23" s="175"/>
      <c r="AO23" s="175"/>
      <c r="AP23" s="175"/>
      <c r="AQ23" s="176"/>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4"/>
      <c r="AL24" s="175"/>
      <c r="AM24" s="175"/>
      <c r="AN24" s="175"/>
      <c r="AO24" s="175"/>
      <c r="AP24" s="175"/>
      <c r="AQ24" s="176"/>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4"/>
      <c r="AL25" s="175"/>
      <c r="AM25" s="175"/>
      <c r="AN25" s="175"/>
      <c r="AO25" s="175"/>
      <c r="AP25" s="175"/>
      <c r="AQ25" s="176"/>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4"/>
      <c r="AL26" s="175"/>
      <c r="AM26" s="175"/>
      <c r="AN26" s="175"/>
      <c r="AO26" s="175"/>
      <c r="AP26" s="175"/>
      <c r="AQ26" s="176"/>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4"/>
      <c r="AL27" s="175"/>
      <c r="AM27" s="175"/>
      <c r="AN27" s="175"/>
      <c r="AO27" s="175"/>
      <c r="AP27" s="175"/>
      <c r="AQ27" s="176"/>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4"/>
      <c r="AL28" s="175"/>
      <c r="AM28" s="175"/>
      <c r="AN28" s="175"/>
      <c r="AO28" s="175"/>
      <c r="AP28" s="175"/>
      <c r="AQ28" s="176"/>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4"/>
      <c r="AL29" s="175"/>
      <c r="AM29" s="175"/>
      <c r="AN29" s="175"/>
      <c r="AO29" s="175"/>
      <c r="AP29" s="175"/>
      <c r="AQ29" s="176"/>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4"/>
      <c r="AL30" s="175"/>
      <c r="AM30" s="175"/>
      <c r="AN30" s="175"/>
      <c r="AO30" s="175"/>
      <c r="AP30" s="175"/>
      <c r="AQ30" s="176"/>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4"/>
      <c r="AL31" s="175"/>
      <c r="AM31" s="175"/>
      <c r="AN31" s="175"/>
      <c r="AO31" s="175"/>
      <c r="AP31" s="175"/>
      <c r="AQ31" s="176"/>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4"/>
      <c r="AL32" s="175"/>
      <c r="AM32" s="175"/>
      <c r="AN32" s="175"/>
      <c r="AO32" s="175"/>
      <c r="AP32" s="175"/>
      <c r="AQ32" s="176"/>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4"/>
      <c r="AL33" s="175"/>
      <c r="AM33" s="175"/>
      <c r="AN33" s="175"/>
      <c r="AO33" s="175"/>
      <c r="AP33" s="175"/>
      <c r="AQ33" s="176"/>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4"/>
      <c r="AL34" s="175"/>
      <c r="AM34" s="175"/>
      <c r="AN34" s="175"/>
      <c r="AO34" s="175"/>
      <c r="AP34" s="175"/>
      <c r="AQ34" s="176"/>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4"/>
      <c r="AL35" s="175"/>
      <c r="AM35" s="175"/>
      <c r="AN35" s="175"/>
      <c r="AO35" s="175"/>
      <c r="AP35" s="175"/>
      <c r="AQ35" s="176"/>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4"/>
      <c r="AL36" s="175"/>
      <c r="AM36" s="175"/>
      <c r="AN36" s="175"/>
      <c r="AO36" s="175"/>
      <c r="AP36" s="175"/>
      <c r="AQ36" s="176"/>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4"/>
      <c r="AL37" s="175"/>
      <c r="AM37" s="175"/>
      <c r="AN37" s="175"/>
      <c r="AO37" s="175"/>
      <c r="AP37" s="175"/>
      <c r="AQ37" s="176"/>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77"/>
      <c r="AL38" s="178"/>
      <c r="AM38" s="178"/>
      <c r="AN38" s="178"/>
      <c r="AO38" s="178"/>
      <c r="AP38" s="178"/>
      <c r="AQ38" s="179"/>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267</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（最大出力合計420kW）</v>
      </c>
      <c r="D123" s="5" t="str">
        <f>データ!EX9</f>
        <v>（最大出力合計420kW）</v>
      </c>
      <c r="E123" s="5" t="str">
        <f>データ!GW9</f>
        <v>（最大出力合計-kW）</v>
      </c>
      <c r="F123" s="5" t="str">
        <f>データ!IV9</f>
        <v>（最大出力合計-kW）</v>
      </c>
      <c r="G123" s="5" t="str">
        <f>データ!KU9</f>
        <v>（最大出力合計-kW）</v>
      </c>
    </row>
  </sheetData>
  <sheetProtection algorithmName="SHA-512" hashValue="ws0vRKbGP3VoNDJWqags1ZzlivATqx0F/eP2BPCXXuxIlJixH7HgKlfvsAMeuTQfYXcVNU6HCrWGGxnCmiH3qg==" saltValue="jso3I0q1//qQrO9jX9ufg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2">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2.8" x14ac:dyDescent="0.2">
      <c r="A6" s="49" t="s">
        <v>117</v>
      </c>
      <c r="B6" s="67" t="str">
        <f>B7</f>
        <v>2019</v>
      </c>
      <c r="C6" s="67" t="str">
        <f t="shared" ref="C6:AX6" si="6">C7</f>
        <v>452025</v>
      </c>
      <c r="D6" s="67" t="str">
        <f t="shared" si="6"/>
        <v>47</v>
      </c>
      <c r="E6" s="67" t="str">
        <f t="shared" si="6"/>
        <v>04</v>
      </c>
      <c r="F6" s="67" t="str">
        <f t="shared" si="6"/>
        <v>0</v>
      </c>
      <c r="G6" s="67" t="str">
        <f t="shared" si="6"/>
        <v>000</v>
      </c>
      <c r="H6" s="67" t="str">
        <f t="shared" si="6"/>
        <v>宮崎県　都城市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v>
      </c>
      <c r="S6" s="71" t="str">
        <f t="shared" si="6"/>
        <v>令和19年8月31日　都城市営駒発電所</v>
      </c>
      <c r="T6" s="67" t="str">
        <f t="shared" si="6"/>
        <v>無</v>
      </c>
      <c r="U6" s="71" t="str">
        <f t="shared" si="6"/>
        <v>九州電力株式会社　都城営業所</v>
      </c>
      <c r="V6" s="68" t="str">
        <f t="shared" si="6"/>
        <v>-</v>
      </c>
      <c r="W6" s="69">
        <f>W7</f>
        <v>3029</v>
      </c>
      <c r="X6" s="69">
        <f t="shared" si="6"/>
        <v>1340</v>
      </c>
      <c r="Y6" s="69">
        <f t="shared" si="6"/>
        <v>1970</v>
      </c>
      <c r="Z6" s="69">
        <f t="shared" si="6"/>
        <v>2385</v>
      </c>
      <c r="AA6" s="69">
        <f t="shared" si="6"/>
        <v>2322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3029</v>
      </c>
      <c r="AR6" s="69">
        <f t="shared" si="6"/>
        <v>1340</v>
      </c>
      <c r="AS6" s="69">
        <f t="shared" si="6"/>
        <v>1970</v>
      </c>
      <c r="AT6" s="69">
        <f t="shared" si="6"/>
        <v>2385</v>
      </c>
      <c r="AU6" s="69">
        <f t="shared" si="6"/>
        <v>2322</v>
      </c>
      <c r="AV6" s="69" t="str">
        <f t="shared" si="6"/>
        <v>-</v>
      </c>
      <c r="AW6" s="69">
        <f t="shared" si="6"/>
        <v>48770</v>
      </c>
      <c r="AX6" s="69">
        <f t="shared" si="6"/>
        <v>48770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118</v>
      </c>
      <c r="C7" s="77" t="s">
        <v>119</v>
      </c>
      <c r="D7" s="77" t="s">
        <v>120</v>
      </c>
      <c r="E7" s="77" t="s">
        <v>121</v>
      </c>
      <c r="F7" s="77" t="s">
        <v>122</v>
      </c>
      <c r="G7" s="77" t="s">
        <v>123</v>
      </c>
      <c r="H7" s="77" t="s">
        <v>124</v>
      </c>
      <c r="I7" s="77" t="s">
        <v>125</v>
      </c>
      <c r="J7" s="77" t="s">
        <v>126</v>
      </c>
      <c r="K7" s="77" t="s">
        <v>127</v>
      </c>
      <c r="L7" s="78" t="s">
        <v>128</v>
      </c>
      <c r="M7" s="79">
        <v>1</v>
      </c>
      <c r="N7" s="79" t="s">
        <v>129</v>
      </c>
      <c r="O7" s="80" t="s">
        <v>129</v>
      </c>
      <c r="P7" s="80" t="s">
        <v>129</v>
      </c>
      <c r="Q7" s="80" t="s">
        <v>129</v>
      </c>
      <c r="R7" s="81" t="s">
        <v>129</v>
      </c>
      <c r="S7" s="81" t="s">
        <v>130</v>
      </c>
      <c r="T7" s="82" t="s">
        <v>131</v>
      </c>
      <c r="U7" s="81" t="s">
        <v>132</v>
      </c>
      <c r="V7" s="78" t="s">
        <v>129</v>
      </c>
      <c r="W7" s="80">
        <v>3029</v>
      </c>
      <c r="X7" s="80">
        <v>1340</v>
      </c>
      <c r="Y7" s="80">
        <v>1970</v>
      </c>
      <c r="Z7" s="80">
        <v>2385</v>
      </c>
      <c r="AA7" s="80">
        <v>2322</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3029</v>
      </c>
      <c r="AR7" s="80">
        <v>1340</v>
      </c>
      <c r="AS7" s="80">
        <v>1970</v>
      </c>
      <c r="AT7" s="80">
        <v>2385</v>
      </c>
      <c r="AU7" s="80">
        <v>2322</v>
      </c>
      <c r="AV7" s="80" t="s">
        <v>129</v>
      </c>
      <c r="AW7" s="80">
        <v>48770</v>
      </c>
      <c r="AX7" s="80">
        <v>48770</v>
      </c>
      <c r="AY7" s="83">
        <v>209</v>
      </c>
      <c r="AZ7" s="83">
        <v>85.5</v>
      </c>
      <c r="BA7" s="83">
        <v>145</v>
      </c>
      <c r="BB7" s="83">
        <v>128</v>
      </c>
      <c r="BC7" s="83">
        <v>123.7</v>
      </c>
      <c r="BD7" s="83">
        <v>118.8</v>
      </c>
      <c r="BE7" s="83">
        <v>88.8</v>
      </c>
      <c r="BF7" s="83">
        <v>121.3</v>
      </c>
      <c r="BG7" s="83">
        <v>123.2</v>
      </c>
      <c r="BH7" s="83">
        <v>134.69999999999999</v>
      </c>
      <c r="BI7" s="83">
        <v>100</v>
      </c>
      <c r="BJ7" s="83">
        <v>222.5</v>
      </c>
      <c r="BK7" s="83">
        <v>89.1</v>
      </c>
      <c r="BL7" s="83">
        <v>290.2</v>
      </c>
      <c r="BM7" s="83">
        <v>305.3</v>
      </c>
      <c r="BN7" s="83">
        <v>288.8</v>
      </c>
      <c r="BO7" s="83">
        <v>255.4</v>
      </c>
      <c r="BP7" s="83">
        <v>269.8</v>
      </c>
      <c r="BQ7" s="83">
        <v>247.9</v>
      </c>
      <c r="BR7" s="83">
        <v>240.1</v>
      </c>
      <c r="BS7" s="83">
        <v>255.5</v>
      </c>
      <c r="BT7" s="83">
        <v>100</v>
      </c>
      <c r="BU7" s="83" t="s">
        <v>129</v>
      </c>
      <c r="BV7" s="83" t="s">
        <v>129</v>
      </c>
      <c r="BW7" s="83" t="s">
        <v>129</v>
      </c>
      <c r="BX7" s="83" t="s">
        <v>129</v>
      </c>
      <c r="BY7" s="83" t="s">
        <v>129</v>
      </c>
      <c r="BZ7" s="83" t="s">
        <v>129</v>
      </c>
      <c r="CA7" s="83" t="s">
        <v>129</v>
      </c>
      <c r="CB7" s="83" t="s">
        <v>129</v>
      </c>
      <c r="CC7" s="83" t="s">
        <v>129</v>
      </c>
      <c r="CD7" s="83" t="s">
        <v>129</v>
      </c>
      <c r="CE7" s="83" t="s">
        <v>129</v>
      </c>
      <c r="CF7" s="83">
        <v>4989.3999999999996</v>
      </c>
      <c r="CG7" s="83">
        <v>12207.5</v>
      </c>
      <c r="CH7" s="83">
        <v>15490.4</v>
      </c>
      <c r="CI7" s="83">
        <v>17724.5</v>
      </c>
      <c r="CJ7" s="83">
        <v>18509</v>
      </c>
      <c r="CK7" s="83">
        <v>18815.8</v>
      </c>
      <c r="CL7" s="83">
        <v>22847.9</v>
      </c>
      <c r="CM7" s="83">
        <v>19199</v>
      </c>
      <c r="CN7" s="83">
        <v>19830.400000000001</v>
      </c>
      <c r="CO7" s="83">
        <v>19066.3</v>
      </c>
      <c r="CP7" s="80">
        <v>16499</v>
      </c>
      <c r="CQ7" s="80">
        <v>-2340</v>
      </c>
      <c r="CR7" s="80">
        <v>29090</v>
      </c>
      <c r="CS7" s="80">
        <v>36417</v>
      </c>
      <c r="CT7" s="80">
        <v>34790</v>
      </c>
      <c r="CU7" s="80">
        <v>37685</v>
      </c>
      <c r="CV7" s="80">
        <v>2390</v>
      </c>
      <c r="CW7" s="80">
        <v>32739</v>
      </c>
      <c r="CX7" s="80">
        <v>34140</v>
      </c>
      <c r="CY7" s="80">
        <v>33434</v>
      </c>
      <c r="CZ7" s="80">
        <v>420</v>
      </c>
      <c r="DA7" s="83">
        <v>82.1</v>
      </c>
      <c r="DB7" s="83">
        <v>36.4</v>
      </c>
      <c r="DC7" s="83">
        <v>53.5</v>
      </c>
      <c r="DD7" s="83">
        <v>64.8</v>
      </c>
      <c r="DE7" s="83">
        <v>62.9</v>
      </c>
      <c r="DF7" s="83">
        <v>32.4</v>
      </c>
      <c r="DG7" s="83">
        <v>36.4</v>
      </c>
      <c r="DH7" s="83">
        <v>31.6</v>
      </c>
      <c r="DI7" s="83">
        <v>31.6</v>
      </c>
      <c r="DJ7" s="83">
        <v>30.1</v>
      </c>
      <c r="DK7" s="83">
        <v>22.1</v>
      </c>
      <c r="DL7" s="83">
        <v>36.5</v>
      </c>
      <c r="DM7" s="83">
        <v>38.9</v>
      </c>
      <c r="DN7" s="83">
        <v>19.100000000000001</v>
      </c>
      <c r="DO7" s="83">
        <v>37.799999999999997</v>
      </c>
      <c r="DP7" s="83">
        <v>10.1</v>
      </c>
      <c r="DQ7" s="83">
        <v>8.3000000000000007</v>
      </c>
      <c r="DR7" s="83">
        <v>7.1</v>
      </c>
      <c r="DS7" s="83">
        <v>7.3</v>
      </c>
      <c r="DT7" s="83">
        <v>5.4</v>
      </c>
      <c r="DU7" s="83">
        <v>57.6</v>
      </c>
      <c r="DV7" s="83">
        <v>2170.6</v>
      </c>
      <c r="DW7" s="83">
        <v>1062.5999999999999</v>
      </c>
      <c r="DX7" s="83">
        <v>819.3</v>
      </c>
      <c r="DY7" s="83">
        <v>788.7</v>
      </c>
      <c r="DZ7" s="83">
        <v>106.3</v>
      </c>
      <c r="EA7" s="83">
        <v>110.5</v>
      </c>
      <c r="EB7" s="83">
        <v>156.5</v>
      </c>
      <c r="EC7" s="83">
        <v>157.6</v>
      </c>
      <c r="ED7" s="83">
        <v>173.7</v>
      </c>
      <c r="EE7" s="83" t="s">
        <v>129</v>
      </c>
      <c r="EF7" s="83" t="s">
        <v>129</v>
      </c>
      <c r="EG7" s="83" t="s">
        <v>129</v>
      </c>
      <c r="EH7" s="83" t="s">
        <v>129</v>
      </c>
      <c r="EI7" s="83" t="s">
        <v>129</v>
      </c>
      <c r="EJ7" s="83" t="s">
        <v>129</v>
      </c>
      <c r="EK7" s="83" t="s">
        <v>129</v>
      </c>
      <c r="EL7" s="83" t="s">
        <v>129</v>
      </c>
      <c r="EM7" s="83" t="s">
        <v>129</v>
      </c>
      <c r="EN7" s="83" t="s">
        <v>129</v>
      </c>
      <c r="EO7" s="83">
        <v>0</v>
      </c>
      <c r="EP7" s="83">
        <v>0</v>
      </c>
      <c r="EQ7" s="83">
        <v>100</v>
      </c>
      <c r="ER7" s="83">
        <v>100</v>
      </c>
      <c r="ES7" s="83">
        <v>100</v>
      </c>
      <c r="ET7" s="83">
        <v>71</v>
      </c>
      <c r="EU7" s="83">
        <v>74.2</v>
      </c>
      <c r="EV7" s="83">
        <v>86.8</v>
      </c>
      <c r="EW7" s="83">
        <v>82.8</v>
      </c>
      <c r="EX7" s="83">
        <v>82.6</v>
      </c>
      <c r="EY7" s="80">
        <v>420</v>
      </c>
      <c r="EZ7" s="83">
        <v>82.1</v>
      </c>
      <c r="FA7" s="83">
        <v>36.4</v>
      </c>
      <c r="FB7" s="83">
        <v>53.5</v>
      </c>
      <c r="FC7" s="83">
        <v>64.8</v>
      </c>
      <c r="FD7" s="83">
        <v>62.9</v>
      </c>
      <c r="FE7" s="83">
        <v>61.8</v>
      </c>
      <c r="FF7" s="83">
        <v>61.6</v>
      </c>
      <c r="FG7" s="83">
        <v>57.7</v>
      </c>
      <c r="FH7" s="83">
        <v>57.6</v>
      </c>
      <c r="FI7" s="83">
        <v>60.4</v>
      </c>
      <c r="FJ7" s="83">
        <v>22.1</v>
      </c>
      <c r="FK7" s="83">
        <v>36.5</v>
      </c>
      <c r="FL7" s="83">
        <v>38.9</v>
      </c>
      <c r="FM7" s="83">
        <v>19.100000000000001</v>
      </c>
      <c r="FN7" s="83">
        <v>37.799999999999997</v>
      </c>
      <c r="FO7" s="83">
        <v>8.6999999999999993</v>
      </c>
      <c r="FP7" s="83">
        <v>6.4</v>
      </c>
      <c r="FQ7" s="83">
        <v>5.4</v>
      </c>
      <c r="FR7" s="83">
        <v>8.6999999999999993</v>
      </c>
      <c r="FS7" s="83">
        <v>16.5</v>
      </c>
      <c r="FT7" s="83">
        <v>57.6</v>
      </c>
      <c r="FU7" s="83">
        <v>2170.6</v>
      </c>
      <c r="FV7" s="83">
        <v>1062.5999999999999</v>
      </c>
      <c r="FW7" s="83">
        <v>819.3</v>
      </c>
      <c r="FX7" s="83">
        <v>788.7</v>
      </c>
      <c r="FY7" s="83">
        <v>351.4</v>
      </c>
      <c r="FZ7" s="83">
        <v>390.3</v>
      </c>
      <c r="GA7" s="83">
        <v>394.9</v>
      </c>
      <c r="GB7" s="83">
        <v>375</v>
      </c>
      <c r="GC7" s="83">
        <v>314.5</v>
      </c>
      <c r="GD7" s="83" t="s">
        <v>129</v>
      </c>
      <c r="GE7" s="83" t="s">
        <v>129</v>
      </c>
      <c r="GF7" s="83" t="s">
        <v>129</v>
      </c>
      <c r="GG7" s="83" t="s">
        <v>129</v>
      </c>
      <c r="GH7" s="83" t="s">
        <v>129</v>
      </c>
      <c r="GI7" s="83" t="s">
        <v>129</v>
      </c>
      <c r="GJ7" s="83" t="s">
        <v>129</v>
      </c>
      <c r="GK7" s="83" t="s">
        <v>129</v>
      </c>
      <c r="GL7" s="83" t="s">
        <v>129</v>
      </c>
      <c r="GM7" s="83" t="s">
        <v>129</v>
      </c>
      <c r="GN7" s="83">
        <v>0</v>
      </c>
      <c r="GO7" s="83">
        <v>0</v>
      </c>
      <c r="GP7" s="83">
        <v>100</v>
      </c>
      <c r="GQ7" s="83">
        <v>100</v>
      </c>
      <c r="GR7" s="83">
        <v>100</v>
      </c>
      <c r="GS7" s="83">
        <v>80.599999999999994</v>
      </c>
      <c r="GT7" s="83">
        <v>85.6</v>
      </c>
      <c r="GU7" s="83">
        <v>92</v>
      </c>
      <c r="GV7" s="83">
        <v>94.7</v>
      </c>
      <c r="GW7" s="83">
        <v>96</v>
      </c>
      <c r="GX7" s="80" t="s">
        <v>129</v>
      </c>
      <c r="GY7" s="83" t="s">
        <v>129</v>
      </c>
      <c r="GZ7" s="83" t="s">
        <v>129</v>
      </c>
      <c r="HA7" s="83" t="s">
        <v>129</v>
      </c>
      <c r="HB7" s="83" t="s">
        <v>129</v>
      </c>
      <c r="HC7" s="83" t="s">
        <v>129</v>
      </c>
      <c r="HD7" s="83">
        <v>46.6</v>
      </c>
      <c r="HE7" s="83">
        <v>53.5</v>
      </c>
      <c r="HF7" s="83">
        <v>67.599999999999994</v>
      </c>
      <c r="HG7" s="83">
        <v>67.8</v>
      </c>
      <c r="HH7" s="83">
        <v>71</v>
      </c>
      <c r="HI7" s="83" t="s">
        <v>129</v>
      </c>
      <c r="HJ7" s="83" t="s">
        <v>129</v>
      </c>
      <c r="HK7" s="83" t="s">
        <v>129</v>
      </c>
      <c r="HL7" s="83" t="s">
        <v>129</v>
      </c>
      <c r="HM7" s="83" t="s">
        <v>129</v>
      </c>
      <c r="HN7" s="83">
        <v>8.8000000000000007</v>
      </c>
      <c r="HO7" s="83">
        <v>5.5</v>
      </c>
      <c r="HP7" s="83">
        <v>0</v>
      </c>
      <c r="HQ7" s="83">
        <v>0.6</v>
      </c>
      <c r="HR7" s="83">
        <v>0.2</v>
      </c>
      <c r="HS7" s="83" t="s">
        <v>129</v>
      </c>
      <c r="HT7" s="83" t="s">
        <v>129</v>
      </c>
      <c r="HU7" s="83" t="s">
        <v>129</v>
      </c>
      <c r="HV7" s="83" t="s">
        <v>129</v>
      </c>
      <c r="HW7" s="83" t="s">
        <v>129</v>
      </c>
      <c r="HX7" s="83">
        <v>13.4</v>
      </c>
      <c r="HY7" s="83">
        <v>0.5</v>
      </c>
      <c r="HZ7" s="83">
        <v>25.6</v>
      </c>
      <c r="IA7" s="83">
        <v>43.5</v>
      </c>
      <c r="IB7" s="83">
        <v>42.8</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47.3</v>
      </c>
      <c r="IS7" s="83">
        <v>43.2</v>
      </c>
      <c r="IT7" s="83">
        <v>49.1</v>
      </c>
      <c r="IU7" s="83">
        <v>33.799999999999997</v>
      </c>
      <c r="IV7" s="83">
        <v>24</v>
      </c>
      <c r="IW7" s="80" t="s">
        <v>129</v>
      </c>
      <c r="IX7" s="83" t="s">
        <v>129</v>
      </c>
      <c r="IY7" s="83" t="s">
        <v>129</v>
      </c>
      <c r="IZ7" s="83" t="s">
        <v>129</v>
      </c>
      <c r="JA7" s="83" t="s">
        <v>129</v>
      </c>
      <c r="JB7" s="83" t="s">
        <v>129</v>
      </c>
      <c r="JC7" s="83">
        <v>13.7</v>
      </c>
      <c r="JD7" s="83">
        <v>16.5</v>
      </c>
      <c r="JE7" s="83">
        <v>15</v>
      </c>
      <c r="JF7" s="83">
        <v>12.8</v>
      </c>
      <c r="JG7" s="83">
        <v>11.1</v>
      </c>
      <c r="JH7" s="83" t="s">
        <v>129</v>
      </c>
      <c r="JI7" s="83" t="s">
        <v>129</v>
      </c>
      <c r="JJ7" s="83" t="s">
        <v>129</v>
      </c>
      <c r="JK7" s="83" t="s">
        <v>129</v>
      </c>
      <c r="JL7" s="83" t="s">
        <v>129</v>
      </c>
      <c r="JM7" s="83">
        <v>40</v>
      </c>
      <c r="JN7" s="83">
        <v>39.700000000000003</v>
      </c>
      <c r="JO7" s="83">
        <v>37.5</v>
      </c>
      <c r="JP7" s="83">
        <v>37.299999999999997</v>
      </c>
      <c r="JQ7" s="83">
        <v>26</v>
      </c>
      <c r="JR7" s="83" t="s">
        <v>129</v>
      </c>
      <c r="JS7" s="83" t="s">
        <v>129</v>
      </c>
      <c r="JT7" s="83" t="s">
        <v>129</v>
      </c>
      <c r="JU7" s="83" t="s">
        <v>129</v>
      </c>
      <c r="JV7" s="83" t="s">
        <v>129</v>
      </c>
      <c r="JW7" s="83">
        <v>102.9</v>
      </c>
      <c r="JX7" s="83">
        <v>51.8</v>
      </c>
      <c r="JY7" s="83">
        <v>34.200000000000003</v>
      </c>
      <c r="JZ7" s="83">
        <v>85.9</v>
      </c>
      <c r="KA7" s="83">
        <v>409.1</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96</v>
      </c>
      <c r="KR7" s="83">
        <v>97.5</v>
      </c>
      <c r="KS7" s="83">
        <v>96.6</v>
      </c>
      <c r="KT7" s="83">
        <v>84</v>
      </c>
      <c r="KU7" s="83">
        <v>95.9</v>
      </c>
      <c r="KV7" s="80" t="s">
        <v>129</v>
      </c>
      <c r="KW7" s="83" t="s">
        <v>129</v>
      </c>
      <c r="KX7" s="83" t="s">
        <v>129</v>
      </c>
      <c r="KY7" s="83" t="s">
        <v>129</v>
      </c>
      <c r="KZ7" s="83" t="s">
        <v>129</v>
      </c>
      <c r="LA7" s="83" t="s">
        <v>129</v>
      </c>
      <c r="LB7" s="83">
        <v>12</v>
      </c>
      <c r="LC7" s="83">
        <v>14.5</v>
      </c>
      <c r="LD7" s="83">
        <v>14.9</v>
      </c>
      <c r="LE7" s="83">
        <v>15.3</v>
      </c>
      <c r="LF7" s="83">
        <v>14.9</v>
      </c>
      <c r="LG7" s="83" t="s">
        <v>129</v>
      </c>
      <c r="LH7" s="83" t="s">
        <v>129</v>
      </c>
      <c r="LI7" s="83" t="s">
        <v>129</v>
      </c>
      <c r="LJ7" s="83" t="s">
        <v>129</v>
      </c>
      <c r="LK7" s="83" t="s">
        <v>129</v>
      </c>
      <c r="LL7" s="83">
        <v>0.3</v>
      </c>
      <c r="LM7" s="83">
        <v>0.3</v>
      </c>
      <c r="LN7" s="83">
        <v>0.3</v>
      </c>
      <c r="LO7" s="83">
        <v>0.7</v>
      </c>
      <c r="LP7" s="83">
        <v>0.4</v>
      </c>
      <c r="LQ7" s="83" t="s">
        <v>129</v>
      </c>
      <c r="LR7" s="83" t="s">
        <v>129</v>
      </c>
      <c r="LS7" s="83" t="s">
        <v>129</v>
      </c>
      <c r="LT7" s="83" t="s">
        <v>129</v>
      </c>
      <c r="LU7" s="83" t="s">
        <v>129</v>
      </c>
      <c r="LV7" s="83">
        <v>207.5</v>
      </c>
      <c r="LW7" s="83">
        <v>189.5</v>
      </c>
      <c r="LX7" s="83">
        <v>172</v>
      </c>
      <c r="LY7" s="83">
        <v>151.69999999999999</v>
      </c>
      <c r="LZ7" s="83">
        <v>138.1</v>
      </c>
      <c r="MA7" s="83" t="s">
        <v>129</v>
      </c>
      <c r="MB7" s="83" t="s">
        <v>129</v>
      </c>
      <c r="MC7" s="83" t="s">
        <v>129</v>
      </c>
      <c r="MD7" s="83" t="s">
        <v>129</v>
      </c>
      <c r="ME7" s="83" t="s">
        <v>129</v>
      </c>
      <c r="MF7" s="83" t="s">
        <v>129</v>
      </c>
      <c r="MG7" s="83" t="s">
        <v>129</v>
      </c>
      <c r="MH7" s="83" t="s">
        <v>129</v>
      </c>
      <c r="MI7" s="83" t="s">
        <v>129</v>
      </c>
      <c r="MJ7" s="83" t="s">
        <v>129</v>
      </c>
      <c r="MK7" s="83" t="s">
        <v>129</v>
      </c>
      <c r="ML7" s="83" t="s">
        <v>129</v>
      </c>
      <c r="MM7" s="83" t="s">
        <v>129</v>
      </c>
      <c r="MN7" s="83" t="s">
        <v>129</v>
      </c>
      <c r="MO7" s="83" t="s">
        <v>129</v>
      </c>
      <c r="MP7" s="83">
        <v>98.1</v>
      </c>
      <c r="MQ7" s="83">
        <v>98.7</v>
      </c>
      <c r="MR7" s="83">
        <v>98.2</v>
      </c>
      <c r="MS7" s="83">
        <v>98.7</v>
      </c>
      <c r="MT7" s="83">
        <v>98.8</v>
      </c>
      <c r="MU7" s="83">
        <v>1</v>
      </c>
      <c r="MV7" s="83">
        <v>1</v>
      </c>
      <c r="MW7" s="83">
        <v>1</v>
      </c>
      <c r="MX7" s="83">
        <v>1</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133</v>
      </c>
      <c r="FB8" s="85"/>
      <c r="FC8" s="85"/>
      <c r="FD8" s="85"/>
      <c r="FE8" s="85"/>
      <c r="FF8" s="86"/>
      <c r="FG8" s="85"/>
      <c r="FH8" s="85"/>
      <c r="FI8" s="85" t="str">
        <f>FJ4</f>
        <v>修繕費比率（％）</v>
      </c>
      <c r="FJ8" s="85" t="b">
        <f>IF(SUM($M$6,$MU$7:$MX$7)=0,FALSE,TRUE)</f>
        <v>1</v>
      </c>
      <c r="FK8" s="87" t="s">
        <v>133</v>
      </c>
      <c r="FL8" s="85"/>
      <c r="FM8" s="85"/>
      <c r="FN8" s="85"/>
      <c r="FO8" s="85"/>
      <c r="FP8" s="85"/>
      <c r="FQ8" s="86"/>
      <c r="FR8" s="85"/>
      <c r="FS8" s="85" t="str">
        <f>FT4</f>
        <v>企業債残高対料金収入比率（％）</v>
      </c>
      <c r="FT8" s="85" t="b">
        <f>IF(SUM($M$6,$MU$7:$MX$7)=0,FALSE,TRUE)</f>
        <v>1</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1</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0</v>
      </c>
      <c r="KX8" s="87" t="s">
        <v>133</v>
      </c>
      <c r="KY8" s="85"/>
      <c r="KZ8" s="85"/>
      <c r="LA8" s="85"/>
      <c r="LB8" s="85"/>
      <c r="LC8" s="86"/>
      <c r="LD8" s="85"/>
      <c r="LE8" s="85"/>
      <c r="LF8" s="85" t="str">
        <f>LG4</f>
        <v>修繕費比率（％）</v>
      </c>
      <c r="LG8" s="85" t="b">
        <f>IF(SUM($P$7,$NG$7:$NJ$7)=0,FALSE,TRUE)</f>
        <v>0</v>
      </c>
      <c r="LH8" s="87" t="s">
        <v>133</v>
      </c>
      <c r="LI8" s="85"/>
      <c r="LJ8" s="85"/>
      <c r="LK8" s="85"/>
      <c r="LL8" s="85"/>
      <c r="LM8" s="85"/>
      <c r="LN8" s="86"/>
      <c r="LO8" s="85"/>
      <c r="LP8" s="85" t="str">
        <f>LQ4</f>
        <v>企業債残高対料金収入比率（％）</v>
      </c>
      <c r="LQ8" s="85" t="b">
        <f>IF(SUM($P$7,$NG$7:$NJ$7)=0,FALSE,TRUE)</f>
        <v>0</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0</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（最大出力合計420kW）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（最大出力合計420kW）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209</v>
      </c>
      <c r="AZ11" s="95">
        <f>AZ7</f>
        <v>85.5</v>
      </c>
      <c r="BA11" s="95">
        <f>BA7</f>
        <v>145</v>
      </c>
      <c r="BB11" s="95">
        <f>BB7</f>
        <v>128</v>
      </c>
      <c r="BC11" s="95">
        <f>BC7</f>
        <v>123.7</v>
      </c>
      <c r="BD11" s="84"/>
      <c r="BE11" s="84"/>
      <c r="BF11" s="84"/>
      <c r="BG11" s="84"/>
      <c r="BH11" s="84"/>
      <c r="BI11" s="94" t="s">
        <v>142</v>
      </c>
      <c r="BJ11" s="95">
        <f>BJ7</f>
        <v>222.5</v>
      </c>
      <c r="BK11" s="95">
        <f>BK7</f>
        <v>89.1</v>
      </c>
      <c r="BL11" s="95">
        <f>BL7</f>
        <v>290.2</v>
      </c>
      <c r="BM11" s="95">
        <f>BM7</f>
        <v>305.3</v>
      </c>
      <c r="BN11" s="95">
        <f>BN7</f>
        <v>288.8</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142</v>
      </c>
      <c r="CF11" s="95">
        <f>CF7</f>
        <v>4989.3999999999996</v>
      </c>
      <c r="CG11" s="95">
        <f>CG7</f>
        <v>12207.5</v>
      </c>
      <c r="CH11" s="95">
        <f>CH7</f>
        <v>15490.4</v>
      </c>
      <c r="CI11" s="95">
        <f>CI7</f>
        <v>17724.5</v>
      </c>
      <c r="CJ11" s="95">
        <f>CJ7</f>
        <v>18509</v>
      </c>
      <c r="CK11" s="84"/>
      <c r="CL11" s="84"/>
      <c r="CM11" s="84"/>
      <c r="CN11" s="84"/>
      <c r="CO11" s="94" t="s">
        <v>142</v>
      </c>
      <c r="CP11" s="96">
        <f>CP7</f>
        <v>16499</v>
      </c>
      <c r="CQ11" s="96">
        <f>CQ7</f>
        <v>-2340</v>
      </c>
      <c r="CR11" s="96">
        <f>CR7</f>
        <v>29090</v>
      </c>
      <c r="CS11" s="96">
        <f>CS7</f>
        <v>36417</v>
      </c>
      <c r="CT11" s="96">
        <f>CT7</f>
        <v>34790</v>
      </c>
      <c r="CU11" s="84"/>
      <c r="CV11" s="84"/>
      <c r="CW11" s="84"/>
      <c r="CX11" s="84"/>
      <c r="CY11" s="84"/>
      <c r="CZ11" s="94" t="s">
        <v>142</v>
      </c>
      <c r="DA11" s="95">
        <f>DA7</f>
        <v>82.1</v>
      </c>
      <c r="DB11" s="95">
        <f>DB7</f>
        <v>36.4</v>
      </c>
      <c r="DC11" s="95">
        <f>DC7</f>
        <v>53.5</v>
      </c>
      <c r="DD11" s="95">
        <f>DD7</f>
        <v>64.8</v>
      </c>
      <c r="DE11" s="95">
        <f>DE7</f>
        <v>62.9</v>
      </c>
      <c r="DF11" s="84"/>
      <c r="DG11" s="84"/>
      <c r="DH11" s="84"/>
      <c r="DI11" s="84"/>
      <c r="DJ11" s="94" t="s">
        <v>142</v>
      </c>
      <c r="DK11" s="95">
        <f>DK7</f>
        <v>22.1</v>
      </c>
      <c r="DL11" s="95">
        <f>DL7</f>
        <v>36.5</v>
      </c>
      <c r="DM11" s="95">
        <f>DM7</f>
        <v>38.9</v>
      </c>
      <c r="DN11" s="95">
        <f>DN7</f>
        <v>19.100000000000001</v>
      </c>
      <c r="DO11" s="95">
        <f>DO7</f>
        <v>37.799999999999997</v>
      </c>
      <c r="DP11" s="84"/>
      <c r="DQ11" s="84"/>
      <c r="DR11" s="84"/>
      <c r="DS11" s="84"/>
      <c r="DT11" s="94" t="s">
        <v>142</v>
      </c>
      <c r="DU11" s="95">
        <f>DU7</f>
        <v>57.6</v>
      </c>
      <c r="DV11" s="95">
        <f>DV7</f>
        <v>2170.6</v>
      </c>
      <c r="DW11" s="95">
        <f>DW7</f>
        <v>1062.5999999999999</v>
      </c>
      <c r="DX11" s="95">
        <f>DX7</f>
        <v>819.3</v>
      </c>
      <c r="DY11" s="95">
        <f>DY7</f>
        <v>788.7</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142</v>
      </c>
      <c r="EO11" s="95">
        <f>EO7</f>
        <v>0</v>
      </c>
      <c r="EP11" s="95">
        <f>EP7</f>
        <v>0</v>
      </c>
      <c r="EQ11" s="95">
        <f>EQ7</f>
        <v>100</v>
      </c>
      <c r="ER11" s="95">
        <f>ER7</f>
        <v>100</v>
      </c>
      <c r="ES11" s="95">
        <f>ES7</f>
        <v>100</v>
      </c>
      <c r="ET11" s="84"/>
      <c r="EU11" s="84"/>
      <c r="EV11" s="84"/>
      <c r="EW11" s="84"/>
      <c r="EX11" s="84"/>
      <c r="EY11" s="94" t="s">
        <v>142</v>
      </c>
      <c r="EZ11" s="95">
        <f>EZ7</f>
        <v>82.1</v>
      </c>
      <c r="FA11" s="95">
        <f>FA7</f>
        <v>36.4</v>
      </c>
      <c r="FB11" s="95">
        <f>FB7</f>
        <v>53.5</v>
      </c>
      <c r="FC11" s="95">
        <f>FC7</f>
        <v>64.8</v>
      </c>
      <c r="FD11" s="95">
        <f>FD7</f>
        <v>62.9</v>
      </c>
      <c r="FE11" s="84"/>
      <c r="FF11" s="84"/>
      <c r="FG11" s="84"/>
      <c r="FH11" s="84"/>
      <c r="FI11" s="94" t="s">
        <v>142</v>
      </c>
      <c r="FJ11" s="95">
        <f>FJ7</f>
        <v>22.1</v>
      </c>
      <c r="FK11" s="95">
        <f>FK7</f>
        <v>36.5</v>
      </c>
      <c r="FL11" s="95">
        <f>FL7</f>
        <v>38.9</v>
      </c>
      <c r="FM11" s="95">
        <f>FM7</f>
        <v>19.100000000000001</v>
      </c>
      <c r="FN11" s="95">
        <f>FN7</f>
        <v>37.799999999999997</v>
      </c>
      <c r="FO11" s="84"/>
      <c r="FP11" s="84"/>
      <c r="FQ11" s="84"/>
      <c r="FR11" s="84"/>
      <c r="FS11" s="94" t="s">
        <v>142</v>
      </c>
      <c r="FT11" s="95">
        <f>FT7</f>
        <v>57.6</v>
      </c>
      <c r="FU11" s="95">
        <f>FU7</f>
        <v>2170.6</v>
      </c>
      <c r="FV11" s="95">
        <f>FV7</f>
        <v>1062.5999999999999</v>
      </c>
      <c r="FW11" s="95">
        <f>FW7</f>
        <v>819.3</v>
      </c>
      <c r="FX11" s="95">
        <f>FX7</f>
        <v>788.7</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142</v>
      </c>
      <c r="GN11" s="95">
        <f>GN7</f>
        <v>0</v>
      </c>
      <c r="GO11" s="95">
        <f>GO7</f>
        <v>0</v>
      </c>
      <c r="GP11" s="95">
        <f>GP7</f>
        <v>100</v>
      </c>
      <c r="GQ11" s="95">
        <f>GQ7</f>
        <v>100</v>
      </c>
      <c r="GR11" s="95">
        <f>GR7</f>
        <v>100</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118.8</v>
      </c>
      <c r="AZ12" s="95">
        <f>BE7</f>
        <v>88.8</v>
      </c>
      <c r="BA12" s="95">
        <f>BF7</f>
        <v>121.3</v>
      </c>
      <c r="BB12" s="95">
        <f>BG7</f>
        <v>123.2</v>
      </c>
      <c r="BC12" s="95">
        <f>BH7</f>
        <v>134.69999999999999</v>
      </c>
      <c r="BD12" s="84"/>
      <c r="BE12" s="84"/>
      <c r="BF12" s="84"/>
      <c r="BG12" s="84"/>
      <c r="BH12" s="84"/>
      <c r="BI12" s="94" t="s">
        <v>143</v>
      </c>
      <c r="BJ12" s="95">
        <f>BO7</f>
        <v>255.4</v>
      </c>
      <c r="BK12" s="95">
        <f>BP7</f>
        <v>269.8</v>
      </c>
      <c r="BL12" s="95">
        <f>BQ7</f>
        <v>247.9</v>
      </c>
      <c r="BM12" s="95">
        <f>BR7</f>
        <v>240.1</v>
      </c>
      <c r="BN12" s="95">
        <f>BS7</f>
        <v>255.5</v>
      </c>
      <c r="BO12" s="84"/>
      <c r="BP12" s="84"/>
      <c r="BQ12" s="84"/>
      <c r="BR12" s="84"/>
      <c r="BS12" s="84"/>
      <c r="BT12" s="94" t="s">
        <v>143</v>
      </c>
      <c r="BU12" s="95" t="str">
        <f>BZ7</f>
        <v>-</v>
      </c>
      <c r="BV12" s="95" t="str">
        <f>CA7</f>
        <v>-</v>
      </c>
      <c r="BW12" s="95" t="str">
        <f>CB7</f>
        <v>-</v>
      </c>
      <c r="BX12" s="95" t="str">
        <f>CC7</f>
        <v>-</v>
      </c>
      <c r="BY12" s="95" t="str">
        <f>CD7</f>
        <v>-</v>
      </c>
      <c r="BZ12" s="84"/>
      <c r="CA12" s="84"/>
      <c r="CB12" s="84"/>
      <c r="CC12" s="84"/>
      <c r="CD12" s="84"/>
      <c r="CE12" s="94" t="s">
        <v>143</v>
      </c>
      <c r="CF12" s="95">
        <f>CK7</f>
        <v>18815.8</v>
      </c>
      <c r="CG12" s="95">
        <f>CL7</f>
        <v>22847.9</v>
      </c>
      <c r="CH12" s="95">
        <f>CM7</f>
        <v>19199</v>
      </c>
      <c r="CI12" s="95">
        <f>CN7</f>
        <v>19830.400000000001</v>
      </c>
      <c r="CJ12" s="95">
        <f>CO7</f>
        <v>19066.3</v>
      </c>
      <c r="CK12" s="84"/>
      <c r="CL12" s="84"/>
      <c r="CM12" s="84"/>
      <c r="CN12" s="84"/>
      <c r="CO12" s="94" t="s">
        <v>143</v>
      </c>
      <c r="CP12" s="96">
        <f>CU7</f>
        <v>37685</v>
      </c>
      <c r="CQ12" s="96">
        <f>CV7</f>
        <v>2390</v>
      </c>
      <c r="CR12" s="96">
        <f>CW7</f>
        <v>32739</v>
      </c>
      <c r="CS12" s="96">
        <f>CX7</f>
        <v>34140</v>
      </c>
      <c r="CT12" s="96">
        <f>CY7</f>
        <v>33434</v>
      </c>
      <c r="CU12" s="84"/>
      <c r="CV12" s="84"/>
      <c r="CW12" s="84"/>
      <c r="CX12" s="84"/>
      <c r="CY12" s="84"/>
      <c r="CZ12" s="94" t="s">
        <v>143</v>
      </c>
      <c r="DA12" s="95">
        <f>DF7</f>
        <v>32.4</v>
      </c>
      <c r="DB12" s="95">
        <f>DG7</f>
        <v>36.4</v>
      </c>
      <c r="DC12" s="95">
        <f>DH7</f>
        <v>31.6</v>
      </c>
      <c r="DD12" s="95">
        <f>DI7</f>
        <v>31.6</v>
      </c>
      <c r="DE12" s="95">
        <f>DJ7</f>
        <v>30.1</v>
      </c>
      <c r="DF12" s="84"/>
      <c r="DG12" s="84"/>
      <c r="DH12" s="84"/>
      <c r="DI12" s="84"/>
      <c r="DJ12" s="94" t="s">
        <v>143</v>
      </c>
      <c r="DK12" s="95">
        <f>DP7</f>
        <v>10.1</v>
      </c>
      <c r="DL12" s="95">
        <f>DQ7</f>
        <v>8.3000000000000007</v>
      </c>
      <c r="DM12" s="95">
        <f>DR7</f>
        <v>7.1</v>
      </c>
      <c r="DN12" s="95">
        <f>DS7</f>
        <v>7.3</v>
      </c>
      <c r="DO12" s="95">
        <f>DT7</f>
        <v>5.4</v>
      </c>
      <c r="DP12" s="84"/>
      <c r="DQ12" s="84"/>
      <c r="DR12" s="84"/>
      <c r="DS12" s="84"/>
      <c r="DT12" s="94" t="s">
        <v>143</v>
      </c>
      <c r="DU12" s="95">
        <f>DZ7</f>
        <v>106.3</v>
      </c>
      <c r="DV12" s="95">
        <f>EA7</f>
        <v>110.5</v>
      </c>
      <c r="DW12" s="95">
        <f>EB7</f>
        <v>156.5</v>
      </c>
      <c r="DX12" s="95">
        <f>EC7</f>
        <v>157.6</v>
      </c>
      <c r="DY12" s="95">
        <f>ED7</f>
        <v>173.7</v>
      </c>
      <c r="DZ12" s="84"/>
      <c r="EA12" s="84"/>
      <c r="EB12" s="84"/>
      <c r="EC12" s="84"/>
      <c r="ED12" s="94" t="s">
        <v>143</v>
      </c>
      <c r="EE12" s="95" t="str">
        <f>EJ7</f>
        <v>-</v>
      </c>
      <c r="EF12" s="95" t="str">
        <f>EK7</f>
        <v>-</v>
      </c>
      <c r="EG12" s="95" t="str">
        <f>EL7</f>
        <v>-</v>
      </c>
      <c r="EH12" s="95" t="str">
        <f>EM7</f>
        <v>-</v>
      </c>
      <c r="EI12" s="95" t="str">
        <f>EN7</f>
        <v>-</v>
      </c>
      <c r="EJ12" s="84"/>
      <c r="EK12" s="84"/>
      <c r="EL12" s="84"/>
      <c r="EM12" s="84"/>
      <c r="EN12" s="94" t="s">
        <v>144</v>
      </c>
      <c r="EO12" s="95">
        <f>ET7</f>
        <v>71</v>
      </c>
      <c r="EP12" s="95">
        <f>EU7</f>
        <v>74.2</v>
      </c>
      <c r="EQ12" s="95">
        <f>EV7</f>
        <v>86.8</v>
      </c>
      <c r="ER12" s="95">
        <f>EW7</f>
        <v>82.8</v>
      </c>
      <c r="ES12" s="95">
        <f>EX7</f>
        <v>82.6</v>
      </c>
      <c r="ET12" s="84"/>
      <c r="EU12" s="84"/>
      <c r="EV12" s="84"/>
      <c r="EW12" s="84"/>
      <c r="EX12" s="84"/>
      <c r="EY12" s="94" t="s">
        <v>143</v>
      </c>
      <c r="EZ12" s="95">
        <f>IF($EZ$8,FE7,"-")</f>
        <v>61.8</v>
      </c>
      <c r="FA12" s="95">
        <f>IF($EZ$8,FF7,"-")</f>
        <v>61.6</v>
      </c>
      <c r="FB12" s="95">
        <f>IF($EZ$8,FG7,"-")</f>
        <v>57.7</v>
      </c>
      <c r="FC12" s="95">
        <f>IF($EZ$8,FH7,"-")</f>
        <v>57.6</v>
      </c>
      <c r="FD12" s="95">
        <f>IF($EZ$8,FI7,"-")</f>
        <v>60.4</v>
      </c>
      <c r="FE12" s="84"/>
      <c r="FF12" s="84"/>
      <c r="FG12" s="84"/>
      <c r="FH12" s="84"/>
      <c r="FI12" s="94" t="s">
        <v>143</v>
      </c>
      <c r="FJ12" s="95">
        <f>IF($FJ$8,FO7,"-")</f>
        <v>8.6999999999999993</v>
      </c>
      <c r="FK12" s="95">
        <f>IF($FJ$8,FP7,"-")</f>
        <v>6.4</v>
      </c>
      <c r="FL12" s="95">
        <f>IF($FJ$8,FQ7,"-")</f>
        <v>5.4</v>
      </c>
      <c r="FM12" s="95">
        <f>IF($FJ$8,FR7,"-")</f>
        <v>8.6999999999999993</v>
      </c>
      <c r="FN12" s="95">
        <f>IF($FJ$8,FS7,"-")</f>
        <v>16.5</v>
      </c>
      <c r="FO12" s="84"/>
      <c r="FP12" s="84"/>
      <c r="FQ12" s="84"/>
      <c r="FR12" s="84"/>
      <c r="FS12" s="94" t="s">
        <v>143</v>
      </c>
      <c r="FT12" s="95">
        <f>IF($FT$8,FY7,"-")</f>
        <v>351.4</v>
      </c>
      <c r="FU12" s="95">
        <f>IF($FT$8,FZ7,"-")</f>
        <v>390.3</v>
      </c>
      <c r="FV12" s="95">
        <f>IF($FT$8,GA7,"-")</f>
        <v>394.9</v>
      </c>
      <c r="FW12" s="95">
        <f>IF($FT$8,GB7,"-")</f>
        <v>375</v>
      </c>
      <c r="FX12" s="95">
        <f>IF($FT$8,GC7,"-")</f>
        <v>314.5</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143</v>
      </c>
      <c r="GN12" s="95">
        <f>IF($GN$8,GS7,"-")</f>
        <v>80.599999999999994</v>
      </c>
      <c r="GO12" s="95">
        <f>IF($GN$8,GT7,"-")</f>
        <v>85.6</v>
      </c>
      <c r="GP12" s="95">
        <f>IF($GN$8,GU7,"-")</f>
        <v>92</v>
      </c>
      <c r="GQ12" s="95">
        <f>IF($GN$8,GV7,"-")</f>
        <v>94.7</v>
      </c>
      <c r="GR12" s="95">
        <f>IF($GN$8,GW7,"-")</f>
        <v>96</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147</v>
      </c>
      <c r="C14" s="99"/>
      <c r="D14" s="100"/>
      <c r="E14" s="99"/>
      <c r="F14" s="212" t="s">
        <v>148</v>
      </c>
      <c r="G14" s="21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202" t="s">
        <v>149</v>
      </c>
      <c r="C15" s="202"/>
      <c r="D15" s="100"/>
      <c r="E15" s="97">
        <v>1</v>
      </c>
      <c r="F15" s="202" t="s">
        <v>150</v>
      </c>
      <c r="G15" s="202"/>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202" t="s">
        <v>153</v>
      </c>
      <c r="C16" s="202"/>
      <c r="D16" s="100"/>
      <c r="E16" s="97">
        <f>E15+1</f>
        <v>2</v>
      </c>
      <c r="F16" s="202" t="s">
        <v>154</v>
      </c>
      <c r="G16" s="202"/>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202" t="s">
        <v>156</v>
      </c>
      <c r="C17" s="202"/>
      <c r="D17" s="100"/>
      <c r="E17" s="97">
        <f t="shared" ref="E17" si="8">E16+1</f>
        <v>3</v>
      </c>
      <c r="F17" s="202" t="s">
        <v>157</v>
      </c>
      <c r="G17" s="202"/>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209</v>
      </c>
      <c r="AZ17" s="106">
        <f t="shared" ref="AZ17:BC17" si="9">IF(AZ7="-",NA(),AZ7)</f>
        <v>85.5</v>
      </c>
      <c r="BA17" s="106">
        <f t="shared" si="9"/>
        <v>145</v>
      </c>
      <c r="BB17" s="106">
        <f t="shared" si="9"/>
        <v>128</v>
      </c>
      <c r="BC17" s="106">
        <f t="shared" si="9"/>
        <v>123.7</v>
      </c>
      <c r="BD17" s="100"/>
      <c r="BE17" s="100"/>
      <c r="BF17" s="100"/>
      <c r="BG17" s="100"/>
      <c r="BH17" s="100"/>
      <c r="BI17" s="105" t="s">
        <v>160</v>
      </c>
      <c r="BJ17" s="106">
        <f>IF(BJ7="-",NA(),BJ7)</f>
        <v>222.5</v>
      </c>
      <c r="BK17" s="106">
        <f t="shared" ref="BK17:BN17" si="10">IF(BK7="-",NA(),BK7)</f>
        <v>89.1</v>
      </c>
      <c r="BL17" s="106">
        <f t="shared" si="10"/>
        <v>290.2</v>
      </c>
      <c r="BM17" s="106">
        <f t="shared" si="10"/>
        <v>305.3</v>
      </c>
      <c r="BN17" s="106">
        <f t="shared" si="10"/>
        <v>288.8</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4989.3999999999996</v>
      </c>
      <c r="CG17" s="106">
        <f t="shared" ref="CG17:CJ17" si="12">IF(CG7="-",NA(),CG7)</f>
        <v>12207.5</v>
      </c>
      <c r="CH17" s="106">
        <f t="shared" si="12"/>
        <v>15490.4</v>
      </c>
      <c r="CI17" s="106">
        <f t="shared" si="12"/>
        <v>17724.5</v>
      </c>
      <c r="CJ17" s="106">
        <f t="shared" si="12"/>
        <v>18509</v>
      </c>
      <c r="CK17" s="100"/>
      <c r="CL17" s="100"/>
      <c r="CM17" s="100"/>
      <c r="CN17" s="100"/>
      <c r="CO17" s="105" t="s">
        <v>160</v>
      </c>
      <c r="CP17" s="107">
        <f>IF(CP7="-",NA(),CP7)</f>
        <v>16499</v>
      </c>
      <c r="CQ17" s="107">
        <f t="shared" ref="CQ17:CT17" si="13">IF(CQ7="-",NA(),CQ7)</f>
        <v>-2340</v>
      </c>
      <c r="CR17" s="107">
        <f t="shared" si="13"/>
        <v>29090</v>
      </c>
      <c r="CS17" s="107">
        <f t="shared" si="13"/>
        <v>36417</v>
      </c>
      <c r="CT17" s="107">
        <f t="shared" si="13"/>
        <v>34790</v>
      </c>
      <c r="CU17" s="100"/>
      <c r="CV17" s="100"/>
      <c r="CW17" s="100"/>
      <c r="CX17" s="100"/>
      <c r="CY17" s="100"/>
      <c r="CZ17" s="105" t="s">
        <v>159</v>
      </c>
      <c r="DA17" s="106">
        <f>IF(DA7="-",NA(),DA7)</f>
        <v>82.1</v>
      </c>
      <c r="DB17" s="106">
        <f t="shared" ref="DB17:DE17" si="14">IF(DB7="-",NA(),DB7)</f>
        <v>36.4</v>
      </c>
      <c r="DC17" s="106">
        <f t="shared" si="14"/>
        <v>53.5</v>
      </c>
      <c r="DD17" s="106">
        <f t="shared" si="14"/>
        <v>64.8</v>
      </c>
      <c r="DE17" s="106">
        <f t="shared" si="14"/>
        <v>62.9</v>
      </c>
      <c r="DF17" s="100"/>
      <c r="DG17" s="100"/>
      <c r="DH17" s="100"/>
      <c r="DI17" s="100"/>
      <c r="DJ17" s="105" t="s">
        <v>160</v>
      </c>
      <c r="DK17" s="106">
        <f>IF(DK7="-",NA(),DK7)</f>
        <v>22.1</v>
      </c>
      <c r="DL17" s="106">
        <f t="shared" ref="DL17:DO17" si="15">IF(DL7="-",NA(),DL7)</f>
        <v>36.5</v>
      </c>
      <c r="DM17" s="106">
        <f t="shared" si="15"/>
        <v>38.9</v>
      </c>
      <c r="DN17" s="106">
        <f t="shared" si="15"/>
        <v>19.100000000000001</v>
      </c>
      <c r="DO17" s="106">
        <f t="shared" si="15"/>
        <v>37.799999999999997</v>
      </c>
      <c r="DP17" s="100"/>
      <c r="DQ17" s="100"/>
      <c r="DR17" s="100"/>
      <c r="DS17" s="100"/>
      <c r="DT17" s="105" t="s">
        <v>160</v>
      </c>
      <c r="DU17" s="106">
        <f>IF(DU7="-",NA(),DU7)</f>
        <v>57.6</v>
      </c>
      <c r="DV17" s="106">
        <f t="shared" ref="DV17:DY17" si="16">IF(DV7="-",NA(),DV7)</f>
        <v>2170.6</v>
      </c>
      <c r="DW17" s="106">
        <f t="shared" si="16"/>
        <v>1062.5999999999999</v>
      </c>
      <c r="DX17" s="106">
        <f t="shared" si="16"/>
        <v>819.3</v>
      </c>
      <c r="DY17" s="106">
        <f t="shared" si="16"/>
        <v>788.7</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159</v>
      </c>
      <c r="EO17" s="106">
        <f>IF(EO7="-",NA(),EO7)</f>
        <v>0</v>
      </c>
      <c r="EP17" s="106">
        <f t="shared" ref="EP17:ES17" si="18">IF(EP7="-",NA(),EP7)</f>
        <v>0</v>
      </c>
      <c r="EQ17" s="106">
        <f t="shared" si="18"/>
        <v>100</v>
      </c>
      <c r="ER17" s="106">
        <f t="shared" si="18"/>
        <v>100</v>
      </c>
      <c r="ES17" s="106">
        <f t="shared" si="18"/>
        <v>100</v>
      </c>
      <c r="ET17" s="100"/>
      <c r="EU17" s="100"/>
      <c r="EV17" s="100"/>
      <c r="EW17" s="100"/>
      <c r="EX17" s="100"/>
      <c r="EY17" s="105" t="s">
        <v>160</v>
      </c>
      <c r="EZ17" s="106">
        <f>IF(EZ7="-",NA(),EZ7)</f>
        <v>82.1</v>
      </c>
      <c r="FA17" s="106">
        <f t="shared" ref="FA17:FD17" si="19">IF(FA7="-",NA(),FA7)</f>
        <v>36.4</v>
      </c>
      <c r="FB17" s="106">
        <f t="shared" si="19"/>
        <v>53.5</v>
      </c>
      <c r="FC17" s="106">
        <f t="shared" si="19"/>
        <v>64.8</v>
      </c>
      <c r="FD17" s="106">
        <f t="shared" si="19"/>
        <v>62.9</v>
      </c>
      <c r="FE17" s="100"/>
      <c r="FF17" s="100"/>
      <c r="FG17" s="100"/>
      <c r="FH17" s="100"/>
      <c r="FI17" s="105" t="s">
        <v>160</v>
      </c>
      <c r="FJ17" s="106">
        <f>IF(FJ7="-",NA(),FJ7)</f>
        <v>22.1</v>
      </c>
      <c r="FK17" s="106">
        <f t="shared" ref="FK17:FN17" si="20">IF(FK7="-",NA(),FK7)</f>
        <v>36.5</v>
      </c>
      <c r="FL17" s="106">
        <f t="shared" si="20"/>
        <v>38.9</v>
      </c>
      <c r="FM17" s="106">
        <f t="shared" si="20"/>
        <v>19.100000000000001</v>
      </c>
      <c r="FN17" s="106">
        <f t="shared" si="20"/>
        <v>37.799999999999997</v>
      </c>
      <c r="FO17" s="100"/>
      <c r="FP17" s="100"/>
      <c r="FQ17" s="100"/>
      <c r="FR17" s="100"/>
      <c r="FS17" s="105" t="s">
        <v>160</v>
      </c>
      <c r="FT17" s="106">
        <f>IF(FT7="-",NA(),FT7)</f>
        <v>57.6</v>
      </c>
      <c r="FU17" s="106">
        <f t="shared" ref="FU17:FX17" si="21">IF(FU7="-",NA(),FU7)</f>
        <v>2170.6</v>
      </c>
      <c r="FV17" s="106">
        <f t="shared" si="21"/>
        <v>1062.5999999999999</v>
      </c>
      <c r="FW17" s="106">
        <f t="shared" si="21"/>
        <v>819.3</v>
      </c>
      <c r="FX17" s="106">
        <f t="shared" si="21"/>
        <v>788.7</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f>IF(GN7="-",NA(),GN7)</f>
        <v>0</v>
      </c>
      <c r="GO17" s="106">
        <f t="shared" ref="GO17:GR17" si="23">IF(GO7="-",NA(),GO7)</f>
        <v>0</v>
      </c>
      <c r="GP17" s="106">
        <f t="shared" si="23"/>
        <v>100</v>
      </c>
      <c r="GQ17" s="106">
        <f t="shared" si="23"/>
        <v>100</v>
      </c>
      <c r="GR17" s="106">
        <f t="shared" si="23"/>
        <v>100</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202" t="s">
        <v>162</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163</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164</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163</v>
      </c>
      <c r="DA18" s="106">
        <f>IF(DF7="-",NA(),DF7)</f>
        <v>32.4</v>
      </c>
      <c r="DB18" s="106">
        <f t="shared" ref="DB18:DE18" si="44">IF(DG7="-",NA(),DG7)</f>
        <v>36.4</v>
      </c>
      <c r="DC18" s="106">
        <f t="shared" si="44"/>
        <v>31.6</v>
      </c>
      <c r="DD18" s="106">
        <f t="shared" si="44"/>
        <v>31.6</v>
      </c>
      <c r="DE18" s="106">
        <f t="shared" si="44"/>
        <v>30.1</v>
      </c>
      <c r="DF18" s="100"/>
      <c r="DG18" s="100"/>
      <c r="DH18" s="100"/>
      <c r="DI18" s="100"/>
      <c r="DJ18" s="105" t="s">
        <v>163</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163</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163</v>
      </c>
      <c r="EZ18" s="106">
        <f>IF(OR(NOT($EZ$8),FE7="-"),NA(),FE7)</f>
        <v>61.8</v>
      </c>
      <c r="FA18" s="106">
        <f>IF(OR(NOT($EZ$8),FF7="-"),NA(),FF7)</f>
        <v>61.6</v>
      </c>
      <c r="FB18" s="106">
        <f>IF(OR(NOT($EZ$8),FG7="-"),NA(),FG7)</f>
        <v>57.7</v>
      </c>
      <c r="FC18" s="106">
        <f>IF(OR(NOT($EZ$8),FH7="-"),NA(),FH7)</f>
        <v>57.6</v>
      </c>
      <c r="FD18" s="106">
        <f>IF(OR(NOT($EZ$8),FI7="-"),NA(),FI7)</f>
        <v>60.4</v>
      </c>
      <c r="FE18" s="100"/>
      <c r="FF18" s="100"/>
      <c r="FG18" s="100"/>
      <c r="FH18" s="100"/>
      <c r="FI18" s="105" t="s">
        <v>163</v>
      </c>
      <c r="FJ18" s="106">
        <f>IF(OR(NOT($FJ$8),FO7="-"),NA(),FO7)</f>
        <v>8.6999999999999993</v>
      </c>
      <c r="FK18" s="106">
        <f>IF(OR(NOT($FJ$8),FP7="-"),NA(),FP7)</f>
        <v>6.4</v>
      </c>
      <c r="FL18" s="106">
        <f>IF(OR(NOT($FJ$8),FQ7="-"),NA(),FQ7)</f>
        <v>5.4</v>
      </c>
      <c r="FM18" s="106">
        <f>IF(OR(NOT($FJ$8),FR7="-"),NA(),FR7)</f>
        <v>8.6999999999999993</v>
      </c>
      <c r="FN18" s="106">
        <f>IF(OR(NOT($FJ$8),FS7="-"),NA(),FS7)</f>
        <v>16.5</v>
      </c>
      <c r="FO18" s="100"/>
      <c r="FP18" s="100"/>
      <c r="FQ18" s="100"/>
      <c r="FR18" s="100"/>
      <c r="FS18" s="105" t="s">
        <v>163</v>
      </c>
      <c r="FT18" s="106">
        <f>IF(OR(NOT($FT$8),FY7="-"),NA(),FY7)</f>
        <v>351.4</v>
      </c>
      <c r="FU18" s="106">
        <f>IF(OR(NOT($FT$8),FZ7="-"),NA(),FZ7)</f>
        <v>390.3</v>
      </c>
      <c r="FV18" s="106">
        <f>IF(OR(NOT($FT$8),GA7="-"),NA(),GA7)</f>
        <v>394.9</v>
      </c>
      <c r="FW18" s="106">
        <f>IF(OR(NOT($FT$8),GB7="-"),NA(),GB7)</f>
        <v>375</v>
      </c>
      <c r="FX18" s="106">
        <f>IF(OR(NOT($FT$8),GC7="-"),NA(),GC7)</f>
        <v>314.5</v>
      </c>
      <c r="FY18" s="100"/>
      <c r="FZ18" s="100"/>
      <c r="GA18" s="100"/>
      <c r="GB18" s="100"/>
      <c r="GC18" s="105" t="s">
        <v>163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163</v>
      </c>
      <c r="GN18" s="106">
        <f>IF(OR(NOT($GN$8),GS7="-"),NA(),GS7)</f>
        <v>80.599999999999994</v>
      </c>
      <c r="GO18" s="106">
        <f>IF(OR(NOT($GN$8),GT7="-"),NA(),GT7)</f>
        <v>85.6</v>
      </c>
      <c r="GP18" s="106">
        <f>IF(OR(NOT($GN$8),GU7="-"),NA(),GU7)</f>
        <v>92</v>
      </c>
      <c r="GQ18" s="106">
        <f>IF(OR(NOT($GN$8),GV7="-"),NA(),GV7)</f>
        <v>94.7</v>
      </c>
      <c r="GR18" s="106">
        <f>IF(OR(NOT($GN$8),GW7="-"),NA(),GW7)</f>
        <v>96</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202" t="s">
        <v>165</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202" t="s">
        <v>166</v>
      </c>
      <c r="C20" s="202"/>
      <c r="D20" s="100"/>
    </row>
    <row r="21" spans="1:374" x14ac:dyDescent="0.2">
      <c r="A21" s="97">
        <f t="shared" si="7"/>
        <v>7</v>
      </c>
      <c r="B21" s="202" t="s">
        <v>167</v>
      </c>
      <c r="C21" s="202"/>
      <c r="D21" s="100"/>
    </row>
    <row r="22" spans="1:374" x14ac:dyDescent="0.2">
      <c r="A22" s="97">
        <f t="shared" si="7"/>
        <v>8</v>
      </c>
      <c r="B22" s="202" t="s">
        <v>168</v>
      </c>
      <c r="C22" s="202"/>
      <c r="D22" s="100"/>
      <c r="E22" s="203" t="s">
        <v>169</v>
      </c>
      <c r="F22" s="204"/>
      <c r="G22" s="204"/>
      <c r="H22" s="204"/>
      <c r="I22" s="205"/>
    </row>
    <row r="23" spans="1:374" x14ac:dyDescent="0.2">
      <c r="A23" s="97">
        <f t="shared" si="7"/>
        <v>9</v>
      </c>
      <c r="B23" s="202" t="s">
        <v>170</v>
      </c>
      <c r="C23" s="202"/>
      <c r="D23" s="100"/>
      <c r="E23" s="206"/>
      <c r="F23" s="207"/>
      <c r="G23" s="207"/>
      <c r="H23" s="207"/>
      <c r="I23" s="208"/>
    </row>
    <row r="24" spans="1:374" x14ac:dyDescent="0.2">
      <c r="A24" s="97">
        <f t="shared" si="7"/>
        <v>10</v>
      </c>
      <c r="B24" s="202" t="s">
        <v>171</v>
      </c>
      <c r="C24" s="202"/>
      <c r="D24" s="100"/>
      <c r="E24" s="206"/>
      <c r="F24" s="207"/>
      <c r="G24" s="207"/>
      <c r="H24" s="207"/>
      <c r="I24" s="208"/>
    </row>
    <row r="25" spans="1:374" x14ac:dyDescent="0.2">
      <c r="A25" s="97">
        <f t="shared" si="7"/>
        <v>11</v>
      </c>
      <c r="B25" s="202" t="s">
        <v>172</v>
      </c>
      <c r="C25" s="202"/>
      <c r="D25" s="100"/>
      <c r="E25" s="206"/>
      <c r="F25" s="207"/>
      <c r="G25" s="207"/>
      <c r="H25" s="207"/>
      <c r="I25" s="208"/>
    </row>
    <row r="26" spans="1:374" x14ac:dyDescent="0.2">
      <c r="A26" s="97">
        <f t="shared" si="7"/>
        <v>12</v>
      </c>
      <c r="B26" s="202" t="s">
        <v>173</v>
      </c>
      <c r="C26" s="202"/>
      <c r="D26" s="100"/>
      <c r="E26" s="206"/>
      <c r="F26" s="207"/>
      <c r="G26" s="207"/>
      <c r="H26" s="207"/>
      <c r="I26" s="208"/>
    </row>
    <row r="27" spans="1:374" x14ac:dyDescent="0.2">
      <c r="A27" s="97">
        <f t="shared" si="7"/>
        <v>13</v>
      </c>
      <c r="B27" s="202" t="s">
        <v>174</v>
      </c>
      <c r="C27" s="202"/>
      <c r="D27" s="100"/>
      <c r="E27" s="206"/>
      <c r="F27" s="207"/>
      <c r="G27" s="207"/>
      <c r="H27" s="207"/>
      <c r="I27" s="208"/>
    </row>
    <row r="28" spans="1:374" x14ac:dyDescent="0.2">
      <c r="A28" s="97">
        <f t="shared" si="7"/>
        <v>14</v>
      </c>
      <c r="B28" s="202" t="s">
        <v>175</v>
      </c>
      <c r="C28" s="202"/>
      <c r="D28" s="100"/>
      <c r="E28" s="206"/>
      <c r="F28" s="207"/>
      <c r="G28" s="207"/>
      <c r="H28" s="207"/>
      <c r="I28" s="208"/>
    </row>
    <row r="29" spans="1:374" x14ac:dyDescent="0.2">
      <c r="A29" s="97">
        <f t="shared" si="7"/>
        <v>15</v>
      </c>
      <c r="B29" s="202" t="s">
        <v>176</v>
      </c>
      <c r="C29" s="202"/>
      <c r="D29" s="100"/>
      <c r="E29" s="206"/>
      <c r="F29" s="207"/>
      <c r="G29" s="207"/>
      <c r="H29" s="207"/>
      <c r="I29" s="208"/>
    </row>
    <row r="30" spans="1:374" x14ac:dyDescent="0.2">
      <c r="A30" s="97">
        <f t="shared" si="7"/>
        <v>16</v>
      </c>
      <c r="B30" s="202" t="s">
        <v>177</v>
      </c>
      <c r="C30" s="202"/>
      <c r="D30" s="100"/>
      <c r="E30" s="206"/>
      <c r="F30" s="207"/>
      <c r="G30" s="207"/>
      <c r="H30" s="207"/>
      <c r="I30" s="208"/>
    </row>
    <row r="31" spans="1:374" x14ac:dyDescent="0.2">
      <c r="A31" s="97">
        <f t="shared" si="7"/>
        <v>17</v>
      </c>
      <c r="B31" s="202" t="s">
        <v>178</v>
      </c>
      <c r="C31" s="202"/>
      <c r="D31" s="100"/>
      <c r="E31" s="206"/>
      <c r="F31" s="207"/>
      <c r="G31" s="207"/>
      <c r="H31" s="207"/>
      <c r="I31" s="208"/>
    </row>
    <row r="32" spans="1:374" x14ac:dyDescent="0.2">
      <c r="A32" s="97">
        <f t="shared" si="7"/>
        <v>18</v>
      </c>
      <c r="B32" s="202" t="s">
        <v>179</v>
      </c>
      <c r="C32" s="202"/>
      <c r="D32" s="100"/>
      <c r="E32" s="206"/>
      <c r="F32" s="207"/>
      <c r="G32" s="207"/>
      <c r="H32" s="207"/>
      <c r="I32" s="208"/>
    </row>
    <row r="33" spans="1:16" x14ac:dyDescent="0.2">
      <c r="A33" s="97">
        <f t="shared" si="7"/>
        <v>19</v>
      </c>
      <c r="B33" s="202" t="s">
        <v>180</v>
      </c>
      <c r="C33" s="202"/>
      <c r="D33" s="100"/>
      <c r="E33" s="206"/>
      <c r="F33" s="207"/>
      <c r="G33" s="207"/>
      <c r="H33" s="207"/>
      <c r="I33" s="208"/>
    </row>
    <row r="34" spans="1:16" x14ac:dyDescent="0.2">
      <c r="A34" s="97">
        <f t="shared" si="7"/>
        <v>20</v>
      </c>
      <c r="B34" s="202" t="s">
        <v>181</v>
      </c>
      <c r="C34" s="202"/>
      <c r="D34" s="100"/>
      <c r="E34" s="206"/>
      <c r="F34" s="207"/>
      <c r="G34" s="207"/>
      <c r="H34" s="207"/>
      <c r="I34" s="208"/>
    </row>
    <row r="35" spans="1:16" ht="25.5" customHeight="1" x14ac:dyDescent="0.2">
      <c r="E35" s="209"/>
      <c r="F35" s="210"/>
      <c r="G35" s="210"/>
      <c r="H35" s="210"/>
      <c r="I35" s="211"/>
    </row>
    <row r="36" spans="1:16" x14ac:dyDescent="0.2">
      <c r="A36" t="s">
        <v>182</v>
      </c>
      <c r="B36" t="s">
        <v>183</v>
      </c>
    </row>
    <row r="37" spans="1:16" x14ac:dyDescent="0.2">
      <c r="A37" t="s">
        <v>184</v>
      </c>
      <c r="B37" t="s">
        <v>185</v>
      </c>
      <c r="L37" s="203" t="s">
        <v>169</v>
      </c>
      <c r="M37" s="204"/>
      <c r="N37" s="204"/>
      <c r="O37" s="204"/>
      <c r="P37" s="205"/>
    </row>
    <row r="38" spans="1:16" x14ac:dyDescent="0.2">
      <c r="A38" t="s">
        <v>186</v>
      </c>
      <c r="B38" t="s">
        <v>187</v>
      </c>
      <c r="L38" s="206"/>
      <c r="M38" s="207"/>
      <c r="N38" s="207"/>
      <c r="O38" s="207"/>
      <c r="P38" s="208"/>
    </row>
    <row r="39" spans="1:16" x14ac:dyDescent="0.2">
      <c r="A39" t="s">
        <v>188</v>
      </c>
      <c r="B39" t="s">
        <v>189</v>
      </c>
      <c r="L39" s="206"/>
      <c r="M39" s="207"/>
      <c r="N39" s="207"/>
      <c r="O39" s="207"/>
      <c r="P39" s="208"/>
    </row>
    <row r="40" spans="1:16" x14ac:dyDescent="0.2">
      <c r="A40" t="s">
        <v>190</v>
      </c>
      <c r="B40" t="s">
        <v>191</v>
      </c>
      <c r="L40" s="206"/>
      <c r="M40" s="207"/>
      <c r="N40" s="207"/>
      <c r="O40" s="207"/>
      <c r="P40" s="208"/>
    </row>
    <row r="41" spans="1:16" x14ac:dyDescent="0.2">
      <c r="A41" t="s">
        <v>192</v>
      </c>
      <c r="B41" t="s">
        <v>193</v>
      </c>
      <c r="L41" s="206"/>
      <c r="M41" s="207"/>
      <c r="N41" s="207"/>
      <c r="O41" s="207"/>
      <c r="P41" s="208"/>
    </row>
    <row r="42" spans="1:16" x14ac:dyDescent="0.2">
      <c r="A42" t="s">
        <v>194</v>
      </c>
      <c r="B42" t="s">
        <v>195</v>
      </c>
      <c r="L42" s="206"/>
      <c r="M42" s="207"/>
      <c r="N42" s="207"/>
      <c r="O42" s="207"/>
      <c r="P42" s="208"/>
    </row>
    <row r="43" spans="1:16" x14ac:dyDescent="0.2">
      <c r="A43" t="s">
        <v>196</v>
      </c>
      <c r="B43" t="s">
        <v>197</v>
      </c>
      <c r="L43" s="206"/>
      <c r="M43" s="207"/>
      <c r="N43" s="207"/>
      <c r="O43" s="207"/>
      <c r="P43" s="208"/>
    </row>
    <row r="44" spans="1:16" x14ac:dyDescent="0.2">
      <c r="A44" t="s">
        <v>198</v>
      </c>
      <c r="B44" t="s">
        <v>199</v>
      </c>
      <c r="L44" s="206"/>
      <c r="M44" s="207"/>
      <c r="N44" s="207"/>
      <c r="O44" s="207"/>
      <c r="P44" s="208"/>
    </row>
    <row r="45" spans="1:16" x14ac:dyDescent="0.2">
      <c r="A45" t="s">
        <v>200</v>
      </c>
      <c r="B45" t="s">
        <v>201</v>
      </c>
      <c r="L45" s="206"/>
      <c r="M45" s="207"/>
      <c r="N45" s="207"/>
      <c r="O45" s="207"/>
      <c r="P45" s="208"/>
    </row>
    <row r="46" spans="1:16" x14ac:dyDescent="0.2">
      <c r="A46" t="s">
        <v>202</v>
      </c>
      <c r="B46" t="s">
        <v>203</v>
      </c>
      <c r="L46" s="206"/>
      <c r="M46" s="207"/>
      <c r="N46" s="207"/>
      <c r="O46" s="207"/>
      <c r="P46" s="208"/>
    </row>
    <row r="47" spans="1:16" x14ac:dyDescent="0.2">
      <c r="A47" t="s">
        <v>204</v>
      </c>
      <c r="B47" t="s">
        <v>205</v>
      </c>
      <c r="L47" s="206"/>
      <c r="M47" s="207"/>
      <c r="N47" s="207"/>
      <c r="O47" s="207"/>
      <c r="P47" s="208"/>
    </row>
    <row r="48" spans="1:16" x14ac:dyDescent="0.2">
      <c r="A48" t="s">
        <v>206</v>
      </c>
      <c r="B48" t="s">
        <v>207</v>
      </c>
      <c r="L48" s="206"/>
      <c r="M48" s="207"/>
      <c r="N48" s="207"/>
      <c r="O48" s="207"/>
      <c r="P48" s="208"/>
    </row>
    <row r="49" spans="1:16" x14ac:dyDescent="0.2">
      <c r="A49" t="s">
        <v>208</v>
      </c>
      <c r="B49" t="s">
        <v>209</v>
      </c>
      <c r="L49" s="206"/>
      <c r="M49" s="207"/>
      <c r="N49" s="207"/>
      <c r="O49" s="207"/>
      <c r="P49" s="208"/>
    </row>
    <row r="50" spans="1:16" ht="26.25" customHeight="1" x14ac:dyDescent="0.2">
      <c r="A50" t="s">
        <v>210</v>
      </c>
      <c r="B50" t="s">
        <v>211</v>
      </c>
      <c r="L50" s="209"/>
      <c r="M50" s="210"/>
      <c r="N50" s="210"/>
      <c r="O50" s="210"/>
      <c r="P50" s="211"/>
    </row>
    <row r="51" spans="1:16" x14ac:dyDescent="0.2">
      <c r="A51" t="s">
        <v>212</v>
      </c>
      <c r="B51" t="s">
        <v>213</v>
      </c>
    </row>
    <row r="52" spans="1:16" x14ac:dyDescent="0.2">
      <c r="A52" t="s">
        <v>214</v>
      </c>
      <c r="B52" t="s">
        <v>215</v>
      </c>
    </row>
    <row r="53" spans="1:16" x14ac:dyDescent="0.2">
      <c r="A53" t="s">
        <v>216</v>
      </c>
      <c r="B53" t="s">
        <v>217</v>
      </c>
    </row>
    <row r="54" spans="1:16" x14ac:dyDescent="0.2">
      <c r="A54" t="s">
        <v>218</v>
      </c>
      <c r="B54" t="s">
        <v>219</v>
      </c>
    </row>
    <row r="55" spans="1:16" x14ac:dyDescent="0.2">
      <c r="A55" t="s">
        <v>220</v>
      </c>
      <c r="B55" t="s">
        <v>221</v>
      </c>
    </row>
    <row r="56" spans="1:16" x14ac:dyDescent="0.2">
      <c r="A56" t="s">
        <v>222</v>
      </c>
      <c r="B56" t="s">
        <v>223</v>
      </c>
    </row>
    <row r="57" spans="1:16" x14ac:dyDescent="0.2">
      <c r="A57" t="s">
        <v>224</v>
      </c>
      <c r="B57" t="s">
        <v>225</v>
      </c>
    </row>
    <row r="58" spans="1:16" x14ac:dyDescent="0.2">
      <c r="A58" t="s">
        <v>226</v>
      </c>
      <c r="B58" t="s">
        <v>227</v>
      </c>
    </row>
    <row r="59" spans="1:16" x14ac:dyDescent="0.2">
      <c r="A59" t="s">
        <v>228</v>
      </c>
      <c r="B59" t="s">
        <v>229</v>
      </c>
    </row>
    <row r="60" spans="1:16" x14ac:dyDescent="0.2">
      <c r="A60" t="s">
        <v>230</v>
      </c>
      <c r="B60" t="s">
        <v>231</v>
      </c>
    </row>
    <row r="61" spans="1:16" x14ac:dyDescent="0.2">
      <c r="A61" t="s">
        <v>232</v>
      </c>
      <c r="B61" t="s">
        <v>233</v>
      </c>
    </row>
    <row r="62" spans="1:16" x14ac:dyDescent="0.2">
      <c r="A62" t="s">
        <v>234</v>
      </c>
      <c r="B62" t="s">
        <v>235</v>
      </c>
    </row>
    <row r="63" spans="1:16" x14ac:dyDescent="0.2">
      <c r="A63" t="s">
        <v>236</v>
      </c>
      <c r="B63" t="s">
        <v>237</v>
      </c>
    </row>
    <row r="64" spans="1:16" x14ac:dyDescent="0.2">
      <c r="A64" t="s">
        <v>238</v>
      </c>
      <c r="B64" t="s">
        <v>239</v>
      </c>
    </row>
    <row r="65" spans="1:2" x14ac:dyDescent="0.2">
      <c r="A65" t="s">
        <v>240</v>
      </c>
      <c r="B65" t="s">
        <v>241</v>
      </c>
    </row>
    <row r="66" spans="1:2" x14ac:dyDescent="0.2">
      <c r="A66" t="s">
        <v>242</v>
      </c>
      <c r="B66" t="s">
        <v>243</v>
      </c>
    </row>
    <row r="67" spans="1:2" x14ac:dyDescent="0.2">
      <c r="A67" t="s">
        <v>244</v>
      </c>
      <c r="B67" t="s">
        <v>243</v>
      </c>
    </row>
    <row r="68" spans="1:2" x14ac:dyDescent="0.2">
      <c r="A68" t="s">
        <v>245</v>
      </c>
      <c r="B68" t="s">
        <v>243</v>
      </c>
    </row>
    <row r="69" spans="1:2" x14ac:dyDescent="0.2">
      <c r="A69" t="s">
        <v>246</v>
      </c>
      <c r="B69" t="s">
        <v>243</v>
      </c>
    </row>
    <row r="70" spans="1:2" x14ac:dyDescent="0.2">
      <c r="A70" t="s">
        <v>247</v>
      </c>
      <c r="B70" t="s">
        <v>243</v>
      </c>
    </row>
    <row r="71" spans="1:2" x14ac:dyDescent="0.2">
      <c r="A71" t="s">
        <v>248</v>
      </c>
      <c r="B71" t="s">
        <v>243</v>
      </c>
    </row>
    <row r="72" spans="1:2" x14ac:dyDescent="0.2">
      <c r="A72" t="s">
        <v>249</v>
      </c>
      <c r="B72" t="s">
        <v>243</v>
      </c>
    </row>
    <row r="73" spans="1:2" x14ac:dyDescent="0.2">
      <c r="A73" t="s">
        <v>250</v>
      </c>
      <c r="B73" t="s">
        <v>243</v>
      </c>
    </row>
    <row r="74" spans="1:2" x14ac:dyDescent="0.2">
      <c r="A74" t="s">
        <v>251</v>
      </c>
      <c r="B74" t="s">
        <v>243</v>
      </c>
    </row>
    <row r="75" spans="1:2" x14ac:dyDescent="0.2">
      <c r="A75" t="s">
        <v>252</v>
      </c>
      <c r="B75" t="s">
        <v>243</v>
      </c>
    </row>
    <row r="76" spans="1:2" x14ac:dyDescent="0.2">
      <c r="A76" t="s">
        <v>253</v>
      </c>
      <c r="B76" t="s">
        <v>243</v>
      </c>
    </row>
    <row r="77" spans="1:2" x14ac:dyDescent="0.2">
      <c r="A77" t="s">
        <v>254</v>
      </c>
      <c r="B77" t="s">
        <v>243</v>
      </c>
    </row>
    <row r="78" spans="1:2" x14ac:dyDescent="0.2">
      <c r="A78" t="s">
        <v>255</v>
      </c>
      <c r="B78" t="s">
        <v>243</v>
      </c>
    </row>
    <row r="79" spans="1:2" x14ac:dyDescent="0.2">
      <c r="A79" t="s">
        <v>256</v>
      </c>
      <c r="B79" t="s">
        <v>243</v>
      </c>
    </row>
    <row r="80" spans="1:2" x14ac:dyDescent="0.2">
      <c r="A80" t="s">
        <v>257</v>
      </c>
      <c r="B80" t="s">
        <v>243</v>
      </c>
    </row>
    <row r="81" spans="1:2" x14ac:dyDescent="0.2">
      <c r="A81" t="s">
        <v>258</v>
      </c>
      <c r="B81" t="s">
        <v>243</v>
      </c>
    </row>
    <row r="82" spans="1:2" x14ac:dyDescent="0.2">
      <c r="A82" t="s">
        <v>259</v>
      </c>
      <c r="B82" t="s">
        <v>243</v>
      </c>
    </row>
    <row r="83" spans="1:2" x14ac:dyDescent="0.2">
      <c r="A83" t="s">
        <v>260</v>
      </c>
      <c r="B83" t="s">
        <v>243</v>
      </c>
    </row>
    <row r="84" spans="1:2" x14ac:dyDescent="0.2">
      <c r="A84" t="s">
        <v>261</v>
      </c>
      <c r="B84" t="s">
        <v>243</v>
      </c>
    </row>
    <row r="85" spans="1:2" x14ac:dyDescent="0.2">
      <c r="A85" t="s">
        <v>262</v>
      </c>
      <c r="B85" t="s">
        <v>243</v>
      </c>
    </row>
    <row r="86" spans="1:2" x14ac:dyDescent="0.2">
      <c r="A86" t="s">
        <v>263</v>
      </c>
      <c r="B86" t="s">
        <v>264</v>
      </c>
    </row>
    <row r="87" spans="1:2" x14ac:dyDescent="0.2">
      <c r="A87" t="s">
        <v>265</v>
      </c>
      <c r="B87" t="s">
        <v>264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2021-02-04T00:36:32Z</cp:lastPrinted>
  <dcterms:created xsi:type="dcterms:W3CDTF">2020-12-15T03:37:55Z</dcterms:created>
  <dcterms:modified xsi:type="dcterms:W3CDTF">2021-02-10T00:00:02Z</dcterms:modified>
  <cp:category/>
</cp:coreProperties>
</file>