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FF20E23D-6CEA-4DF0-984F-B2B1AA21BE8A}"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c r="BE43" i="10"/>
  <c r="AM43" i="10"/>
  <c r="U43" i="10"/>
  <c r="E43" i="10"/>
  <c r="C43" i="10"/>
  <c r="DG42" i="10"/>
  <c r="CQ42" i="10"/>
  <c r="BY42" i="10"/>
  <c r="BW42" i="10"/>
  <c r="BE42" i="10"/>
  <c r="AM42" i="10"/>
  <c r="U42" i="10"/>
  <c r="E42" i="10"/>
  <c r="C42" i="10" s="1"/>
  <c r="DG41" i="10"/>
  <c r="CQ41" i="10"/>
  <c r="BY41" i="10"/>
  <c r="BW41" i="10"/>
  <c r="BE41" i="10"/>
  <c r="AM41" i="10"/>
  <c r="U41" i="10"/>
  <c r="E41" i="10"/>
  <c r="C41" i="10"/>
  <c r="DG40" i="10"/>
  <c r="CQ40" i="10"/>
  <c r="BY40" i="10"/>
  <c r="BE40" i="10"/>
  <c r="AM40" i="10"/>
  <c r="U40" i="10"/>
  <c r="E40" i="10"/>
  <c r="C40" i="10" s="1"/>
  <c r="DG39" i="10"/>
  <c r="CQ39" i="10"/>
  <c r="BY39" i="10"/>
  <c r="BE39" i="10"/>
  <c r="AM39" i="10"/>
  <c r="U39" i="10"/>
  <c r="E39" i="10"/>
  <c r="C39" i="10"/>
  <c r="DG38" i="10"/>
  <c r="CQ38" i="10"/>
  <c r="BY38" i="10"/>
  <c r="BE38" i="10"/>
  <c r="AM38" i="10"/>
  <c r="U38" i="10"/>
  <c r="E38" i="10"/>
  <c r="C38" i="10" s="1"/>
  <c r="DG37" i="10"/>
  <c r="CQ37" i="10"/>
  <c r="BY37" i="10"/>
  <c r="BE37" i="10"/>
  <c r="AM37" i="10"/>
  <c r="U37" i="10"/>
  <c r="E37" i="10"/>
  <c r="C37" i="10"/>
  <c r="DG36" i="10"/>
  <c r="CQ36" i="10"/>
  <c r="BY36" i="10"/>
  <c r="BE36" i="10"/>
  <c r="AM36" i="10"/>
  <c r="W36" i="10"/>
  <c r="E36" i="10"/>
  <c r="C36" i="10"/>
  <c r="DG35" i="10"/>
  <c r="CQ35" i="10"/>
  <c r="BY35" i="10"/>
  <c r="BE35" i="10"/>
  <c r="AO35" i="10"/>
  <c r="W35" i="10"/>
  <c r="E35" i="10"/>
  <c r="C35" i="10"/>
  <c r="DG34" i="10"/>
  <c r="CQ34" i="10"/>
  <c r="BY34" i="10"/>
  <c r="BG34" i="10"/>
  <c r="AO34" i="10"/>
  <c r="W34" i="10"/>
  <c r="U34" i="10" s="1"/>
  <c r="E34" i="10"/>
  <c r="C34" i="10"/>
  <c r="U35" i="10" l="1"/>
  <c r="U36" i="10" s="1"/>
  <c r="AM34" i="10" l="1"/>
  <c r="AM35" i="10" l="1"/>
  <c r="BE34" i="10" s="1"/>
  <c r="BW34" i="10" l="1"/>
  <c r="BW35" i="10" s="1"/>
  <c r="BW36" i="10" s="1"/>
  <c r="BW37" i="10" s="1"/>
  <c r="BW38" i="10" s="1"/>
  <c r="BW39" i="10" s="1"/>
  <c r="BW40"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<sst xmlns="http://schemas.openxmlformats.org/spreadsheetml/2006/main" count="1182" uniqueCount="567">
  <si>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</si>
  <si>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</si>
  <si>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</si>
  <si>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</si>
  <si>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</si>
  <si>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</si>
  <si>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</si>
  <si>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</si>
  <si>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</si>
  <si>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</si>
  <si>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</si>
  <si>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</si>
  <si>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（一財）延岡市高齢者福祉協会</t>
    <rPh sb="1" eb="2">
      <t>イチ</t>
    </rPh>
    <phoneticPr fontId="5"/>
  </si>
  <si>
    <t>後期高齢者医療</t>
  </si>
  <si>
    <t>実質公債費比率（分子）の構造</t>
  </si>
  <si>
    <t>実質単年度収支</t>
    <rPh sb="0" eb="2">
      <t>ジッシツ</t>
    </rPh>
    <rPh sb="2" eb="5">
      <t>タンネンド</t>
    </rPh>
    <rPh sb="5" eb="7">
      <t>シュウシ</t>
    </rPh>
    <phoneticPr fontId="5"/>
  </si>
  <si>
    <t>年度</t>
    <rPh sb="0" eb="2">
      <t>ネンド</t>
    </rPh>
    <phoneticPr fontId="5"/>
  </si>
  <si>
    <t>▲ 0.20</t>
  </si>
  <si>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</si>
  <si>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</si>
  <si>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</si>
  <si>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</si>
  <si>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</si>
  <si>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</si>
  <si>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</si>
  <si>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</si>
  <si>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</si>
  <si>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</si>
  <si>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食肉センター（と畜場）</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</si>
  <si>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</si>
  <si>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</si>
  <si>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</si>
  <si>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</si>
  <si>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</si>
  <si>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</si>
  <si>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</si>
  <si>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</si>
  <si>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</si>
  <si>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（株）ヘルストピア延岡</t>
  </si>
  <si>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</si>
  <si>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</si>
  <si>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</si>
  <si>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</si>
  <si>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</si>
  <si>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</si>
  <si>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</si>
  <si>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</si>
  <si>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</si>
  <si>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</si>
  <si>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</si>
  <si>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</si>
  <si>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</si>
  <si>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</si>
  <si>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</si>
  <si>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</si>
  <si>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</si>
  <si>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</si>
  <si>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(一社）宮崎県林業公社</t>
    <rPh sb="1" eb="2">
      <t>イチ</t>
    </rPh>
    <rPh sb="2" eb="3">
      <t>シャ</t>
    </rPh>
    <phoneticPr fontId="34"/>
  </si>
  <si>
    <t>当該団体
からの
補助金</t>
  </si>
  <si>
    <t>国有提供交付金(特別区財調交付金)</t>
  </si>
  <si>
    <t>実質公債費比率の分子</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</si>
  <si>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</si>
  <si>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</si>
  <si>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</si>
  <si>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1"/>
  </si>
  <si>
    <t>債務負担行為に基づく支出予定額</t>
  </si>
  <si>
    <t>単年度収支</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</si>
  <si>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</si>
  <si>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</si>
  <si>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</si>
  <si>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</si>
  <si>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</si>
  <si>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</si>
  <si>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</si>
  <si>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</si>
  <si>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</si>
  <si>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</si>
  <si>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</si>
  <si>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</si>
  <si>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</si>
  <si>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</si>
  <si>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</si>
  <si>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</si>
  <si>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</si>
  <si>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</si>
  <si>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</si>
  <si>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</si>
  <si>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</si>
  <si>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</si>
  <si>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</si>
  <si>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</si>
  <si>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</si>
  <si>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</si>
  <si>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</si>
  <si>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</si>
  <si>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</si>
  <si>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</si>
  <si>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</si>
  <si>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</si>
  <si>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</si>
  <si>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</si>
  <si>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</si>
  <si>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</si>
  <si>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</si>
  <si>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</si>
  <si>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</si>
  <si>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</si>
  <si>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</si>
  <si>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</si>
  <si>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</si>
  <si>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</si>
  <si>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</si>
  <si>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</si>
  <si>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</si>
  <si>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</si>
  <si>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令和2年度(千円)</t>
    <rPh sb="0" eb="2">
      <t>レイワ</t>
    </rPh>
    <rPh sb="3" eb="5">
      <t>ネンド</t>
    </rPh>
    <rPh sb="6" eb="8">
      <t>センエン</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</si>
  <si>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</si>
  <si>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</si>
  <si>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</si>
  <si>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</si>
  <si>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</si>
  <si>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</si>
  <si>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</si>
  <si>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</si>
  <si>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</si>
  <si>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</si>
  <si>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</si>
  <si>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</si>
  <si>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</si>
  <si>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</si>
  <si>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</si>
  <si>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</si>
  <si>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</si>
  <si>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</si>
  <si>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</si>
  <si>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1-4</t>
  </si>
  <si>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</si>
  <si>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</si>
  <si>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</si>
  <si>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</si>
  <si>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</si>
  <si>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</si>
  <si>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</si>
  <si>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Ⅲ－３</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</si>
  <si>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</si>
  <si>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</si>
  <si>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</si>
  <si>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</si>
  <si>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</si>
  <si>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</si>
  <si>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</si>
  <si>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</si>
  <si>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</si>
  <si>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</si>
  <si>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</si>
  <si>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</si>
  <si>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</si>
  <si>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</si>
  <si>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</si>
  <si>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</si>
  <si>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</si>
  <si>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</si>
  <si>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</si>
  <si>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</si>
  <si>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延岡市</t>
  </si>
  <si>
    <t>地方公社・第三セクター等名</t>
    <rPh sb="12" eb="13">
      <t>メイ</t>
    </rPh>
    <phoneticPr fontId="5"/>
  </si>
  <si>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</si>
  <si>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</si>
  <si>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</si>
  <si>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</si>
  <si>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</si>
  <si>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</si>
  <si>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</si>
  <si>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</si>
  <si>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</si>
  <si>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</si>
  <si>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</si>
  <si>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</si>
  <si>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</si>
  <si>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</si>
  <si>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</si>
  <si>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</si>
  <si>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</si>
  <si>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</si>
  <si>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</si>
  <si>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</si>
  <si>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</si>
  <si>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</si>
  <si>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</si>
  <si>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</si>
  <si>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</si>
  <si>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</si>
  <si>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-5.4</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</si>
  <si>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</si>
  <si>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</si>
  <si>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</si>
  <si>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</si>
  <si>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</si>
  <si>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</si>
  <si>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</si>
  <si>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</si>
  <si>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</si>
  <si>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</si>
  <si>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</si>
  <si>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</si>
  <si>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</si>
  <si>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</si>
  <si>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</si>
  <si>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</si>
  <si>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</si>
  <si>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</si>
  <si>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</si>
  <si>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</si>
  <si>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</si>
  <si>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</si>
  <si>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</si>
  <si>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</si>
  <si>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</si>
  <si>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</si>
  <si>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</si>
  <si>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</si>
  <si>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</si>
  <si>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</si>
  <si>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</si>
  <si>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</si>
  <si>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</si>
  <si>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</si>
  <si>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</si>
  <si>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-1.0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</si>
  <si>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</si>
  <si>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</si>
  <si>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</si>
  <si>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</si>
  <si>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</si>
  <si>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</si>
  <si>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</si>
  <si>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</si>
  <si>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</si>
  <si>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</si>
  <si>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</si>
  <si>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</si>
  <si>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</si>
  <si>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</si>
  <si>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</si>
  <si>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</si>
  <si>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</si>
  <si>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</si>
  <si>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</si>
  <si>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</si>
  <si>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</si>
  <si>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</si>
  <si>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</si>
  <si>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</si>
  <si>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</si>
  <si>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</si>
  <si>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</si>
  <si>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</si>
  <si>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</si>
  <si>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</si>
  <si>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（一財）速日の峰振興事業団</t>
    <rPh sb="1" eb="2">
      <t>イチ</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</si>
  <si>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</si>
  <si>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</si>
  <si>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</si>
  <si>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</si>
  <si>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</si>
  <si>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</si>
  <si>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</si>
  <si>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</si>
  <si>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</si>
  <si>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</si>
  <si>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</si>
  <si>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</si>
  <si>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</si>
  <si>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</si>
  <si>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</si>
  <si>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</si>
  <si>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</si>
  <si>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</si>
  <si>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</si>
  <si>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</si>
  <si>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</si>
  <si>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 0.26</t>
  </si>
  <si>
    <t>地方公社・第三セクター等一覧</t>
    <rPh sb="0" eb="2">
      <t>チホウ</t>
    </rPh>
    <rPh sb="2" eb="4">
      <t>コウシャ</t>
    </rPh>
    <rPh sb="5" eb="6">
      <t>ダイ</t>
    </rPh>
    <rPh sb="6" eb="7">
      <t>３</t>
    </rPh>
    <rPh sb="11" eb="12">
      <t>トウ</t>
    </rPh>
    <rPh sb="12" eb="14">
      <t>イチラン</t>
    </rPh>
    <phoneticPr fontId="5"/>
  </si>
  <si>
    <t>宮崎県延岡市</t>
  </si>
  <si>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</si>
  <si>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</si>
  <si>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</si>
  <si>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</si>
  <si>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</si>
  <si>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</si>
  <si>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</si>
  <si>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</si>
  <si>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</si>
  <si>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</si>
  <si>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</si>
  <si>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</si>
  <si>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</si>
  <si>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</si>
  <si>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</si>
  <si>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</si>
  <si>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</si>
  <si>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</si>
  <si>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</si>
  <si>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</si>
  <si>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</si>
  <si>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</si>
  <si>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</si>
  <si>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</si>
  <si>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</si>
  <si>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</si>
  <si>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野口遵記念館建設基金</t>
    <rPh sb="0" eb="2">
      <t>ノグチ</t>
    </rPh>
    <rPh sb="2" eb="3">
      <t>シタガ</t>
    </rPh>
    <rPh sb="3" eb="5">
      <t>キネン</t>
    </rPh>
    <rPh sb="5" eb="6">
      <t>カン</t>
    </rPh>
    <rPh sb="6" eb="8">
      <t>ケンセツ</t>
    </rPh>
    <rPh sb="8" eb="10">
      <t>キキン</t>
    </rPh>
    <phoneticPr fontId="5"/>
  </si>
  <si>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</si>
  <si>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</si>
  <si>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</si>
  <si>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</si>
  <si>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</si>
  <si>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</si>
  <si>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</si>
  <si>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</si>
  <si>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</si>
  <si>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</si>
  <si>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</si>
  <si>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</si>
  <si>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</si>
  <si>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</si>
  <si>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(株)まちづくり延岡</t>
    <rPh sb="0" eb="3">
      <t>カブ</t>
    </rPh>
    <rPh sb="8" eb="10">
      <t>ノベオカ</t>
    </rPh>
    <phoneticPr fontId="39"/>
  </si>
  <si>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</si>
  <si>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</si>
  <si>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</si>
  <si>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H28</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</si>
  <si>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</si>
  <si>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</si>
  <si>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</si>
  <si>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</si>
  <si>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</si>
  <si>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</si>
  <si>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</si>
  <si>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</si>
  <si>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</si>
  <si>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</si>
  <si>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</si>
  <si>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</si>
  <si>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</si>
  <si>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</si>
  <si>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</si>
  <si>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</si>
  <si>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</si>
  <si>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</si>
  <si>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</si>
  <si>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</si>
  <si>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</si>
  <si>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</si>
  <si>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</si>
  <si>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</si>
  <si>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</si>
  <si>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</si>
  <si>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</si>
  <si>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</si>
  <si>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</si>
  <si>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</si>
  <si>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</si>
  <si>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</si>
  <si>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</si>
  <si>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</si>
  <si>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</si>
  <si>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</si>
  <si>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</si>
  <si>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</si>
  <si>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</si>
  <si>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</si>
  <si>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</si>
  <si>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</si>
  <si>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</si>
  <si>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</si>
  <si>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</si>
  <si>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</si>
  <si>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</si>
  <si>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</si>
  <si>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</si>
  <si>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</si>
  <si>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</si>
  <si>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</si>
  <si>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</si>
  <si>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</si>
  <si>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</si>
  <si>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</si>
  <si>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</si>
  <si>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</si>
  <si>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</si>
  <si>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</si>
  <si>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</si>
  <si>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</si>
  <si>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</si>
  <si>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</si>
  <si>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</si>
  <si>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</si>
  <si>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</si>
  <si>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</si>
  <si>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</si>
  <si>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</si>
  <si>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</si>
  <si>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</si>
  <si>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</si>
  <si>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</si>
  <si>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</si>
  <si>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</si>
  <si>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</si>
  <si>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</si>
  <si>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</si>
  <si>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</si>
  <si>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</si>
  <si>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</si>
  <si>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</si>
  <si>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</si>
  <si>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</si>
  <si>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1"/>
  </si>
  <si>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</si>
  <si>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</si>
  <si>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</si>
  <si>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</si>
  <si>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</si>
  <si>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</si>
  <si>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</si>
  <si>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</si>
  <si>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</si>
  <si>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</si>
  <si>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</si>
  <si>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</si>
  <si>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</si>
  <si>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</si>
  <si>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</si>
  <si>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</si>
  <si>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</si>
  <si>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</si>
  <si>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</si>
  <si>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</si>
  <si>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</si>
  <si>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</si>
  <si>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</si>
  <si>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</si>
  <si>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</si>
  <si>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</si>
  <si>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</si>
  <si>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</si>
  <si>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宮崎県後期高齢者医療広域連合(一般会計)</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</si>
  <si>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</si>
  <si>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</si>
  <si>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</si>
  <si>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</si>
  <si>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</si>
  <si>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</si>
  <si>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</si>
  <si>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</si>
  <si>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</si>
  <si>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</si>
  <si>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</si>
  <si>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</si>
  <si>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</si>
  <si>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</si>
  <si>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</si>
  <si>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</si>
  <si>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2"/>
  </si>
  <si>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</si>
  <si>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</si>
  <si>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</si>
  <si>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</si>
  <si>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</si>
  <si>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</si>
  <si>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</si>
  <si>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</si>
  <si>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</si>
  <si>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</si>
  <si>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</si>
  <si>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</si>
  <si>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</si>
  <si>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</si>
  <si>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</si>
  <si>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</si>
  <si>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</si>
  <si>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</si>
  <si>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</si>
  <si>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</si>
  <si>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</si>
  <si>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</si>
  <si>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</si>
  <si>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</si>
  <si>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</si>
  <si>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</si>
  <si>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</si>
  <si>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</si>
  <si>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</si>
  <si>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</si>
  <si>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</si>
  <si>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</si>
  <si>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</si>
  <si>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</si>
  <si>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</si>
  <si>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</si>
  <si>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</si>
  <si>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</si>
  <si>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</si>
  <si>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</si>
  <si>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</si>
  <si>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</si>
  <si>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</si>
  <si>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</si>
  <si>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</si>
  <si>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</si>
  <si>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</si>
  <si>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</si>
  <si>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</si>
  <si>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</si>
  <si>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</si>
  <si>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</si>
  <si>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</si>
  <si>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</si>
  <si>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</si>
  <si>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</si>
  <si>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</si>
  <si>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</si>
  <si>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</si>
  <si>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</si>
  <si>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</si>
  <si>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</si>
  <si>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</si>
  <si>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</si>
  <si>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</si>
  <si>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</si>
  <si>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 0.09</t>
  </si>
  <si>
    <t>その他会計（赤字）</t>
  </si>
  <si>
    <t>（百万円）</t>
  </si>
  <si>
    <t>H27末</t>
  </si>
  <si>
    <t>H28末</t>
  </si>
  <si>
    <t>H29末</t>
  </si>
  <si>
    <t>H30末</t>
  </si>
  <si>
    <t>R01末</t>
  </si>
  <si>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34"/>
  </si>
  <si>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34"/>
  </si>
  <si>
    <t>宮崎県後期高齢者医療広域連合(事業会計)</t>
  </si>
  <si>
    <t>宮崎県市町村総合事務組合(一般会計）</t>
    <rPh sb="13" eb="15">
      <t>イッパン</t>
    </rPh>
    <rPh sb="15" eb="17">
      <t>カイケイ</t>
    </rPh>
    <phoneticPr fontId="34"/>
  </si>
  <si>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34"/>
  </si>
  <si>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34"/>
  </si>
  <si>
    <t>（有）延岡市リサイクルプラザゲン丸館</t>
  </si>
  <si>
    <t>（株）延岡地区有機肥料センター</t>
  </si>
  <si>
    <t>延岡市土地開発公社</t>
  </si>
  <si>
    <t>のべおか道の駅（株）</t>
    <rPh sb="4" eb="5">
      <t>ミチ</t>
    </rPh>
    <rPh sb="6" eb="7">
      <t>エキ</t>
    </rPh>
    <rPh sb="8" eb="9">
      <t>カブ</t>
    </rPh>
    <phoneticPr fontId="34"/>
  </si>
  <si>
    <t>（有）祝子川温泉美人の湯</t>
  </si>
  <si>
    <t>地域づくり推進事業基金</t>
    <rPh sb="0" eb="2">
      <t>チイキ</t>
    </rPh>
    <rPh sb="5" eb="7">
      <t>スイシン</t>
    </rPh>
    <rPh sb="7" eb="9">
      <t>ジギョウ</t>
    </rPh>
    <rPh sb="9" eb="11">
      <t>キキン</t>
    </rPh>
    <phoneticPr fontId="5"/>
  </si>
  <si>
    <t>退職手当基金</t>
    <rPh sb="0" eb="2">
      <t>タイショク</t>
    </rPh>
    <rPh sb="2" eb="4">
      <t>テアテ</t>
    </rPh>
    <rPh sb="4" eb="6">
      <t>キキン</t>
    </rPh>
    <phoneticPr fontId="5"/>
  </si>
  <si>
    <t>社会福祉事業基金</t>
    <rPh sb="0" eb="2">
      <t>シャカイ</t>
    </rPh>
    <rPh sb="2" eb="4">
      <t>フクシ</t>
    </rPh>
    <rPh sb="4" eb="6">
      <t>ジギョウ</t>
    </rPh>
    <rPh sb="6" eb="8">
      <t>キキン</t>
    </rPh>
    <phoneticPr fontId="5"/>
  </si>
  <si>
    <t>(公財)のべおか文化事業団</t>
    <rPh sb="1" eb="2">
      <t>コウ</t>
    </rPh>
    <rPh sb="2" eb="3">
      <t>ザイ</t>
    </rPh>
    <rPh sb="8" eb="10">
      <t>ブンカ</t>
    </rPh>
    <rPh sb="10" eb="13">
      <t>ジギョウダン</t>
    </rPh>
    <phoneticPr fontId="34"/>
  </si>
  <si>
    <t>〇</t>
  </si>
  <si>
    <t>（一財）北浦町農業公社</t>
    <rPh sb="1" eb="2">
      <t>イチ</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</si>
  <si>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</si>
  <si>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</si>
  <si>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</si>
  <si>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将来負担比率、有形固定資産減価償却率ともに類似団体よりもやや低い水準にある。将来負担比率については、地方債現在高の減少や公営企業債等繰入見込額の減少が主な要因であり、有形固定資産減価償却率については、これまで老朽化した公共施設の更新や学校の耐震化・新増改築事業等の大型事業を進めてきたことに伴うものである。
今後も健全な財政運営を図るため、公共投資の選択・重点化を行うとともに、交付税措置のある有利な市債の活用などの取り組みを継続する。</t>
    <rPh sb="57" eb="59">
      <t>ゲンショウ</t>
    </rPh>
    <rPh sb="72" eb="74">
      <t>ゲンショウ</t>
    </rPh>
    <phoneticPr fontId="48"/>
  </si>
  <si>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</si>
  <si>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</si>
  <si>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</si>
  <si>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</si>
  <si>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</si>
  <si>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</si>
  <si>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実質公債費比率は類似団体と比較して高いものの、将来負担比率は低くなっている。　将来負担比率については、地方債現在高の減少や公営企業債等繰入見込額の減少が主な要因であり、実質公債費比率については、今後大型事業に係る元金償還開始等に伴う公債費の増加要因はあるものの、償還終了となる起債の元金償還額が大きいため、減少していく見込みである。今後も健全な財政運営を図るため、交付税措置のある有利な市債の活用などの取り組みを継続する。</t>
    <rPh sb="54" eb="56">
      <t>ゲンザイ</t>
    </rPh>
    <rPh sb="56" eb="57">
      <t>ダカ</t>
    </rPh>
    <rPh sb="58" eb="60">
      <t>ゲンショウ</t>
    </rPh>
    <rPh sb="61" eb="63">
      <t>コウエイ</t>
    </rPh>
    <rPh sb="63" eb="65">
      <t>キギョウ</t>
    </rPh>
    <rPh sb="65" eb="66">
      <t>サイ</t>
    </rPh>
    <rPh sb="66" eb="67">
      <t>トウ</t>
    </rPh>
    <rPh sb="67" eb="69">
      <t>クリイレ</t>
    </rPh>
    <rPh sb="69" eb="71">
      <t>ミコミ</t>
    </rPh>
    <rPh sb="71" eb="72">
      <t>ガク</t>
    </rPh>
    <rPh sb="73" eb="75">
      <t>ゲンショウ</t>
    </rPh>
    <rPh sb="84" eb="86">
      <t>ジッシツ</t>
    </rPh>
    <rPh sb="86" eb="89">
      <t>コウサイヒ</t>
    </rPh>
    <rPh sb="89" eb="91">
      <t>ヒリツ</t>
    </rPh>
    <rPh sb="97" eb="99">
      <t>コンゴ</t>
    </rPh>
    <phoneticPr fontId="48"/>
  </si>
  <si>
    <t>実質公債費比率</t>
    <phoneticPr fontId="44"/>
  </si>
  <si>
    <t xml:space="preserve"> </t>
    <phoneticPr fontId="44"/>
  </si>
  <si>
    <t xml:space="preserve"> </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</si>
</sst>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0">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theme="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b/>
      <sz val="15"/>
      <color theme="3"/>
      <name val="Yu Gothic"/>
      <family val="2"/>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xf numFmtId="0" fontId="47"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3" fillId="3" borderId="0" xfId="20" applyFill="1" applyAlignment="1" applyProtection="1">
      <alignment vertical="center"/>
      <protection hidden="1"/>
    </xf>
    <xf numFmtId="0" fontId="45" fillId="0" borderId="0" xfId="21" applyFont="1">
      <alignment vertical="center"/>
    </xf>
    <xf numFmtId="0" fontId="43" fillId="3" borderId="0" xfId="20" applyFill="1" applyAlignment="1">
      <alignment vertical="center"/>
    </xf>
    <xf numFmtId="0" fontId="43" fillId="3" borderId="0" xfId="20" applyFill="1"/>
    <xf numFmtId="0" fontId="43" fillId="3" borderId="0" xfId="20" applyFill="1" applyProtection="1">
      <protection hidden="1"/>
    </xf>
    <xf numFmtId="0" fontId="45" fillId="0" borderId="30" xfId="21" applyFont="1" applyBorder="1">
      <alignment vertical="center"/>
    </xf>
    <xf numFmtId="0" fontId="45" fillId="0" borderId="23" xfId="21" applyFont="1" applyBorder="1">
      <alignment vertical="center"/>
    </xf>
    <xf numFmtId="189" fontId="45" fillId="0" borderId="23" xfId="21" applyNumberFormat="1" applyFont="1" applyBorder="1">
      <alignment vertical="center"/>
    </xf>
    <xf numFmtId="0" fontId="45" fillId="0" borderId="16" xfId="21" applyFont="1" applyBorder="1">
      <alignment vertical="center"/>
    </xf>
    <xf numFmtId="0" fontId="46" fillId="0" borderId="0" xfId="21" applyFont="1">
      <alignment vertical="center"/>
    </xf>
    <xf numFmtId="0" fontId="45" fillId="0" borderId="42" xfId="21" applyFont="1" applyBorder="1">
      <alignment vertical="center"/>
    </xf>
    <xf numFmtId="0" fontId="45" fillId="0" borderId="14" xfId="21" applyFont="1" applyBorder="1">
      <alignment vertical="center"/>
    </xf>
    <xf numFmtId="0" fontId="45" fillId="0" borderId="31" xfId="21" applyFont="1" applyBorder="1">
      <alignment vertical="center"/>
    </xf>
    <xf numFmtId="0" fontId="45" fillId="0" borderId="34" xfId="21" applyFont="1" applyBorder="1">
      <alignment vertical="center"/>
    </xf>
    <xf numFmtId="0" fontId="45" fillId="0" borderId="15" xfId="21" applyFont="1" applyBorder="1">
      <alignment vertical="center"/>
    </xf>
    <xf numFmtId="0" fontId="45" fillId="0" borderId="35" xfId="21" applyFont="1" applyBorder="1">
      <alignment vertical="center"/>
    </xf>
    <xf numFmtId="0" fontId="46" fillId="0" borderId="30" xfId="21" applyFont="1" applyBorder="1">
      <alignment vertical="center"/>
    </xf>
    <xf numFmtId="178" fontId="47" fillId="0" borderId="0" xfId="21" applyNumberFormat="1" applyFont="1">
      <alignment vertical="center"/>
    </xf>
    <xf numFmtId="178" fontId="45" fillId="0" borderId="0" xfId="21" applyNumberFormat="1" applyFont="1">
      <alignment vertical="center"/>
    </xf>
    <xf numFmtId="187" fontId="45" fillId="3" borderId="0" xfId="22" applyNumberFormat="1" applyFont="1" applyFill="1" applyAlignment="1">
      <alignment vertical="center" wrapText="1"/>
    </xf>
    <xf numFmtId="49" fontId="45" fillId="3" borderId="0" xfId="22" applyNumberFormat="1" applyFont="1" applyFill="1" applyAlignment="1">
      <alignment horizontal="center" vertical="center" wrapText="1"/>
    </xf>
    <xf numFmtId="49" fontId="45" fillId="3" borderId="0" xfId="22" applyNumberFormat="1" applyFont="1" applyFill="1" applyAlignment="1">
      <alignment horizontal="center" vertical="center"/>
    </xf>
    <xf numFmtId="178" fontId="45" fillId="0" borderId="42" xfId="21" applyNumberFormat="1" applyFont="1" applyBorder="1">
      <alignment vertical="center"/>
    </xf>
    <xf numFmtId="178" fontId="45" fillId="0" borderId="14" xfId="21" applyNumberFormat="1" applyFont="1" applyBorder="1">
      <alignment vertical="center"/>
    </xf>
    <xf numFmtId="191" fontId="45" fillId="0" borderId="0" xfId="21" applyNumberFormat="1" applyFont="1">
      <alignment vertical="center"/>
    </xf>
    <xf numFmtId="178" fontId="45" fillId="0" borderId="31" xfId="21" applyNumberFormat="1" applyFont="1" applyBorder="1">
      <alignment vertical="center"/>
    </xf>
    <xf numFmtId="178" fontId="45" fillId="0" borderId="34" xfId="21" applyNumberFormat="1" applyFont="1" applyBorder="1">
      <alignment vertical="center"/>
    </xf>
    <xf numFmtId="189" fontId="45" fillId="0" borderId="34" xfId="21" applyNumberFormat="1" applyFont="1" applyBorder="1">
      <alignment vertical="center"/>
    </xf>
    <xf numFmtId="178" fontId="45" fillId="0" borderId="15" xfId="21" applyNumberFormat="1" applyFont="1" applyBorder="1">
      <alignment vertical="center"/>
    </xf>
    <xf numFmtId="0" fontId="46" fillId="0" borderId="42" xfId="21" applyFont="1" applyBorder="1">
      <alignment vertical="center"/>
    </xf>
    <xf numFmtId="0" fontId="45" fillId="0" borderId="0" xfId="22" applyFont="1">
      <alignment vertical="center"/>
    </xf>
    <xf numFmtId="189" fontId="45" fillId="0" borderId="0" xfId="22" applyNumberFormat="1" applyFont="1">
      <alignment vertical="center"/>
    </xf>
    <xf numFmtId="178" fontId="43" fillId="0" borderId="0" xfId="23" applyNumberFormat="1" applyAlignment="1">
      <alignment vertical="center"/>
    </xf>
    <xf numFmtId="183" fontId="43" fillId="0" borderId="0" xfId="24" applyNumberFormat="1" applyAlignment="1">
      <alignment horizontal="right" vertical="center"/>
    </xf>
    <xf numFmtId="184" fontId="43" fillId="0" borderId="0" xfId="24" applyNumberFormat="1" applyAlignment="1">
      <alignment horizontal="right" vertical="center"/>
    </xf>
    <xf numFmtId="178" fontId="45" fillId="3" borderId="0" xfId="21" applyNumberFormat="1" applyFont="1" applyFill="1" applyAlignment="1">
      <alignment vertical="center" wrapText="1"/>
    </xf>
    <xf numFmtId="178" fontId="43" fillId="0" borderId="0" xfId="23" applyNumberFormat="1" applyAlignment="1">
      <alignment horizontal="center" vertical="center"/>
    </xf>
    <xf numFmtId="0" fontId="49" fillId="0" borderId="0" xfId="25" applyFont="1">
      <alignment vertical="center"/>
    </xf>
    <xf numFmtId="190" fontId="45"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84" fontId="45" fillId="3" borderId="74" xfId="22" applyNumberFormat="1" applyFont="1" applyFill="1" applyBorder="1" applyAlignment="1">
      <alignment horizontal="center" vertical="center"/>
    </xf>
    <xf numFmtId="178" fontId="43" fillId="0" borderId="0" xfId="21" applyNumberFormat="1" applyAlignment="1">
      <alignment horizontal="center" vertical="center"/>
    </xf>
    <xf numFmtId="184" fontId="45" fillId="0" borderId="0" xfId="21" applyNumberFormat="1" applyFont="1" applyAlignment="1">
      <alignment horizontal="center" vertical="center"/>
    </xf>
    <xf numFmtId="187" fontId="45" fillId="3" borderId="74" xfId="22" applyNumberFormat="1" applyFont="1" applyFill="1" applyBorder="1" applyAlignment="1">
      <alignment horizontal="center" vertical="center" wrapText="1"/>
    </xf>
    <xf numFmtId="184" fontId="45" fillId="3" borderId="0" xfId="22" applyNumberFormat="1" applyFont="1" applyFill="1" applyAlignment="1">
      <alignment horizontal="center" vertical="center" wrapText="1"/>
    </xf>
    <xf numFmtId="0" fontId="45" fillId="0" borderId="74" xfId="21" applyFont="1" applyBorder="1" applyAlignment="1">
      <alignment horizontal="center" vertical="center"/>
    </xf>
    <xf numFmtId="0" fontId="45" fillId="0" borderId="0" xfId="21" applyFont="1" applyAlignment="1">
      <alignment horizontal="center" vertical="center"/>
    </xf>
    <xf numFmtId="184" fontId="45" fillId="3" borderId="0" xfId="22" applyNumberFormat="1" applyFont="1" applyFill="1" applyAlignment="1">
      <alignment horizontal="center" vertical="center"/>
    </xf>
    <xf numFmtId="187" fontId="45" fillId="3" borderId="0" xfId="22" applyNumberFormat="1" applyFont="1" applyFill="1" applyAlignment="1">
      <alignment horizontal="center" vertical="center" wrapText="1"/>
    </xf>
    <xf numFmtId="0" fontId="45" fillId="0" borderId="32" xfId="21" applyFont="1" applyBorder="1" applyAlignment="1">
      <alignment horizontal="center" vertical="center"/>
    </xf>
    <xf numFmtId="0" fontId="45" fillId="0" borderId="35" xfId="21" applyFont="1" applyBorder="1" applyAlignment="1">
      <alignment horizontal="center" vertical="center"/>
    </xf>
    <xf numFmtId="0" fontId="45" fillId="0" borderId="37" xfId="21" applyFont="1" applyBorder="1" applyAlignment="1">
      <alignment horizontal="center" vertical="center"/>
    </xf>
    <xf numFmtId="0" fontId="45" fillId="0" borderId="30" xfId="21" applyFont="1" applyBorder="1" applyAlignment="1" applyProtection="1">
      <alignment horizontal="left" vertical="top" wrapText="1"/>
      <protection locked="0"/>
    </xf>
    <xf numFmtId="0" fontId="45" fillId="0" borderId="23" xfId="21" applyFont="1" applyBorder="1" applyAlignment="1" applyProtection="1">
      <alignment horizontal="left" vertical="top" wrapText="1"/>
      <protection locked="0"/>
    </xf>
    <xf numFmtId="0" fontId="45" fillId="0" borderId="16" xfId="21" applyFont="1" applyBorder="1" applyAlignment="1" applyProtection="1">
      <alignment horizontal="left" vertical="top" wrapText="1"/>
      <protection locked="0"/>
    </xf>
    <xf numFmtId="0" fontId="45" fillId="0" borderId="42" xfId="21" applyFont="1" applyBorder="1" applyAlignment="1" applyProtection="1">
      <alignment horizontal="left" vertical="top" wrapText="1"/>
      <protection locked="0"/>
    </xf>
    <xf numFmtId="0" fontId="45" fillId="0" borderId="0" xfId="21" applyFont="1" applyAlignment="1" applyProtection="1">
      <alignment horizontal="left" vertical="top" wrapText="1"/>
      <protection locked="0"/>
    </xf>
    <xf numFmtId="0" fontId="45" fillId="0" borderId="14" xfId="21" applyFont="1" applyBorder="1" applyAlignment="1" applyProtection="1">
      <alignment horizontal="left" vertical="top" wrapText="1"/>
      <protection locked="0"/>
    </xf>
    <xf numFmtId="0" fontId="45" fillId="0" borderId="31" xfId="21" applyFont="1" applyBorder="1" applyAlignment="1" applyProtection="1">
      <alignment horizontal="left" vertical="top" wrapText="1"/>
      <protection locked="0"/>
    </xf>
    <xf numFmtId="0" fontId="45" fillId="0" borderId="34" xfId="21" applyFont="1" applyBorder="1" applyAlignment="1" applyProtection="1">
      <alignment horizontal="left" vertical="top" wrapText="1"/>
      <protection locked="0"/>
    </xf>
    <xf numFmtId="0" fontId="45" fillId="0" borderId="15" xfId="21" applyFont="1" applyBorder="1" applyAlignment="1" applyProtection="1">
      <alignment horizontal="left" vertical="top" wrapText="1"/>
      <protection locked="0"/>
    </xf>
    <xf numFmtId="187" fontId="45" fillId="0" borderId="0" xfId="22" applyNumberFormat="1" applyFont="1" applyAlignment="1">
      <alignment horizontal="center" vertical="center" wrapText="1"/>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C102-44C7-B0FD-5074F2749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56932</c:v>
                </c:pt>
                <c:pt idx="1">
                  <c:v>69630</c:v>
                </c:pt>
                <c:pt idx="2">
                  <c:v>47864</c:v>
                </c:pt>
                <c:pt idx="3">
                  <c:v>60192</c:v>
                </c:pt>
                <c:pt idx="4">
                  <c:v>61193</c:v>
                </c:pt>
              </c:numCache>
            </c:numRef>
          </c:val>
          <c:smooth val="0"/>
          <c:extLst>
            <c:ext xmlns:c16="http://schemas.microsoft.com/office/drawing/2014/chart" uri="{C3380CC4-5D6E-409C-BE32-E72D297353CC}">
              <c16:uniqueId val="{00000001-C102-44C7-B0FD-5074F274902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4.34</c:v>
                </c:pt>
                <c:pt idx="2">
                  <c:v>4.2300000000000004</c:v>
                </c:pt>
                <c:pt idx="3">
                  <c:v>4.51</c:v>
                </c:pt>
                <c:pt idx="4">
                  <c:v>6.55</c:v>
                </c:pt>
              </c:numCache>
            </c:numRef>
          </c:val>
          <c:extLst>
            <c:ext xmlns:c16="http://schemas.microsoft.com/office/drawing/2014/chart" uri="{C3380CC4-5D6E-409C-BE32-E72D297353CC}">
              <c16:uniqueId val="{00000000-B975-43D4-9CC4-E82EBB5C40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16.850000000000001</c:v>
                </c:pt>
                <c:pt idx="1">
                  <c:v>16.399999999999999</c:v>
                </c:pt>
                <c:pt idx="2">
                  <c:v>16.61</c:v>
                </c:pt>
                <c:pt idx="3">
                  <c:v>16.190000000000001</c:v>
                </c:pt>
                <c:pt idx="4">
                  <c:v>15.63</c:v>
                </c:pt>
              </c:numCache>
            </c:numRef>
          </c:val>
          <c:extLst>
            <c:ext xmlns:c16="http://schemas.microsoft.com/office/drawing/2014/chart" uri="{C3380CC4-5D6E-409C-BE32-E72D297353CC}">
              <c16:uniqueId val="{00000001-B975-43D4-9CC4-E82EBB5C40E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0.95</c:v>
                </c:pt>
                <c:pt idx="1">
                  <c:v>-0.09</c:v>
                </c:pt>
                <c:pt idx="2">
                  <c:v>-0.2</c:v>
                </c:pt>
                <c:pt idx="3">
                  <c:v>-0.26</c:v>
                </c:pt>
                <c:pt idx="4">
                  <c:v>1.84</c:v>
                </c:pt>
              </c:numCache>
            </c:numRef>
          </c:val>
          <c:smooth val="0"/>
          <c:extLst>
            <c:ext xmlns:c16="http://schemas.microsoft.com/office/drawing/2014/chart" uri="{C3380CC4-5D6E-409C-BE32-E72D297353CC}">
              <c16:uniqueId val="{00000002-B975-43D4-9CC4-E82EBB5C40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AB-4E1F-8D4B-65CD3A19D1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AB-4E1F-8D4B-65CD3A19D1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AB-4E1F-8D4B-65CD3A19D1C5}"/>
            </c:ext>
          </c:extLst>
        </c:ser>
        <c:ser>
          <c:idx val="3"/>
          <c:order val="3"/>
          <c:tx>
            <c:strRef>
              <c:f>データシート!$A$30</c:f>
              <c:strCache>
                <c:ptCount val="1"/>
                <c:pt idx="0">
                  <c:v>食肉センター（と畜場）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BAB-4E1F-8D4B-65CD3A19D1C5}"/>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4-EBAB-4E1F-8D4B-65CD3A19D1C5}"/>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2.3199999999999998</c:v>
                </c:pt>
                <c:pt idx="2">
                  <c:v>#N/A</c:v>
                </c:pt>
                <c:pt idx="3">
                  <c:v>2.59</c:v>
                </c:pt>
                <c:pt idx="4">
                  <c:v>#N/A</c:v>
                </c:pt>
                <c:pt idx="5">
                  <c:v>2.2599999999999998</c:v>
                </c:pt>
                <c:pt idx="6">
                  <c:v>#N/A</c:v>
                </c:pt>
                <c:pt idx="7">
                  <c:v>0.6</c:v>
                </c:pt>
                <c:pt idx="8">
                  <c:v>#N/A</c:v>
                </c:pt>
                <c:pt idx="9">
                  <c:v>0.3</c:v>
                </c:pt>
              </c:numCache>
            </c:numRef>
          </c:val>
          <c:extLst>
            <c:ext xmlns:c16="http://schemas.microsoft.com/office/drawing/2014/chart" uri="{C3380CC4-5D6E-409C-BE32-E72D297353CC}">
              <c16:uniqueId val="{00000005-EBAB-4E1F-8D4B-65CD3A19D1C5}"/>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0.93</c:v>
                </c:pt>
                <c:pt idx="2">
                  <c:v>#N/A</c:v>
                </c:pt>
                <c:pt idx="3">
                  <c:v>0.87</c:v>
                </c:pt>
                <c:pt idx="4">
                  <c:v>#N/A</c:v>
                </c:pt>
                <c:pt idx="5">
                  <c:v>0.83</c:v>
                </c:pt>
                <c:pt idx="6">
                  <c:v>#N/A</c:v>
                </c:pt>
                <c:pt idx="7">
                  <c:v>0.27</c:v>
                </c:pt>
                <c:pt idx="8">
                  <c:v>#N/A</c:v>
                </c:pt>
                <c:pt idx="9">
                  <c:v>1.05</c:v>
                </c:pt>
              </c:numCache>
            </c:numRef>
          </c:val>
          <c:extLst>
            <c:ext xmlns:c16="http://schemas.microsoft.com/office/drawing/2014/chart" uri="{C3380CC4-5D6E-409C-BE32-E72D297353CC}">
              <c16:uniqueId val="{00000006-EBAB-4E1F-8D4B-65CD3A19D1C5}"/>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1.05</c:v>
                </c:pt>
                <c:pt idx="2">
                  <c:v>#N/A</c:v>
                </c:pt>
                <c:pt idx="3">
                  <c:v>1.06</c:v>
                </c:pt>
                <c:pt idx="4">
                  <c:v>#N/A</c:v>
                </c:pt>
                <c:pt idx="5">
                  <c:v>1.1000000000000001</c:v>
                </c:pt>
                <c:pt idx="6">
                  <c:v>#N/A</c:v>
                </c:pt>
                <c:pt idx="7">
                  <c:v>1.08</c:v>
                </c:pt>
                <c:pt idx="8">
                  <c:v>#N/A</c:v>
                </c:pt>
                <c:pt idx="9">
                  <c:v>1.32</c:v>
                </c:pt>
              </c:numCache>
            </c:numRef>
          </c:val>
          <c:extLst>
            <c:ext xmlns:c16="http://schemas.microsoft.com/office/drawing/2014/chart" uri="{C3380CC4-5D6E-409C-BE32-E72D297353CC}">
              <c16:uniqueId val="{00000007-EBAB-4E1F-8D4B-65CD3A19D1C5}"/>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4.5999999999999996</c:v>
                </c:pt>
                <c:pt idx="2">
                  <c:v>#N/A</c:v>
                </c:pt>
                <c:pt idx="3">
                  <c:v>4.67</c:v>
                </c:pt>
                <c:pt idx="4">
                  <c:v>#N/A</c:v>
                </c:pt>
                <c:pt idx="5">
                  <c:v>5.52</c:v>
                </c:pt>
                <c:pt idx="6">
                  <c:v>#N/A</c:v>
                </c:pt>
                <c:pt idx="7">
                  <c:v>5.35</c:v>
                </c:pt>
                <c:pt idx="8">
                  <c:v>#N/A</c:v>
                </c:pt>
                <c:pt idx="9">
                  <c:v>5.08</c:v>
                </c:pt>
              </c:numCache>
            </c:numRef>
          </c:val>
          <c:extLst>
            <c:ext xmlns:c16="http://schemas.microsoft.com/office/drawing/2014/chart" uri="{C3380CC4-5D6E-409C-BE32-E72D297353CC}">
              <c16:uniqueId val="{00000008-EBAB-4E1F-8D4B-65CD3A19D1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3.81</c:v>
                </c:pt>
                <c:pt idx="2">
                  <c:v>#N/A</c:v>
                </c:pt>
                <c:pt idx="3">
                  <c:v>4.33</c:v>
                </c:pt>
                <c:pt idx="4">
                  <c:v>#N/A</c:v>
                </c:pt>
                <c:pt idx="5">
                  <c:v>4.2300000000000004</c:v>
                </c:pt>
                <c:pt idx="6">
                  <c:v>#N/A</c:v>
                </c:pt>
                <c:pt idx="7">
                  <c:v>4.51</c:v>
                </c:pt>
                <c:pt idx="8">
                  <c:v>#N/A</c:v>
                </c:pt>
                <c:pt idx="9">
                  <c:v>6.55</c:v>
                </c:pt>
              </c:numCache>
            </c:numRef>
          </c:val>
          <c:extLst>
            <c:ext xmlns:c16="http://schemas.microsoft.com/office/drawing/2014/chart" uri="{C3380CC4-5D6E-409C-BE32-E72D297353CC}">
              <c16:uniqueId val="{00000009-EBAB-4E1F-8D4B-65CD3A19D1C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6301</c:v>
                </c:pt>
                <c:pt idx="5">
                  <c:v>6242</c:v>
                </c:pt>
                <c:pt idx="8">
                  <c:v>5847</c:v>
                </c:pt>
                <c:pt idx="11">
                  <c:v>5488</c:v>
                </c:pt>
                <c:pt idx="14">
                  <c:v>5388</c:v>
                </c:pt>
              </c:numCache>
            </c:numRef>
          </c:val>
          <c:extLst>
            <c:ext xmlns:c16="http://schemas.microsoft.com/office/drawing/2014/chart" uri="{C3380CC4-5D6E-409C-BE32-E72D297353CC}">
              <c16:uniqueId val="{00000000-04E3-4C59-BDC7-B51F7F535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E3-4C59-BDC7-B51F7F535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30</c:v>
                </c:pt>
                <c:pt idx="6">
                  <c:v>26</c:v>
                </c:pt>
                <c:pt idx="9">
                  <c:v>26</c:v>
                </c:pt>
                <c:pt idx="12">
                  <c:v>22</c:v>
                </c:pt>
              </c:numCache>
            </c:numRef>
          </c:val>
          <c:extLst>
            <c:ext xmlns:c16="http://schemas.microsoft.com/office/drawing/2014/chart" uri="{C3380CC4-5D6E-409C-BE32-E72D297353CC}">
              <c16:uniqueId val="{00000002-04E3-4C59-BDC7-B51F7F535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3-4C59-BDC7-B51F7F535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917</c:v>
                </c:pt>
                <c:pt idx="3">
                  <c:v>891</c:v>
                </c:pt>
                <c:pt idx="6">
                  <c:v>912</c:v>
                </c:pt>
                <c:pt idx="9">
                  <c:v>879</c:v>
                </c:pt>
                <c:pt idx="12">
                  <c:v>822</c:v>
                </c:pt>
              </c:numCache>
            </c:numRef>
          </c:val>
          <c:extLst>
            <c:ext xmlns:c16="http://schemas.microsoft.com/office/drawing/2014/chart" uri="{C3380CC4-5D6E-409C-BE32-E72D297353CC}">
              <c16:uniqueId val="{00000004-04E3-4C59-BDC7-B51F7F535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3-4C59-BDC7-B51F7F535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E3-4C59-BDC7-B51F7F535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8204</c:v>
                </c:pt>
                <c:pt idx="3">
                  <c:v>7941</c:v>
                </c:pt>
                <c:pt idx="6">
                  <c:v>7234</c:v>
                </c:pt>
                <c:pt idx="9">
                  <c:v>6707</c:v>
                </c:pt>
                <c:pt idx="12">
                  <c:v>6598</c:v>
                </c:pt>
              </c:numCache>
            </c:numRef>
          </c:val>
          <c:extLst>
            <c:ext xmlns:c16="http://schemas.microsoft.com/office/drawing/2014/chart" uri="{C3380CC4-5D6E-409C-BE32-E72D297353CC}">
              <c16:uniqueId val="{00000007-04E3-4C59-BDC7-B51F7F53555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2852</c:v>
                </c:pt>
                <c:pt idx="2">
                  <c:v>#N/A</c:v>
                </c:pt>
                <c:pt idx="3">
                  <c:v>#N/A</c:v>
                </c:pt>
                <c:pt idx="4">
                  <c:v>2620</c:v>
                </c:pt>
                <c:pt idx="5">
                  <c:v>#N/A</c:v>
                </c:pt>
                <c:pt idx="6">
                  <c:v>#N/A</c:v>
                </c:pt>
                <c:pt idx="7">
                  <c:v>2325</c:v>
                </c:pt>
                <c:pt idx="8">
                  <c:v>#N/A</c:v>
                </c:pt>
                <c:pt idx="9">
                  <c:v>#N/A</c:v>
                </c:pt>
                <c:pt idx="10">
                  <c:v>2124</c:v>
                </c:pt>
                <c:pt idx="11">
                  <c:v>#N/A</c:v>
                </c:pt>
                <c:pt idx="12">
                  <c:v>#N/A</c:v>
                </c:pt>
                <c:pt idx="13">
                  <c:v>2054</c:v>
                </c:pt>
                <c:pt idx="14">
                  <c:v>#N/A</c:v>
                </c:pt>
              </c:numCache>
            </c:numRef>
          </c:val>
          <c:smooth val="0"/>
          <c:extLst>
            <c:ext xmlns:c16="http://schemas.microsoft.com/office/drawing/2014/chart" uri="{C3380CC4-5D6E-409C-BE32-E72D297353CC}">
              <c16:uniqueId val="{00000008-04E3-4C59-BDC7-B51F7F53555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57376</c:v>
                </c:pt>
                <c:pt idx="5">
                  <c:v>56073</c:v>
                </c:pt>
                <c:pt idx="8">
                  <c:v>54386</c:v>
                </c:pt>
                <c:pt idx="11">
                  <c:v>52603</c:v>
                </c:pt>
                <c:pt idx="14">
                  <c:v>50942</c:v>
                </c:pt>
              </c:numCache>
            </c:numRef>
          </c:val>
          <c:extLst>
            <c:ext xmlns:c16="http://schemas.microsoft.com/office/drawing/2014/chart" uri="{C3380CC4-5D6E-409C-BE32-E72D297353CC}">
              <c16:uniqueId val="{00000000-DFD8-454D-8516-6B40E3A3A8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1998</c:v>
                </c:pt>
                <c:pt idx="5">
                  <c:v>1745</c:v>
                </c:pt>
                <c:pt idx="8">
                  <c:v>1691</c:v>
                </c:pt>
                <c:pt idx="11">
                  <c:v>1836</c:v>
                </c:pt>
                <c:pt idx="14">
                  <c:v>1739</c:v>
                </c:pt>
              </c:numCache>
            </c:numRef>
          </c:val>
          <c:extLst>
            <c:ext xmlns:c16="http://schemas.microsoft.com/office/drawing/2014/chart" uri="{C3380CC4-5D6E-409C-BE32-E72D297353CC}">
              <c16:uniqueId val="{00000001-DFD8-454D-8516-6B40E3A3A8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19479</c:v>
                </c:pt>
                <c:pt idx="5">
                  <c:v>20756</c:v>
                </c:pt>
                <c:pt idx="8">
                  <c:v>22502</c:v>
                </c:pt>
                <c:pt idx="11">
                  <c:v>22892</c:v>
                </c:pt>
                <c:pt idx="14">
                  <c:v>22235</c:v>
                </c:pt>
              </c:numCache>
            </c:numRef>
          </c:val>
          <c:extLst>
            <c:ext xmlns:c16="http://schemas.microsoft.com/office/drawing/2014/chart" uri="{C3380CC4-5D6E-409C-BE32-E72D297353CC}">
              <c16:uniqueId val="{00000002-DFD8-454D-8516-6B40E3A3A8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D8-454D-8516-6B40E3A3A8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D8-454D-8516-6B40E3A3A8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D8-454D-8516-6B40E3A3A8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8883</c:v>
                </c:pt>
                <c:pt idx="3">
                  <c:v>8695</c:v>
                </c:pt>
                <c:pt idx="6">
                  <c:v>8340</c:v>
                </c:pt>
                <c:pt idx="9">
                  <c:v>8163</c:v>
                </c:pt>
                <c:pt idx="12">
                  <c:v>8236</c:v>
                </c:pt>
              </c:numCache>
            </c:numRef>
          </c:val>
          <c:extLst>
            <c:ext xmlns:c16="http://schemas.microsoft.com/office/drawing/2014/chart" uri="{C3380CC4-5D6E-409C-BE32-E72D297353CC}">
              <c16:uniqueId val="{00000006-DFD8-454D-8516-6B40E3A3A8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FD8-454D-8516-6B40E3A3A8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13698</c:v>
                </c:pt>
                <c:pt idx="3">
                  <c:v>12892</c:v>
                </c:pt>
                <c:pt idx="6">
                  <c:v>12363</c:v>
                </c:pt>
                <c:pt idx="9">
                  <c:v>11743</c:v>
                </c:pt>
                <c:pt idx="12">
                  <c:v>11104</c:v>
                </c:pt>
              </c:numCache>
            </c:numRef>
          </c:val>
          <c:extLst>
            <c:ext xmlns:c16="http://schemas.microsoft.com/office/drawing/2014/chart" uri="{C3380CC4-5D6E-409C-BE32-E72D297353CC}">
              <c16:uniqueId val="{00000008-DFD8-454D-8516-6B40E3A3A8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144</c:v>
                </c:pt>
                <c:pt idx="3">
                  <c:v>115</c:v>
                </c:pt>
                <c:pt idx="6">
                  <c:v>90</c:v>
                </c:pt>
                <c:pt idx="9">
                  <c:v>65</c:v>
                </c:pt>
                <c:pt idx="12">
                  <c:v>44</c:v>
                </c:pt>
              </c:numCache>
            </c:numRef>
          </c:val>
          <c:extLst>
            <c:ext xmlns:c16="http://schemas.microsoft.com/office/drawing/2014/chart" uri="{C3380CC4-5D6E-409C-BE32-E72D297353CC}">
              <c16:uniqueId val="{00000009-DFD8-454D-8516-6B40E3A3A8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60984</c:v>
                </c:pt>
                <c:pt idx="3">
                  <c:v>59354</c:v>
                </c:pt>
                <c:pt idx="6">
                  <c:v>57157</c:v>
                </c:pt>
                <c:pt idx="9">
                  <c:v>56152</c:v>
                </c:pt>
                <c:pt idx="12">
                  <c:v>55429</c:v>
                </c:pt>
              </c:numCache>
            </c:numRef>
          </c:val>
          <c:extLst>
            <c:ext xmlns:c16="http://schemas.microsoft.com/office/drawing/2014/chart" uri="{C3380CC4-5D6E-409C-BE32-E72D297353CC}">
              <c16:uniqueId val="{0000000A-DFD8-454D-8516-6B40E3A3A81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4855</c:v>
                </c:pt>
                <c:pt idx="2">
                  <c:v>#N/A</c:v>
                </c:pt>
                <c:pt idx="3">
                  <c:v>#N/A</c:v>
                </c:pt>
                <c:pt idx="4">
                  <c:v>2482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D8-454D-8516-6B40E3A3A81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5285</c:v>
                </c:pt>
                <c:pt idx="1">
                  <c:v>5122</c:v>
                </c:pt>
                <c:pt idx="2">
                  <c:v>5033</c:v>
                </c:pt>
              </c:numCache>
            </c:numRef>
          </c:val>
          <c:extLst>
            <c:ext xmlns:c16="http://schemas.microsoft.com/office/drawing/2014/chart" uri="{C3380CC4-5D6E-409C-BE32-E72D297353CC}">
              <c16:uniqueId val="{00000000-7B56-49B4-AE71-7B1FB8DAB1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2466</c:v>
                </c:pt>
                <c:pt idx="1">
                  <c:v>2476</c:v>
                </c:pt>
                <c:pt idx="2">
                  <c:v>2384</c:v>
                </c:pt>
              </c:numCache>
            </c:numRef>
          </c:val>
          <c:extLst>
            <c:ext xmlns:c16="http://schemas.microsoft.com/office/drawing/2014/chart" uri="{C3380CC4-5D6E-409C-BE32-E72D297353CC}">
              <c16:uniqueId val="{00000001-7B56-49B4-AE71-7B1FB8DAB1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12464</c:v>
                </c:pt>
                <c:pt idx="1">
                  <c:v>11908</c:v>
                </c:pt>
                <c:pt idx="2">
                  <c:v>11780</c:v>
                </c:pt>
              </c:numCache>
            </c:numRef>
          </c:val>
          <c:extLst>
            <c:ext xmlns:c16="http://schemas.microsoft.com/office/drawing/2014/chart" uri="{C3380CC4-5D6E-409C-BE32-E72D297353CC}">
              <c16:uniqueId val="{00000002-7B56-49B4-AE71-7B1FB8DAB1A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{AD77D5D0-1B44-41DD-972D-383F8C0F2EFE}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1BE-4093-851C-6A8E708100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{33B050A2-2199-45EF-8930-0C4BD67A46A8}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BE-4093-851C-6A8E708100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{0668F221-922F-4554-A627-7EB63E7AD6CE}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BE-4093-851C-6A8E708100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{EA13527D-F1EE-479A-965C-796721E85A5A}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BE-4093-851C-6A8E708100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{89019B06-06C8-4D57-A656-EECEA3FECAD5}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BE-4093-851C-6A8E708100A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{1DCC3D2E-7483-486C-A349-5956EF21A4F5}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1BE-4093-851C-6A8E708100A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{75E516B7-C0F6-413F-A40D-D162829104C6}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1BE-4093-851C-6A8E708100A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{66E5E942-ECEA-43E9-840C-EBFBB6C8602A}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1BE-4093-851C-6A8E708100A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{0BF7B92E-64E3-40BD-8E3D-0C37C62E42A5}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1BE-4093-851C-6A8E708100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54.4</c:v>
                </c:pt>
                <c:pt idx="16">
                  <c:v>55.9</c:v>
                </c:pt>
                <c:pt idx="24">
                  <c:v>56.8</c:v>
                </c:pt>
                <c:pt idx="32">
                  <c:v>58.1</c:v>
                </c:pt>
              </c:numCache>
            </c:numRef>
          </c:xVal>
          <c:yVal>
            <c:numRef>
              <c:f>公会計指標分析・財政指標組合せ分析表!$BP$51:$DC$51</c:f>
              <c:numCache>
                <c:formatCode>#,##0.0;"▲ "#,##0.0</c:formatCode>
                <c:ptCount val="40"/>
                <c:pt idx="0">
                  <c:v>18.2</c:v>
                </c:pt>
                <c:pt idx="8">
                  <c:v>9.3000000000000007</c:v>
                </c:pt>
              </c:numCache>
            </c:numRef>
          </c:yVal>
          <c:smooth val="0"/>
          <c:extLst>
            <c:ext xmlns:c16="http://schemas.microsoft.com/office/drawing/2014/chart" uri="{C3380CC4-5D6E-409C-BE32-E72D297353CC}">
              <c16:uniqueId val="{00000009-31BE-4093-851C-6A8E708100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{37597F68-0CDB-4A86-ADD3-51B9350C08DB}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1BE-4093-851C-6A8E708100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{A7C74212-C414-4A42-A7B4-E002F6EC6895}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BE-4093-851C-6A8E708100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{49BC2D48-5C3D-4917-BD33-503B91B4C1FA}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BE-4093-851C-6A8E708100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{4FD27F66-082F-4089-B80E-8EEC9EEC4107}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BE-4093-851C-6A8E708100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{6E31EE50-274F-4F16-9A6D-3F4C9B8C3506}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BE-4093-851C-6A8E708100A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{CFE36252-9C43-473E-9817-32C16E67C4AC}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1BE-4093-851C-6A8E708100A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{1677A2F0-6E83-4EDF-A2C8-82FFA9DD027C}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1BE-4093-851C-6A8E708100A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{50480210-DAD2-4B5D-8B0B-B36EA5F6120B}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1BE-4093-851C-6A8E708100A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{C3F01BEA-5543-4302-BBC1-45DF8528F548}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1BE-4093-851C-6A8E708100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31BE-4093-851C-6A8E708100A2}"/>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{32E794CD-6C44-4229-9BF8-B1C9B5AD3E84}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24-44D4-9993-CAB49EA411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{B18CDC67-32C9-45EE-86E5-BBB2EAEADE4C}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24-44D4-9993-CAB49EA411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{50E2C81F-2D39-4DB9-9584-AAF7104D2040}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24-44D4-9993-CAB49EA411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{7CB9F95A-7A10-42EB-8FA0-8CD298C8623C}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24-44D4-9993-CAB49EA411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{5E7BDDB0-13EE-44FD-A2ED-7D9DDED9F0CF}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24-44D4-9993-CAB49EA411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{1106D1D1-924B-49A3-8039-104EE601FE80}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24-44D4-9993-CAB49EA411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{DCD2F0B5-EB36-4B2D-8668-351DBB4E29D7}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24-44D4-9993-CAB49EA411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{48FAD637-531F-40EE-8E70-A83A0DA5A756}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24-44D4-9993-CAB49EA411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{5796F5FA-10C4-4D5F-B0B6-DF72079F649A}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24-44D4-9993-CAB49EA411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10.199999999999999</c:v>
                </c:pt>
                <c:pt idx="16">
                  <c:v>9.8000000000000007</c:v>
                </c:pt>
                <c:pt idx="24">
                  <c:v>8.9</c:v>
                </c:pt>
                <c:pt idx="32">
                  <c:v>8.1</c:v>
                </c:pt>
              </c:numCache>
            </c:numRef>
          </c:xVal>
          <c:yVal>
            <c:numRef>
              <c:f>公会計指標分析・財政指標組合せ分析表!$BP$73:$DC$73</c:f>
              <c:numCache>
                <c:formatCode>#,##0.0;"▲ "#,##0.0</c:formatCode>
                <c:ptCount val="40"/>
                <c:pt idx="0">
                  <c:v>18.2</c:v>
                </c:pt>
                <c:pt idx="8">
                  <c:v>9.3000000000000007</c:v>
                </c:pt>
              </c:numCache>
            </c:numRef>
          </c:yVal>
          <c:smooth val="0"/>
          <c:extLst>
            <c:ext xmlns:c16="http://schemas.microsoft.com/office/drawing/2014/chart" uri="{C3380CC4-5D6E-409C-BE32-E72D297353CC}">
              <c16:uniqueId val="{00000009-9A24-44D4-9993-CAB49EA411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{F2CFA002-27C3-41A3-843C-54AA4854DACE}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24-44D4-9993-CAB49EA411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{2B6E8714-D126-4CA4-A4D0-6BABEB3DF8D8}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24-44D4-9993-CAB49EA411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{6DE2C8FB-A126-47AE-BE9F-57535146EDBC}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24-44D4-9993-CAB49EA411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{4D251D11-E84F-4AF2-83DB-16F152FCC26A}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24-44D4-9993-CAB49EA411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{6118AE5B-98C9-4A1D-B918-9B27A0D1A27F}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24-44D4-9993-CAB49EA411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{833A1840-62D5-4DE2-B92A-9A313FB7FE04}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24-44D4-9993-CAB49EA411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{B3446281-A3C2-4C13-9B38-6576049AF1C1}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24-44D4-9993-CAB49EA411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{01EA4F12-B423-4C16-B55E-15A89DD85698}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24-44D4-9993-CAB49EA411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{C5112A00-10E1-4F6E-9563-94B834D95600}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24-44D4-9993-CAB49EA411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9A24-44D4-9993-CAB49EA41163}"/>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実質公債費比率に係る分子については、大型事業等に係る地方債の償還が終了したこと</a:t>
          </a:r>
          <a:r>
            <a:rPr kumimoji="1" lang="ja-JP" altLang="en-US" sz="1400">
              <a:solidFill>
                <a:schemeClr val="dk1"/>
              </a:solidFill>
              <a:effectLst/>
              <a:latin typeface="ＭＳ Ｐゴシック"/>
              <a:ea typeface="ＭＳ Ｐゴシック"/>
              <a:cs typeface="+mn-cs"/>
            </a:rPr>
            <a:t>や、繰出金決算額の減少により公営企業債の元利償還金に対する繰入金が減少したこと</a:t>
          </a:r>
          <a:r>
            <a:rPr kumimoji="1" lang="ja-JP" altLang="ja-JP" sz="1400">
              <a:solidFill>
                <a:schemeClr val="dk1"/>
              </a:solidFill>
              <a:effectLst/>
              <a:latin typeface="ＭＳ Ｐゴシック"/>
              <a:ea typeface="ＭＳ Ｐゴシック"/>
              <a:cs typeface="+mn-cs"/>
            </a:rPr>
            <a:t>により、全体として減少している。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早期健全化基準未満であるが、今後とも市債発行抑制を基調として、比率のさらなる改善を図る。</a:t>
          </a:r>
          <a:endParaRPr lang="ja-JP" altLang="ja-JP" sz="1400">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66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14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1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1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1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1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1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1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1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1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1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1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1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874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591820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2145" y="238125"/>
          <a:ext cx="253174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093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令和２年度決算において、将来負担比率が算出されなかった。</a:t>
          </a:r>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将来負担額の減少についての主な要因は、地方債現在高の減少や公営企業債等繰入見込額の減少等である。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充当可能財源等については、充当可能基金において、</a:t>
          </a:r>
          <a:r>
            <a:rPr kumimoji="1" lang="ja-JP" altLang="en-US" sz="1400">
              <a:solidFill>
                <a:schemeClr val="dk1"/>
              </a:solidFill>
              <a:effectLst/>
              <a:latin typeface="ＭＳ Ｐゴシック"/>
              <a:ea typeface="ＭＳ Ｐゴシック"/>
              <a:cs typeface="+mn-cs"/>
            </a:rPr>
            <a:t>野口遵記念館建設基金の取り崩しにより減少しており、</a:t>
          </a:r>
          <a:r>
            <a:rPr kumimoji="1" lang="ja-JP" altLang="ja-JP" sz="1400">
              <a:solidFill>
                <a:schemeClr val="dk1"/>
              </a:solidFill>
              <a:effectLst/>
              <a:latin typeface="ＭＳ Ｐゴシック"/>
              <a:ea typeface="ＭＳ Ｐゴシック"/>
              <a:cs typeface="+mn-cs"/>
            </a:rPr>
            <a:t>基準財政需要額算入見込額</a:t>
          </a:r>
          <a:r>
            <a:rPr kumimoji="1" lang="ja-JP" altLang="en-US" sz="1400">
              <a:solidFill>
                <a:schemeClr val="dk1"/>
              </a:solidFill>
              <a:effectLst/>
              <a:latin typeface="ＭＳ Ｐゴシック"/>
              <a:ea typeface="ＭＳ Ｐゴシック"/>
              <a:cs typeface="+mn-cs"/>
            </a:rPr>
            <a:t>や充当可能特定歳入も</a:t>
          </a:r>
          <a:r>
            <a:rPr kumimoji="1" lang="ja-JP" altLang="ja-JP" sz="1400">
              <a:solidFill>
                <a:schemeClr val="dk1"/>
              </a:solidFill>
              <a:effectLst/>
              <a:latin typeface="ＭＳ Ｐゴシック"/>
              <a:ea typeface="ＭＳ Ｐゴシック"/>
              <a:cs typeface="+mn-cs"/>
            </a:rPr>
            <a:t>減少</a:t>
          </a:r>
          <a:r>
            <a:rPr kumimoji="1" lang="ja-JP" altLang="en-US" sz="1400">
              <a:solidFill>
                <a:schemeClr val="dk1"/>
              </a:solidFill>
              <a:effectLst/>
              <a:latin typeface="ＭＳ Ｐゴシック"/>
              <a:ea typeface="ＭＳ Ｐゴシック"/>
              <a:cs typeface="+mn-cs"/>
            </a:rPr>
            <a:t>しているため</a:t>
          </a:r>
          <a:r>
            <a:rPr kumimoji="1" lang="ja-JP" altLang="ja-JP" sz="1400">
              <a:solidFill>
                <a:schemeClr val="dk1"/>
              </a:solidFill>
              <a:effectLst/>
              <a:latin typeface="ＭＳ Ｐゴシック"/>
              <a:ea typeface="ＭＳ Ｐゴシック"/>
              <a:cs typeface="+mn-cs"/>
            </a:rPr>
            <a:t>、全体として減少している。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充当可能財源等の減少により前年度に比べ分子は増加しているが、将来負担額から充当可能財源等を差し引いたものがマイナスとなったため、将来負担比率は算出されなかった</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今後とも市債発行抑制を基調として、比率の維持を図る。</a:t>
          </a:r>
          <a:endParaRPr kumimoji="1" lang="ja-JP" altLang="en-US" sz="14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宮崎県延岡市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令和元</a:t>
          </a:r>
          <a:r>
            <a:rPr kumimoji="1" lang="ja-JP" altLang="ja-JP" sz="1300">
              <a:solidFill>
                <a:schemeClr val="dk1"/>
              </a:solidFill>
              <a:effectLst/>
              <a:latin typeface="ＭＳ ゴシック"/>
              <a:ea typeface="ＭＳ ゴシック"/>
              <a:cs typeface="+mn-cs"/>
            </a:rPr>
            <a:t>年度決算剰余金等を財政調整基金に</a:t>
          </a:r>
          <a:r>
            <a:rPr kumimoji="1" lang="en-US" altLang="ja-JP" sz="1300">
              <a:solidFill>
                <a:schemeClr val="dk1"/>
              </a:solidFill>
              <a:effectLst/>
              <a:latin typeface="ＭＳ ゴシック"/>
              <a:ea typeface="ＭＳ ゴシック"/>
              <a:cs typeface="+mn-cs"/>
            </a:rPr>
            <a:t>730</a:t>
          </a:r>
          <a:r>
            <a:rPr kumimoji="1" lang="ja-JP" altLang="ja-JP" sz="1300">
              <a:solidFill>
                <a:schemeClr val="dk1"/>
              </a:solidFill>
              <a:effectLst/>
              <a:latin typeface="ＭＳ ゴシック"/>
              <a:ea typeface="ＭＳ ゴシック"/>
              <a:cs typeface="+mn-cs"/>
            </a:rPr>
            <a:t>百万円、</a:t>
          </a:r>
          <a:r>
            <a:rPr lang="ja-JP" altLang="en-US" sz="1300">
              <a:solidFill>
                <a:schemeClr val="dk1"/>
              </a:solidFill>
              <a:effectLst/>
              <a:latin typeface="ＭＳ ゴシック"/>
              <a:ea typeface="ＭＳ ゴシック"/>
              <a:cs typeface="+mn-cs"/>
            </a:rPr>
            <a:t>新型コロナウイルス感染症緊急対策利子補給基金</a:t>
          </a:r>
          <a:r>
            <a:rPr kumimoji="1" lang="ja-JP" altLang="ja-JP" sz="1300">
              <a:solidFill>
                <a:schemeClr val="dk1"/>
              </a:solidFill>
              <a:effectLst/>
              <a:latin typeface="ＭＳ ゴシック"/>
              <a:ea typeface="ＭＳ ゴシック"/>
              <a:cs typeface="+mn-cs"/>
            </a:rPr>
            <a:t>へ</a:t>
          </a:r>
          <a:r>
            <a:rPr kumimoji="1" lang="en-US" altLang="ja-JP" sz="1300">
              <a:solidFill>
                <a:schemeClr val="dk1"/>
              </a:solidFill>
              <a:effectLst/>
              <a:latin typeface="ＭＳ ゴシック"/>
              <a:ea typeface="ＭＳ ゴシック"/>
              <a:cs typeface="+mn-cs"/>
            </a:rPr>
            <a:t>300</a:t>
          </a:r>
          <a:r>
            <a:rPr kumimoji="1" lang="ja-JP" altLang="ja-JP" sz="1300">
              <a:solidFill>
                <a:schemeClr val="dk1"/>
              </a:solidFill>
              <a:effectLst/>
              <a:latin typeface="ＭＳ ゴシック"/>
              <a:ea typeface="ＭＳ ゴシック"/>
              <a:cs typeface="+mn-cs"/>
            </a:rPr>
            <a:t>百万円の積み立て等があるものの、特別会計への繰出金や普通建設事業などの財政調整のための財政調整基金取り崩し</a:t>
          </a:r>
          <a:r>
            <a:rPr kumimoji="1" lang="en-US" altLang="ja-JP" sz="1300">
              <a:solidFill>
                <a:schemeClr val="dk1"/>
              </a:solidFill>
              <a:effectLst/>
              <a:latin typeface="ＭＳ ゴシック"/>
              <a:ea typeface="ＭＳ ゴシック"/>
              <a:cs typeface="+mn-cs"/>
            </a:rPr>
            <a:t>819</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野口遵記念館建設基金</a:t>
          </a:r>
          <a:r>
            <a:rPr kumimoji="1" lang="ja-JP" altLang="ja-JP" sz="1300">
              <a:solidFill>
                <a:schemeClr val="dk1"/>
              </a:solidFill>
              <a:effectLst/>
              <a:latin typeface="ＭＳ ゴシック"/>
              <a:ea typeface="ＭＳ ゴシック"/>
              <a:cs typeface="+mn-cs"/>
            </a:rPr>
            <a:t>取り崩し</a:t>
          </a:r>
          <a:r>
            <a:rPr kumimoji="1" lang="en-US" altLang="ja-JP" sz="1300">
              <a:solidFill>
                <a:schemeClr val="dk1"/>
              </a:solidFill>
              <a:effectLst/>
              <a:latin typeface="ＭＳ ゴシック"/>
              <a:ea typeface="ＭＳ ゴシック"/>
              <a:cs typeface="+mn-cs"/>
            </a:rPr>
            <a:t>191</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地域づくりを推進する事業</a:t>
          </a:r>
          <a:r>
            <a:rPr kumimoji="1" lang="ja-JP" altLang="en-US" sz="1300">
              <a:solidFill>
                <a:schemeClr val="dk1"/>
              </a:solidFill>
              <a:effectLst/>
              <a:latin typeface="ＭＳ ゴシック"/>
              <a:ea typeface="ＭＳ ゴシック"/>
              <a:cs typeface="+mn-cs"/>
            </a:rPr>
            <a:t>に活用するための地域づくり推進事業基金</a:t>
          </a:r>
          <a:r>
            <a:rPr kumimoji="1" lang="ja-JP" altLang="ja-JP" sz="1400">
              <a:solidFill>
                <a:schemeClr val="dk1"/>
              </a:solidFill>
              <a:effectLst/>
              <a:latin typeface="ＭＳ ゴシック"/>
              <a:ea typeface="ＭＳ ゴシック"/>
              <a:cs typeface="+mn-cs"/>
            </a:rPr>
            <a:t>取り崩し</a:t>
          </a:r>
          <a:r>
            <a:rPr kumimoji="1" lang="en-US" altLang="ja-JP" sz="1400">
              <a:solidFill>
                <a:schemeClr val="dk1"/>
              </a:solidFill>
              <a:effectLst/>
              <a:latin typeface="ＭＳ ゴシック"/>
              <a:ea typeface="ＭＳ ゴシック"/>
              <a:cs typeface="+mn-cs"/>
            </a:rPr>
            <a:t>185</a:t>
          </a:r>
          <a:r>
            <a:rPr kumimoji="1" lang="ja-JP" altLang="en-US" sz="14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等により、基金全体としては</a:t>
          </a:r>
          <a:r>
            <a:rPr kumimoji="1" lang="en-US" altLang="ja-JP" sz="1300">
              <a:solidFill>
                <a:schemeClr val="dk1"/>
              </a:solidFill>
              <a:effectLst/>
              <a:latin typeface="ＭＳ ゴシック"/>
              <a:ea typeface="ＭＳ ゴシック"/>
              <a:cs typeface="+mn-cs"/>
            </a:rPr>
            <a:t>309</a:t>
          </a:r>
          <a:r>
            <a:rPr kumimoji="1" lang="ja-JP" altLang="ja-JP" sz="1300">
              <a:solidFill>
                <a:schemeClr val="dk1"/>
              </a:solidFill>
              <a:effectLst/>
              <a:latin typeface="ＭＳ ゴシック"/>
              <a:ea typeface="ＭＳ ゴシック"/>
              <a:cs typeface="+mn-cs"/>
            </a:rPr>
            <a:t>百万円の減となった。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野口遵記念館建設基金について、事業進捗にあわせ、令和４年度までに全額取り崩す予定で</a:t>
          </a:r>
          <a:r>
            <a:rPr kumimoji="1" lang="ja-JP" altLang="en-US" sz="1300">
              <a:solidFill>
                <a:schemeClr val="dk1"/>
              </a:solidFill>
              <a:effectLst/>
              <a:latin typeface="ＭＳ ゴシック"/>
              <a:ea typeface="ＭＳ ゴシック"/>
              <a:cs typeface="+mn-cs"/>
            </a:rPr>
            <a:t>あり</a:t>
          </a:r>
          <a:r>
            <a:rPr kumimoji="1" lang="ja-JP" altLang="ja-JP" sz="1300">
              <a:solidFill>
                <a:schemeClr val="dk1"/>
              </a:solidFill>
              <a:effectLst/>
              <a:latin typeface="ＭＳ ゴシック"/>
              <a:ea typeface="ＭＳ ゴシック"/>
              <a:cs typeface="+mn-cs"/>
            </a:rPr>
            <a:t>、基金全体としては減少する見込みである</a:t>
          </a:r>
          <a:r>
            <a:rPr kumimoji="1" lang="ja-JP" altLang="en-US" sz="1300">
              <a:solidFill>
                <a:schemeClr val="dk1"/>
              </a:solidFill>
              <a:effectLst/>
              <a:latin typeface="ＭＳ ゴシック"/>
              <a:ea typeface="ＭＳ ゴシック"/>
              <a:cs typeface="+mn-cs"/>
            </a:rPr>
            <a:t>ため、国県の財政支援を積極的に活用するとともに、ふるさと納税の増額など新たな財源の確保に向けた取組を強化し、</a:t>
          </a:r>
          <a:r>
            <a:rPr lang="ja-JP" altLang="ja-JP" sz="1300" b="0" i="0" baseline="0">
              <a:solidFill>
                <a:schemeClr val="dk1"/>
              </a:solidFill>
              <a:effectLst/>
              <a:latin typeface="ＭＳ ゴシック"/>
              <a:ea typeface="ＭＳ ゴシック"/>
              <a:cs typeface="+mn-cs"/>
            </a:rPr>
            <a:t>安定した歳入確保等の取組を確実に実施する</a:t>
          </a:r>
          <a:r>
            <a:rPr lang="ja-JP" altLang="en-US" sz="1300" b="0" i="0" baseline="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ja-JP" sz="1250">
              <a:solidFill>
                <a:schemeClr val="dk1"/>
              </a:solidFill>
              <a:effectLst/>
              <a:latin typeface="ＭＳ ゴシック"/>
              <a:ea typeface="ＭＳ ゴシック"/>
              <a:cs typeface="+mn-cs"/>
            </a:rPr>
            <a:t>・地域づくり推進事業基金：地域づくりを推進する事業。</a:t>
          </a:r>
          <a:endParaRPr lang="ja-JP" altLang="ja-JP" sz="1250">
            <a:effectLst/>
            <a:latin typeface="ＭＳ ゴシック"/>
            <a:ea typeface="ＭＳ ゴシック"/>
          </a:endParaRPr>
        </a:p>
        <a:p>
          <a:r>
            <a:rPr kumimoji="1" lang="ja-JP" altLang="ja-JP" sz="1250">
              <a:solidFill>
                <a:schemeClr val="dk1"/>
              </a:solidFill>
              <a:effectLst/>
              <a:latin typeface="ＭＳ ゴシック"/>
              <a:ea typeface="ＭＳ ゴシック"/>
              <a:cs typeface="+mn-cs"/>
            </a:rPr>
            <a:t>・野口遵記念館建設基金：本市の芸術及び文化の振興を図るとともに、工業都市としての礎を築き延岡振興の母として敬愛される野口遵翁を顕彰</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a:t>
          </a:r>
          <a:r>
            <a:rPr kumimoji="1" lang="ja-JP" altLang="ja-JP" sz="1250">
              <a:solidFill>
                <a:schemeClr val="dk1"/>
              </a:solidFill>
              <a:effectLst/>
              <a:latin typeface="ＭＳ ゴシック"/>
              <a:ea typeface="ＭＳ ゴシック"/>
              <a:cs typeface="+mn-cs"/>
            </a:rPr>
            <a:t>していくための市民文化ホールの建設。</a:t>
          </a:r>
          <a:endParaRPr lang="ja-JP" altLang="ja-JP" sz="1250">
            <a:effectLst/>
            <a:latin typeface="ＭＳ ゴシック"/>
            <a:ea typeface="ＭＳ ゴシック"/>
          </a:endParaRPr>
        </a:p>
        <a:p>
          <a:r>
            <a:rPr kumimoji="1" lang="ja-JP" altLang="ja-JP" sz="1250">
              <a:solidFill>
                <a:schemeClr val="dk1"/>
              </a:solidFill>
              <a:effectLst/>
              <a:latin typeface="ＭＳ ゴシック"/>
              <a:ea typeface="ＭＳ ゴシック"/>
              <a:cs typeface="+mn-cs"/>
            </a:rPr>
            <a:t>・地域振興基金：市民の連帯の強化及び地域振興に要する経費。</a:t>
          </a:r>
          <a:endParaRPr lang="ja-JP" altLang="ja-JP" sz="1250">
            <a:effectLst/>
            <a:latin typeface="ＭＳ ゴシック"/>
            <a:ea typeface="ＭＳ ゴシック"/>
          </a:endParaRPr>
        </a:p>
        <a:p>
          <a:r>
            <a:rPr kumimoji="1" lang="ja-JP" altLang="ja-JP" sz="1250">
              <a:solidFill>
                <a:schemeClr val="dk1"/>
              </a:solidFill>
              <a:effectLst/>
              <a:latin typeface="ＭＳ ゴシック"/>
              <a:ea typeface="ＭＳ ゴシック"/>
              <a:cs typeface="+mn-cs"/>
            </a:rPr>
            <a:t>・ふるさと延岡応援基金：活力あるまちづくりに資する事業。</a:t>
          </a:r>
          <a:endParaRPr kumimoji="1" lang="en-US" altLang="ja-JP" sz="125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250">
              <a:solidFill>
                <a:schemeClr val="dk1"/>
              </a:solidFill>
              <a:effectLst/>
              <a:latin typeface="ＭＳ ゴシック"/>
              <a:ea typeface="ＭＳ ゴシック"/>
              <a:cs typeface="+mn-cs"/>
            </a:rPr>
            <a:t>・野口遵記念館建設基金：預金利息等による積み立て</a:t>
          </a:r>
          <a:r>
            <a:rPr kumimoji="1" lang="ja-JP" altLang="en-US" sz="1250">
              <a:solidFill>
                <a:schemeClr val="dk1"/>
              </a:solidFill>
              <a:effectLst/>
              <a:latin typeface="ＭＳ ゴシック"/>
              <a:ea typeface="ＭＳ ゴシック"/>
              <a:cs typeface="+mn-cs"/>
            </a:rPr>
            <a:t>が</a:t>
          </a:r>
          <a:r>
            <a:rPr kumimoji="1" lang="en-US" altLang="ja-JP" sz="1250">
              <a:solidFill>
                <a:schemeClr val="dk1"/>
              </a:solidFill>
              <a:effectLst/>
              <a:latin typeface="ＭＳ ゴシック"/>
              <a:ea typeface="ＭＳ ゴシック"/>
              <a:cs typeface="+mn-cs"/>
            </a:rPr>
            <a:t>15</a:t>
          </a:r>
          <a:r>
            <a:rPr kumimoji="1" lang="ja-JP" altLang="en-US" sz="1250">
              <a:solidFill>
                <a:schemeClr val="dk1"/>
              </a:solidFill>
              <a:effectLst/>
              <a:latin typeface="ＭＳ ゴシック"/>
              <a:ea typeface="ＭＳ ゴシック"/>
              <a:cs typeface="+mn-cs"/>
            </a:rPr>
            <a:t>百万</a:t>
          </a:r>
          <a:r>
            <a:rPr kumimoji="1" lang="ja-JP" altLang="en-US" sz="1250">
              <a:solidFill>
                <a:srgbClr val="FF0000"/>
              </a:solidFill>
              <a:effectLst/>
              <a:latin typeface="ＭＳ ゴシック"/>
              <a:ea typeface="ＭＳ ゴシック"/>
              <a:cs typeface="+mn-cs"/>
            </a:rPr>
            <a:t>円</a:t>
          </a:r>
          <a:r>
            <a:rPr kumimoji="1" lang="ja-JP" altLang="en-US" sz="1250">
              <a:solidFill>
                <a:schemeClr val="dk1"/>
              </a:solidFill>
              <a:effectLst/>
              <a:latin typeface="ＭＳ ゴシック"/>
              <a:ea typeface="ＭＳ ゴシック"/>
              <a:cs typeface="+mn-cs"/>
            </a:rPr>
            <a:t>あるものの、</a:t>
          </a:r>
          <a:r>
            <a:rPr kumimoji="1" lang="ja-JP" altLang="ja-JP" sz="1250">
              <a:solidFill>
                <a:schemeClr val="dk1"/>
              </a:solidFill>
              <a:effectLst/>
              <a:latin typeface="ＭＳ ゴシック"/>
              <a:ea typeface="ＭＳ ゴシック"/>
              <a:cs typeface="+mn-cs"/>
            </a:rPr>
            <a:t>市民文化ホール「野口遵記念館」建設のため</a:t>
          </a:r>
          <a:r>
            <a:rPr kumimoji="1" lang="en-US" altLang="ja-JP" sz="1250">
              <a:solidFill>
                <a:schemeClr val="dk1"/>
              </a:solidFill>
              <a:effectLst/>
              <a:latin typeface="ＭＳ ゴシック"/>
              <a:ea typeface="ＭＳ ゴシック"/>
              <a:cs typeface="+mn-cs"/>
            </a:rPr>
            <a:t>191</a:t>
          </a:r>
          <a:r>
            <a:rPr kumimoji="1" lang="ja-JP" altLang="ja-JP" sz="1250">
              <a:solidFill>
                <a:schemeClr val="dk1"/>
              </a:solidFill>
              <a:effectLst/>
              <a:latin typeface="ＭＳ ゴシック"/>
              <a:ea typeface="ＭＳ ゴシック"/>
              <a:cs typeface="+mn-cs"/>
            </a:rPr>
            <a:t>百万円を取り崩したこ</a:t>
          </a:r>
          <a:endParaRPr kumimoji="1" lang="en-US" altLang="ja-JP" sz="1250">
            <a:solidFill>
              <a:schemeClr val="dk1"/>
            </a:solidFill>
            <a:effectLst/>
            <a:latin typeface="ＭＳ ゴシック"/>
            <a:ea typeface="ＭＳ ゴシック"/>
            <a:cs typeface="+mn-cs"/>
          </a:endParaRPr>
        </a:p>
        <a:p>
          <a:r>
            <a:rPr kumimoji="1" lang="ja-JP" altLang="en-US" sz="1250">
              <a:solidFill>
                <a:schemeClr val="dk1"/>
              </a:solidFill>
              <a:effectLst/>
              <a:latin typeface="ＭＳ ゴシック"/>
              <a:ea typeface="ＭＳ ゴシック"/>
              <a:cs typeface="+mn-cs"/>
            </a:rPr>
            <a:t>　　　　　　　　　　　　</a:t>
          </a:r>
          <a:r>
            <a:rPr kumimoji="1" lang="ja-JP" altLang="ja-JP" sz="1250">
              <a:solidFill>
                <a:schemeClr val="dk1"/>
              </a:solidFill>
              <a:effectLst/>
              <a:latin typeface="ＭＳ ゴシック"/>
              <a:ea typeface="ＭＳ ゴシック"/>
              <a:cs typeface="+mn-cs"/>
            </a:rPr>
            <a:t>とによる減。</a:t>
          </a:r>
          <a:endParaRPr kumimoji="1" lang="en-US" altLang="ja-JP" sz="125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50">
              <a:solidFill>
                <a:schemeClr val="dk1"/>
              </a:solidFill>
              <a:effectLst/>
              <a:latin typeface="ＭＳ ゴシック"/>
              <a:ea typeface="ＭＳ ゴシック"/>
              <a:cs typeface="+mn-cs"/>
            </a:rPr>
            <a:t>・地域づくり推進事業基金：預金利息等による積み立てが</a:t>
          </a:r>
          <a:r>
            <a:rPr kumimoji="1" lang="en-US" altLang="ja-JP" sz="1250">
              <a:solidFill>
                <a:schemeClr val="dk1"/>
              </a:solidFill>
              <a:effectLst/>
              <a:latin typeface="ＭＳ ゴシック"/>
              <a:ea typeface="ＭＳ ゴシック"/>
              <a:cs typeface="+mn-cs"/>
            </a:rPr>
            <a:t>16</a:t>
          </a:r>
          <a:r>
            <a:rPr kumimoji="1" lang="ja-JP" altLang="ja-JP" sz="1250">
              <a:solidFill>
                <a:schemeClr val="dk1"/>
              </a:solidFill>
              <a:effectLst/>
              <a:latin typeface="ＭＳ ゴシック"/>
              <a:ea typeface="ＭＳ ゴシック"/>
              <a:cs typeface="+mn-cs"/>
            </a:rPr>
            <a:t>百万</a:t>
          </a:r>
          <a:r>
            <a:rPr kumimoji="1" lang="ja-JP" altLang="en-US" sz="1250">
              <a:solidFill>
                <a:srgbClr val="FF0000"/>
              </a:solidFill>
              <a:effectLst/>
              <a:latin typeface="ＭＳ ゴシック"/>
              <a:ea typeface="ＭＳ ゴシック"/>
              <a:cs typeface="+mn-cs"/>
            </a:rPr>
            <a:t>円</a:t>
          </a:r>
          <a:r>
            <a:rPr kumimoji="1" lang="ja-JP" altLang="ja-JP" sz="1250">
              <a:solidFill>
                <a:schemeClr val="dk1"/>
              </a:solidFill>
              <a:effectLst/>
              <a:latin typeface="ＭＳ ゴシック"/>
              <a:ea typeface="ＭＳ ゴシック"/>
              <a:cs typeface="+mn-cs"/>
            </a:rPr>
            <a:t>あるものの</a:t>
          </a:r>
          <a:r>
            <a:rPr kumimoji="1" lang="ja-JP" altLang="en-US" sz="1250">
              <a:solidFill>
                <a:schemeClr val="dk1"/>
              </a:solidFill>
              <a:effectLst/>
              <a:latin typeface="ＭＳ ゴシック"/>
              <a:ea typeface="ＭＳ ゴシック"/>
              <a:cs typeface="+mn-cs"/>
            </a:rPr>
            <a:t>、</a:t>
          </a:r>
          <a:r>
            <a:rPr kumimoji="1" lang="ja-JP" altLang="ja-JP" sz="1250">
              <a:solidFill>
                <a:schemeClr val="dk1"/>
              </a:solidFill>
              <a:effectLst/>
              <a:latin typeface="ＭＳ ゴシック"/>
              <a:ea typeface="ＭＳ ゴシック"/>
              <a:cs typeface="+mn-cs"/>
            </a:rPr>
            <a:t>地域づくりを推進する事業のため</a:t>
          </a:r>
          <a:r>
            <a:rPr kumimoji="1" lang="en-US" altLang="ja-JP" sz="1250">
              <a:solidFill>
                <a:schemeClr val="dk1"/>
              </a:solidFill>
              <a:effectLst/>
              <a:latin typeface="ＭＳ ゴシック"/>
              <a:ea typeface="ＭＳ ゴシック"/>
              <a:cs typeface="+mn-cs"/>
            </a:rPr>
            <a:t>185</a:t>
          </a:r>
          <a:r>
            <a:rPr kumimoji="1" lang="ja-JP" altLang="ja-JP" sz="1250">
              <a:solidFill>
                <a:schemeClr val="dk1"/>
              </a:solidFill>
              <a:effectLst/>
              <a:latin typeface="ＭＳ ゴシック"/>
              <a:ea typeface="ＭＳ ゴシック"/>
              <a:cs typeface="+mn-cs"/>
            </a:rPr>
            <a:t>百万円を取り崩したことによる</a:t>
          </a:r>
          <a:endParaRPr kumimoji="1" lang="en-US" altLang="ja-JP" sz="125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50">
              <a:solidFill>
                <a:schemeClr val="dk1"/>
              </a:solidFill>
              <a:effectLst/>
              <a:latin typeface="ＭＳ ゴシック"/>
              <a:ea typeface="ＭＳ ゴシック"/>
              <a:cs typeface="+mn-cs"/>
            </a:rPr>
            <a:t>　　　　　　　　　　　　　</a:t>
          </a:r>
          <a:r>
            <a:rPr kumimoji="1" lang="ja-JP" altLang="ja-JP" sz="1250">
              <a:solidFill>
                <a:schemeClr val="dk1"/>
              </a:solidFill>
              <a:effectLst/>
              <a:latin typeface="ＭＳ ゴシック"/>
              <a:ea typeface="ＭＳ ゴシック"/>
              <a:cs typeface="+mn-cs"/>
            </a:rPr>
            <a:t>減。</a:t>
          </a:r>
          <a:endParaRPr kumimoji="1" lang="en-US" altLang="ja-JP" sz="125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250">
              <a:solidFill>
                <a:schemeClr val="dk1"/>
              </a:solidFill>
              <a:effectLst/>
              <a:latin typeface="ＭＳ ゴシック"/>
              <a:ea typeface="ＭＳ ゴシック"/>
              <a:cs typeface="+mn-cs"/>
            </a:rPr>
            <a:t>・地域振興基金：預金利息等による積み立てが</a:t>
          </a:r>
          <a:r>
            <a:rPr kumimoji="1" lang="en-US" altLang="ja-JP" sz="1250">
              <a:solidFill>
                <a:schemeClr val="dk1"/>
              </a:solidFill>
              <a:effectLst/>
              <a:latin typeface="ＭＳ ゴシック"/>
              <a:ea typeface="ＭＳ ゴシック"/>
              <a:cs typeface="+mn-cs"/>
            </a:rPr>
            <a:t>4</a:t>
          </a:r>
          <a:r>
            <a:rPr kumimoji="1" lang="ja-JP" altLang="ja-JP" sz="1250">
              <a:solidFill>
                <a:schemeClr val="dk1"/>
              </a:solidFill>
              <a:effectLst/>
              <a:latin typeface="ＭＳ ゴシック"/>
              <a:ea typeface="ＭＳ ゴシック"/>
              <a:cs typeface="+mn-cs"/>
            </a:rPr>
            <a:t>百万</a:t>
          </a:r>
          <a:r>
            <a:rPr kumimoji="1" lang="ja-JP" altLang="en-US" sz="1250">
              <a:solidFill>
                <a:srgbClr val="FF0000"/>
              </a:solidFill>
              <a:effectLst/>
              <a:latin typeface="ＭＳ ゴシック"/>
              <a:ea typeface="ＭＳ ゴシック"/>
              <a:cs typeface="+mn-cs"/>
            </a:rPr>
            <a:t>円</a:t>
          </a:r>
          <a:r>
            <a:rPr kumimoji="1" lang="ja-JP" altLang="ja-JP" sz="1250">
              <a:solidFill>
                <a:schemeClr val="dk1"/>
              </a:solidFill>
              <a:effectLst/>
              <a:latin typeface="ＭＳ ゴシック"/>
              <a:ea typeface="ＭＳ ゴシック"/>
              <a:cs typeface="+mn-cs"/>
            </a:rPr>
            <a:t>あるものの</a:t>
          </a:r>
          <a:r>
            <a:rPr kumimoji="1" lang="ja-JP" altLang="en-US" sz="1250">
              <a:solidFill>
                <a:schemeClr val="dk1"/>
              </a:solidFill>
              <a:effectLst/>
              <a:latin typeface="ＭＳ ゴシック"/>
              <a:ea typeface="ＭＳ ゴシック"/>
              <a:cs typeface="+mn-cs"/>
            </a:rPr>
            <a:t>、</a:t>
          </a:r>
          <a:r>
            <a:rPr kumimoji="1" lang="ja-JP" altLang="ja-JP" sz="1250">
              <a:solidFill>
                <a:schemeClr val="dk1"/>
              </a:solidFill>
              <a:effectLst/>
              <a:latin typeface="ＭＳ ゴシック"/>
              <a:ea typeface="ＭＳ ゴシック"/>
              <a:cs typeface="+mn-cs"/>
            </a:rPr>
            <a:t>地方創生に資する事業やまちづくり推進に資する事業等のため、</a:t>
          </a:r>
          <a:r>
            <a:rPr kumimoji="1" lang="en-US" altLang="ja-JP" sz="1250">
              <a:solidFill>
                <a:schemeClr val="dk1"/>
              </a:solidFill>
              <a:effectLst/>
              <a:latin typeface="ＭＳ ゴシック"/>
              <a:ea typeface="ＭＳ ゴシック"/>
              <a:cs typeface="+mn-cs"/>
            </a:rPr>
            <a:t>127</a:t>
          </a:r>
          <a:r>
            <a:rPr kumimoji="1" lang="ja-JP" altLang="ja-JP" sz="1250">
              <a:solidFill>
                <a:schemeClr val="dk1"/>
              </a:solidFill>
              <a:effectLst/>
              <a:latin typeface="ＭＳ ゴシック"/>
              <a:ea typeface="ＭＳ ゴシック"/>
              <a:cs typeface="+mn-cs"/>
            </a:rPr>
            <a:t>百万円を取</a:t>
          </a:r>
          <a:endParaRPr kumimoji="1" lang="en-US" altLang="ja-JP" sz="125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50">
              <a:solidFill>
                <a:schemeClr val="dk1"/>
              </a:solidFill>
              <a:effectLst/>
              <a:latin typeface="ＭＳ ゴシック"/>
              <a:ea typeface="ＭＳ ゴシック"/>
              <a:cs typeface="+mn-cs"/>
            </a:rPr>
            <a:t>　　　　　　　　</a:t>
          </a:r>
          <a:r>
            <a:rPr kumimoji="1" lang="ja-JP" altLang="ja-JP" sz="1250">
              <a:solidFill>
                <a:schemeClr val="dk1"/>
              </a:solidFill>
              <a:effectLst/>
              <a:latin typeface="ＭＳ ゴシック"/>
              <a:ea typeface="ＭＳ ゴシック"/>
              <a:cs typeface="+mn-cs"/>
            </a:rPr>
            <a:t>り崩したことによる減。</a:t>
          </a:r>
          <a:endParaRPr lang="ja-JP" altLang="ja-JP" sz="125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250">
              <a:solidFill>
                <a:schemeClr val="dk1"/>
              </a:solidFill>
              <a:effectLst/>
              <a:latin typeface="ＭＳ ゴシック"/>
              <a:ea typeface="ＭＳ ゴシック"/>
              <a:cs typeface="+mn-cs"/>
            </a:rPr>
            <a:t>・野口遵記念館建設基金：令和４年度の整備完了までに全額取り崩す予定。</a:t>
          </a:r>
          <a:endParaRPr lang="ja-JP" altLang="ja-JP" sz="1250">
            <a:effectLst/>
            <a:latin typeface="ＭＳ ゴシック"/>
            <a:ea typeface="ＭＳ ゴシック"/>
          </a:endParaRPr>
        </a:p>
        <a:p>
          <a:r>
            <a:rPr kumimoji="1" lang="ja-JP" altLang="ja-JP" sz="1250">
              <a:solidFill>
                <a:schemeClr val="dk1"/>
              </a:solidFill>
              <a:effectLst/>
              <a:latin typeface="ＭＳ ゴシック"/>
              <a:ea typeface="ＭＳ ゴシック"/>
              <a:cs typeface="+mn-cs"/>
            </a:rPr>
            <a:t>・地域振興基金：市民の連帯の強化や地域振興に資する事業を積極的に推進するため、取り崩す予定。</a:t>
          </a:r>
          <a:endParaRPr lang="ja-JP" altLang="ja-JP" sz="1250">
            <a:effectLst/>
            <a:latin typeface="ＭＳ ゴシック"/>
            <a:ea typeface="ＭＳ ゴシック"/>
          </a:endParaRPr>
        </a:p>
        <a:p>
          <a:endParaRPr kumimoji="1" lang="en-US" altLang="ja-JP" sz="125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en-US" sz="1300">
              <a:solidFill>
                <a:schemeClr val="dk1"/>
              </a:solidFill>
              <a:effectLst/>
              <a:latin typeface="ＭＳ ゴシック"/>
              <a:ea typeface="ＭＳ ゴシック"/>
              <a:cs typeface="+mn-cs"/>
            </a:rPr>
            <a:t>令和元</a:t>
          </a:r>
          <a:r>
            <a:rPr kumimoji="1" lang="ja-JP" altLang="ja-JP" sz="1300">
              <a:solidFill>
                <a:schemeClr val="dk1"/>
              </a:solidFill>
              <a:effectLst/>
              <a:latin typeface="ＭＳ ゴシック"/>
              <a:ea typeface="ＭＳ ゴシック"/>
              <a:cs typeface="+mn-cs"/>
            </a:rPr>
            <a:t>年度決算の剰余金及び預金利息等による積み立て</a:t>
          </a:r>
          <a:r>
            <a:rPr kumimoji="1" lang="en-US" altLang="ja-JP" sz="1300">
              <a:solidFill>
                <a:schemeClr val="dk1"/>
              </a:solidFill>
              <a:effectLst/>
              <a:latin typeface="ＭＳ ゴシック"/>
              <a:ea typeface="ＭＳ ゴシック"/>
              <a:cs typeface="+mn-cs"/>
            </a:rPr>
            <a:t>730</a:t>
          </a:r>
          <a:r>
            <a:rPr kumimoji="1" lang="ja-JP" altLang="ja-JP" sz="1300">
              <a:solidFill>
                <a:schemeClr val="dk1"/>
              </a:solidFill>
              <a:effectLst/>
              <a:latin typeface="ＭＳ ゴシック"/>
              <a:ea typeface="ＭＳ ゴシック"/>
              <a:cs typeface="+mn-cs"/>
            </a:rPr>
            <a:t>百万円があるものの、特別会計への繰出金、普通建設事業などの財源調整のための取り崩</a:t>
          </a:r>
          <a:r>
            <a:rPr kumimoji="1" lang="ja-JP" altLang="en-US" sz="1300">
              <a:solidFill>
                <a:schemeClr val="dk1"/>
              </a:solidFill>
              <a:effectLst/>
              <a:latin typeface="ＭＳ ゴシック"/>
              <a:ea typeface="ＭＳ ゴシック"/>
              <a:cs typeface="+mn-cs"/>
            </a:rPr>
            <a:t>し</a:t>
          </a:r>
          <a:r>
            <a:rPr kumimoji="1" lang="en-US" altLang="ja-JP" sz="1300">
              <a:solidFill>
                <a:schemeClr val="dk1"/>
              </a:solidFill>
              <a:effectLst/>
              <a:latin typeface="ＭＳ ゴシック"/>
              <a:ea typeface="ＭＳ ゴシック"/>
              <a:cs typeface="+mn-cs"/>
            </a:rPr>
            <a:t>819</a:t>
          </a:r>
          <a:r>
            <a:rPr kumimoji="1" lang="ja-JP" altLang="ja-JP" sz="1300">
              <a:solidFill>
                <a:schemeClr val="dk1"/>
              </a:solidFill>
              <a:effectLst/>
              <a:latin typeface="ＭＳ ゴシック"/>
              <a:ea typeface="ＭＳ ゴシック"/>
              <a:cs typeface="+mn-cs"/>
            </a:rPr>
            <a:t>百万円により、全体で</a:t>
          </a:r>
          <a:r>
            <a:rPr kumimoji="1" lang="en-US" altLang="ja-JP" sz="1300">
              <a:solidFill>
                <a:schemeClr val="dk1"/>
              </a:solidFill>
              <a:effectLst/>
              <a:latin typeface="ＭＳ ゴシック"/>
              <a:ea typeface="ＭＳ ゴシック"/>
              <a:cs typeface="+mn-cs"/>
            </a:rPr>
            <a:t>89</a:t>
          </a:r>
          <a:r>
            <a:rPr kumimoji="1" lang="ja-JP" altLang="ja-JP" sz="1300">
              <a:solidFill>
                <a:schemeClr val="dk1"/>
              </a:solidFill>
              <a:effectLst/>
              <a:latin typeface="ＭＳ ゴシック"/>
              <a:ea typeface="ＭＳ ゴシック"/>
              <a:cs typeface="+mn-cs"/>
            </a:rPr>
            <a:t>百万円の減となった。</a:t>
          </a:r>
          <a:endParaRPr kumimoji="0" lang="en-US" altLang="ja-JP" sz="1300">
            <a:solidFill>
              <a:schemeClr val="dk1"/>
            </a:solidFill>
            <a:effectLst/>
            <a:latin typeface="ＭＳ ゴシック"/>
            <a:ea typeface="ＭＳ ゴシック"/>
            <a:cs typeface="+mn-cs"/>
          </a:endParaRPr>
        </a:p>
        <a:p>
          <a:pPr eaLnBrk="1" fontAlgn="auto" latinLnBrk="0" hangingPunct="1"/>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社会保障費の増加</a:t>
          </a:r>
          <a:r>
            <a:rPr kumimoji="1" lang="ja-JP" altLang="en-US" sz="1300">
              <a:solidFill>
                <a:schemeClr val="dk1"/>
              </a:solidFill>
              <a:effectLst/>
              <a:latin typeface="ＭＳ ゴシック"/>
              <a:ea typeface="ＭＳ ゴシック"/>
              <a:cs typeface="+mn-cs"/>
            </a:rPr>
            <a:t>や公共施設の耐震化・更新等の増加が見込まれることから、災害発生などの不足の事態に備えるため、</a:t>
          </a:r>
          <a:r>
            <a:rPr lang="ja-JP" altLang="en-US" sz="1300" b="0" i="0" u="none" strike="noStrike" baseline="0">
              <a:solidFill>
                <a:schemeClr val="dk1"/>
              </a:solidFill>
              <a:latin typeface="ＭＳ ゴシック"/>
              <a:ea typeface="ＭＳ ゴシック"/>
              <a:cs typeface="+mn-cs"/>
            </a:rPr>
            <a:t>さらなる経費節減、安定した歳入確保等の取組を確実に実施するとともに、ふるさと納税の増額など新たな財源の確保に向けた取組を強化する。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預金利息等による積み立て</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百万円</a:t>
          </a:r>
          <a:r>
            <a:rPr kumimoji="1" lang="ja-JP" altLang="en-US" sz="1300">
              <a:solidFill>
                <a:schemeClr val="dk1"/>
              </a:solidFill>
              <a:effectLst/>
              <a:latin typeface="ＭＳ ゴシック"/>
              <a:ea typeface="ＭＳ ゴシック"/>
              <a:cs typeface="+mn-cs"/>
            </a:rPr>
            <a:t>があるものの、市債の償還のための取り崩し</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a:t>
          </a:r>
          <a:r>
            <a:rPr kumimoji="1" lang="ja-JP" altLang="en-US" sz="1300">
              <a:solidFill>
                <a:srgbClr val="FF0000"/>
              </a:solidFill>
              <a:effectLst/>
              <a:latin typeface="ＭＳ ゴシック"/>
              <a:ea typeface="ＭＳ ゴシック"/>
              <a:cs typeface="+mn-cs"/>
            </a:rPr>
            <a:t>円</a:t>
          </a:r>
          <a:r>
            <a:rPr kumimoji="1" lang="ja-JP" altLang="en-US" sz="1300">
              <a:solidFill>
                <a:schemeClr val="dk1"/>
              </a:solidFill>
              <a:effectLst/>
              <a:latin typeface="ＭＳ ゴシック"/>
              <a:ea typeface="ＭＳ ゴシック"/>
              <a:cs typeface="+mn-cs"/>
            </a:rPr>
            <a:t>により、全体で</a:t>
          </a:r>
          <a:r>
            <a:rPr kumimoji="1" lang="en-US" altLang="ja-JP" sz="1300">
              <a:solidFill>
                <a:schemeClr val="dk1"/>
              </a:solidFill>
              <a:effectLst/>
              <a:latin typeface="ＭＳ ゴシック"/>
              <a:ea typeface="ＭＳ ゴシック"/>
              <a:cs typeface="+mn-cs"/>
            </a:rPr>
            <a:t>92</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交付税措置のある有利な起債の活用を図るとともに、元金償還額の範囲内での借入を行うことで市債残高の抑制を図りながら、</a:t>
          </a:r>
          <a:r>
            <a:rPr kumimoji="1" lang="ja-JP" altLang="ja-JP" sz="1300">
              <a:solidFill>
                <a:schemeClr val="dk1"/>
              </a:solidFill>
              <a:effectLst/>
              <a:latin typeface="ＭＳ ゴシック"/>
              <a:ea typeface="ＭＳ ゴシック"/>
              <a:cs typeface="+mn-cs"/>
            </a:rPr>
            <a:t>大型事業等に係る地方債の償還計画を踏まえ、有効活用に努める。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120,924
120,436
868.02
77,776,083
75,003,441
2,109,555
32,195,730
55,428,571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長期的な視点で総合的かつ計画的に公共施設等の管理を行うための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方針として、平成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年度に「延岡市公共施設維持管理計画」を策定し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現時点において、有形固定資産減価償却率については類似団体より低い水準に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はあるが、施設の最適化や予防保全型管理を行い施設の長寿命化を図っていく。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55499</xdr:rowOff>
    </xdr:from>
    <xdr:to>
      <xdr:col>19</xdr:col>
      <xdr:colOff>187325</xdr:colOff>
      <xdr:row>28</xdr:row>
      <xdr:rowOff>157099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162433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67842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16637</xdr:rowOff>
    </xdr:from>
    <xdr:to>
      <xdr:col>15</xdr:col>
      <xdr:colOff>187325</xdr:colOff>
      <xdr:row>28</xdr:row>
      <xdr:rowOff>118237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67437</xdr:rowOff>
    </xdr:from>
    <xdr:to>
      <xdr:col>19</xdr:col>
      <xdr:colOff>136525</xdr:colOff>
      <xdr:row>28</xdr:row>
      <xdr:rowOff>106299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63956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67437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5747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97409</xdr:rowOff>
    </xdr:from>
    <xdr:to>
      <xdr:col>7</xdr:col>
      <xdr:colOff>187325</xdr:colOff>
      <xdr:row>28</xdr:row>
      <xdr:rowOff>27559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148209</xdr:rowOff>
    </xdr:from>
    <xdr:to>
      <xdr:col>11</xdr:col>
      <xdr:colOff>136525</xdr:colOff>
      <xdr:row>28</xdr:row>
      <xdr:rowOff>2667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54888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2176</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134764</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44086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将来負担額である地方債残高が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億円減少したこと等により、債務償還比率は類似団体平均を下回っている。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81983</xdr:rowOff>
    </xdr:from>
    <xdr:to>
      <xdr:col>76</xdr:col>
      <xdr:colOff>73025</xdr:colOff>
      <xdr:row>29</xdr:row>
      <xdr:rowOff>12133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104860</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0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104652</xdr:rowOff>
    </xdr:from>
    <xdr:to>
      <xdr:col>72</xdr:col>
      <xdr:colOff>123825</xdr:colOff>
      <xdr:row>29</xdr:row>
      <xdr:rowOff>34802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132783</xdr:rowOff>
    </xdr:from>
    <xdr:to>
      <xdr:col>76</xdr:col>
      <xdr:colOff>22225</xdr:colOff>
      <xdr:row>28</xdr:row>
      <xdr:rowOff>155452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704908"/>
          <a:ext cx="711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72339</xdr:rowOff>
    </xdr:from>
    <xdr:to>
      <xdr:col>68</xdr:col>
      <xdr:colOff>123825</xdr:colOff>
      <xdr:row>29</xdr:row>
      <xdr:rowOff>2489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6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123139</xdr:rowOff>
    </xdr:from>
    <xdr:to>
      <xdr:col>72</xdr:col>
      <xdr:colOff>73025</xdr:colOff>
      <xdr:row>28</xdr:row>
      <xdr:rowOff>155452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3322300" y="5695264"/>
          <a:ext cx="762000" cy="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104005</xdr:rowOff>
    </xdr:from>
    <xdr:to>
      <xdr:col>64</xdr:col>
      <xdr:colOff>123825</xdr:colOff>
      <xdr:row>29</xdr:row>
      <xdr:rowOff>34155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123139</xdr:rowOff>
    </xdr:from>
    <xdr:to>
      <xdr:col>68</xdr:col>
      <xdr:colOff>73025</xdr:colOff>
      <xdr:row>28</xdr:row>
      <xdr:rowOff>154805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5695264"/>
          <a:ext cx="762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100622</xdr:rowOff>
    </xdr:from>
    <xdr:to>
      <xdr:col>60</xdr:col>
      <xdr:colOff>123825</xdr:colOff>
      <xdr:row>29</xdr:row>
      <xdr:rowOff>30772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6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151422</xdr:rowOff>
    </xdr:from>
    <xdr:to>
      <xdr:col>64</xdr:col>
      <xdr:colOff>73025</xdr:colOff>
      <xdr:row>28</xdr:row>
      <xdr:rowOff>154805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723547"/>
          <a:ext cx="762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51329</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4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19016</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4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50682</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47299</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4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120,924
120,436
868.02
77,776,083
75,003,441
2,109,555
32,195,730
55,428,571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xdr:rowOff>
    </xdr:from>
    <xdr:to>
      <xdr:col>24</xdr:col>
      <xdr:colOff>114300</xdr:colOff>
      <xdr:row>36</xdr:row>
      <xdr:rowOff>113284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34561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153416</xdr:rowOff>
    </xdr:from>
    <xdr:to>
      <xdr:col>20</xdr:col>
      <xdr:colOff>38100</xdr:colOff>
      <xdr:row>36</xdr:row>
      <xdr:rowOff>83566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32766</xdr:rowOff>
    </xdr:from>
    <xdr:to>
      <xdr:col>24</xdr:col>
      <xdr:colOff>63500</xdr:colOff>
      <xdr:row>36</xdr:row>
      <xdr:rowOff>62484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0496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125984</xdr:rowOff>
    </xdr:from>
    <xdr:to>
      <xdr:col>15</xdr:col>
      <xdr:colOff>101600</xdr:colOff>
      <xdr:row>36</xdr:row>
      <xdr:rowOff>56134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xdr:rowOff>
    </xdr:from>
    <xdr:to>
      <xdr:col>19</xdr:col>
      <xdr:colOff>177800</xdr:colOff>
      <xdr:row>36</xdr:row>
      <xdr:rowOff>32766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7753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98552</xdr:rowOff>
    </xdr:from>
    <xdr:to>
      <xdr:col>10</xdr:col>
      <xdr:colOff>165100</xdr:colOff>
      <xdr:row>36</xdr:row>
      <xdr:rowOff>28702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149352</xdr:rowOff>
    </xdr:from>
    <xdr:to>
      <xdr:col>15</xdr:col>
      <xdr:colOff>50800</xdr:colOff>
      <xdr:row>36</xdr:row>
      <xdr:rowOff>5334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501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71120</xdr:rowOff>
    </xdr:from>
    <xdr:to>
      <xdr:col>6</xdr:col>
      <xdr:colOff>38100</xdr:colOff>
      <xdr:row>36</xdr:row>
      <xdr:rowOff>1270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121920</xdr:rowOff>
    </xdr:from>
    <xdr:to>
      <xdr:col>10</xdr:col>
      <xdr:colOff>114300</xdr:colOff>
      <xdr:row>35</xdr:row>
      <xdr:rowOff>149352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226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100093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72661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89560</xdr:rowOff>
    </xdr:from>
    <xdr:to>
      <xdr:col>55</xdr:col>
      <xdr:colOff>50800</xdr:colOff>
      <xdr:row>35</xdr:row>
      <xdr:rowOff>19710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59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4487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104267</xdr:rowOff>
    </xdr:from>
    <xdr:to>
      <xdr:col>50</xdr:col>
      <xdr:colOff>165100</xdr:colOff>
      <xdr:row>35</xdr:row>
      <xdr:rowOff>34417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140360</xdr:rowOff>
    </xdr:from>
    <xdr:to>
      <xdr:col>55</xdr:col>
      <xdr:colOff>0</xdr:colOff>
      <xdr:row>34</xdr:row>
      <xdr:rowOff>155067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5969660"/>
          <a:ext cx="8382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119202</xdr:rowOff>
    </xdr:from>
    <xdr:to>
      <xdr:col>46</xdr:col>
      <xdr:colOff>38100</xdr:colOff>
      <xdr:row>35</xdr:row>
      <xdr:rowOff>49352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9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155067</xdr:rowOff>
    </xdr:from>
    <xdr:to>
      <xdr:col>50</xdr:col>
      <xdr:colOff>114300</xdr:colOff>
      <xdr:row>34</xdr:row>
      <xdr:rowOff>170002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598436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137795</xdr:rowOff>
    </xdr:from>
    <xdr:to>
      <xdr:col>41</xdr:col>
      <xdr:colOff>101600</xdr:colOff>
      <xdr:row>35</xdr:row>
      <xdr:rowOff>67945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170002</xdr:rowOff>
    </xdr:from>
    <xdr:to>
      <xdr:col>45</xdr:col>
      <xdr:colOff>177800</xdr:colOff>
      <xdr:row>35</xdr:row>
      <xdr:rowOff>17145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5999302"/>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154406</xdr:rowOff>
    </xdr:from>
    <xdr:to>
      <xdr:col>36</xdr:col>
      <xdr:colOff>165100</xdr:colOff>
      <xdr:row>35</xdr:row>
      <xdr:rowOff>84556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59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17145</xdr:rowOff>
    </xdr:from>
    <xdr:to>
      <xdr:col>41</xdr:col>
      <xdr:colOff>50800</xdr:colOff>
      <xdr:row>35</xdr:row>
      <xdr:rowOff>33756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017895"/>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50944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7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65879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7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84472</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7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101083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7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157797</xdr:rowOff>
    </xdr:from>
    <xdr:to>
      <xdr:col>20</xdr:col>
      <xdr:colOff>38100</xdr:colOff>
      <xdr:row>57</xdr:row>
      <xdr:rowOff>87947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37147</xdr:rowOff>
    </xdr:from>
    <xdr:to>
      <xdr:col>24</xdr:col>
      <xdr:colOff>63500</xdr:colOff>
      <xdr:row>57</xdr:row>
      <xdr:rowOff>80010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9809797"/>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37147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77836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83503</xdr:rowOff>
    </xdr:from>
    <xdr:to>
      <xdr:col>10</xdr:col>
      <xdr:colOff>165100</xdr:colOff>
      <xdr:row>57</xdr:row>
      <xdr:rowOff>13653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6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134303</xdr:rowOff>
    </xdr:from>
    <xdr:to>
      <xdr:col>15</xdr:col>
      <xdr:colOff>50800</xdr:colOff>
      <xdr:row>57</xdr:row>
      <xdr:rowOff>5715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73550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37782</xdr:rowOff>
    </xdr:from>
    <xdr:to>
      <xdr:col>6</xdr:col>
      <xdr:colOff>38100</xdr:colOff>
      <xdr:row>56</xdr:row>
      <xdr:rowOff>139382</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6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88582</xdr:rowOff>
    </xdr:from>
    <xdr:to>
      <xdr:col>10</xdr:col>
      <xdr:colOff>114300</xdr:colOff>
      <xdr:row>56</xdr:row>
      <xdr:rowOff>134303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968978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104474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53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30180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45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155909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41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113845</xdr:rowOff>
    </xdr:from>
    <xdr:to>
      <xdr:col>55</xdr:col>
      <xdr:colOff>50800</xdr:colOff>
      <xdr:row>56</xdr:row>
      <xdr:rowOff>43995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95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136722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939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129638</xdr:rowOff>
    </xdr:from>
    <xdr:to>
      <xdr:col>50</xdr:col>
      <xdr:colOff>165100</xdr:colOff>
      <xdr:row>56</xdr:row>
      <xdr:rowOff>59788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9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164645</xdr:rowOff>
    </xdr:from>
    <xdr:to>
      <xdr:col>55</xdr:col>
      <xdr:colOff>0</xdr:colOff>
      <xdr:row>56</xdr:row>
      <xdr:rowOff>8988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9594395"/>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156704</xdr:rowOff>
    </xdr:from>
    <xdr:to>
      <xdr:col>46</xdr:col>
      <xdr:colOff>38100</xdr:colOff>
      <xdr:row>56</xdr:row>
      <xdr:rowOff>86854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95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8988</xdr:rowOff>
    </xdr:from>
    <xdr:to>
      <xdr:col>50</xdr:col>
      <xdr:colOff>114300</xdr:colOff>
      <xdr:row>56</xdr:row>
      <xdr:rowOff>36054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9610188"/>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5100</xdr:rowOff>
    </xdr:from>
    <xdr:to>
      <xdr:col>41</xdr:col>
      <xdr:colOff>101600</xdr:colOff>
      <xdr:row>56</xdr:row>
      <xdr:rowOff>106700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96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36054</xdr:rowOff>
    </xdr:from>
    <xdr:to>
      <xdr:col>45</xdr:col>
      <xdr:colOff>177800</xdr:colOff>
      <xdr:row>56</xdr:row>
      <xdr:rowOff>55900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9637254"/>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20142</xdr:rowOff>
    </xdr:from>
    <xdr:to>
      <xdr:col>36</xdr:col>
      <xdr:colOff>165100</xdr:colOff>
      <xdr:row>56</xdr:row>
      <xdr:rowOff>121742</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96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55900</xdr:rowOff>
    </xdr:from>
    <xdr:to>
      <xdr:col>41</xdr:col>
      <xdr:colOff>50800</xdr:colOff>
      <xdr:row>56</xdr:row>
      <xdr:rowOff>70942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9657100"/>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76315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933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103381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936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123227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93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138269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939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47625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0741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28575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0741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28575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05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02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105600</xdr:rowOff>
    </xdr:from>
    <xdr:to>
      <xdr:col>55</xdr:col>
      <xdr:colOff>50800</xdr:colOff>
      <xdr:row>81</xdr:row>
      <xdr:rowOff>35750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38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128477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67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113601</xdr:rowOff>
    </xdr:from>
    <xdr:to>
      <xdr:col>50</xdr:col>
      <xdr:colOff>165100</xdr:colOff>
      <xdr:row>81</xdr:row>
      <xdr:rowOff>43751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38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156400</xdr:rowOff>
    </xdr:from>
    <xdr:to>
      <xdr:col>55</xdr:col>
      <xdr:colOff>0</xdr:colOff>
      <xdr:row>80</xdr:row>
      <xdr:rowOff>164401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387240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134747</xdr:rowOff>
    </xdr:from>
    <xdr:to>
      <xdr:col>46</xdr:col>
      <xdr:colOff>38100</xdr:colOff>
      <xdr:row>81</xdr:row>
      <xdr:rowOff>64897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38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164401</xdr:rowOff>
    </xdr:from>
    <xdr:to>
      <xdr:col>50</xdr:col>
      <xdr:colOff>114300</xdr:colOff>
      <xdr:row>81</xdr:row>
      <xdr:rowOff>14097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388040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127888</xdr:rowOff>
    </xdr:from>
    <xdr:to>
      <xdr:col>41</xdr:col>
      <xdr:colOff>101600</xdr:colOff>
      <xdr:row>81</xdr:row>
      <xdr:rowOff>58038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38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xdr:rowOff>
    </xdr:from>
    <xdr:to>
      <xdr:col>45</xdr:col>
      <xdr:colOff>177800</xdr:colOff>
      <xdr:row>81</xdr:row>
      <xdr:rowOff>14097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389468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133604</xdr:rowOff>
    </xdr:from>
    <xdr:to>
      <xdr:col>36</xdr:col>
      <xdr:colOff>165100</xdr:colOff>
      <xdr:row>81</xdr:row>
      <xdr:rowOff>63754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7238</xdr:rowOff>
    </xdr:from>
    <xdr:to>
      <xdr:col>41</xdr:col>
      <xdr:colOff>50800</xdr:colOff>
      <xdr:row>81</xdr:row>
      <xdr:rowOff>12954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389468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60278</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6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81424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74565</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6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80281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E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E00-0000A101000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E00-0000A3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E00-0000A5010000}"/>
            </a:ext>
          </a:extLst>
        </xdr:cNvPr>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E00-0000B1010000}"/>
            </a:ext>
          </a:extLst>
        </xdr:cNvPr>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95250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5481300" y="65551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40005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592300" y="65017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104775</xdr:rowOff>
    </xdr:from>
    <xdr:to>
      <xdr:col>76</xdr:col>
      <xdr:colOff>114300</xdr:colOff>
      <xdr:row>37</xdr:row>
      <xdr:rowOff>158115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64484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52070</xdr:rowOff>
    </xdr:from>
    <xdr:to>
      <xdr:col>67</xdr:col>
      <xdr:colOff>101600</xdr:colOff>
      <xdr:row>37</xdr:row>
      <xdr:rowOff>153670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102870</xdr:rowOff>
    </xdr:from>
    <xdr:to>
      <xdr:col>71</xdr:col>
      <xdr:colOff>177800</xdr:colOff>
      <xdr:row>37</xdr:row>
      <xdr:rowOff>104775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14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144797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72390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72390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7086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64770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708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49530</xdr:rowOff>
    </xdr:from>
    <xdr:to>
      <xdr:col>102</xdr:col>
      <xdr:colOff>114300</xdr:colOff>
      <xdr:row>41</xdr:row>
      <xdr:rowOff>64770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7078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99077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91457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87630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024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4592300" y="10024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027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83820</xdr:rowOff>
    </xdr:from>
    <xdr:to>
      <xdr:col>71</xdr:col>
      <xdr:colOff>177800</xdr:colOff>
      <xdr:row>58</xdr:row>
      <xdr:rowOff>140970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2814300" y="10027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36847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158750</xdr:rowOff>
    </xdr:from>
    <xdr:to>
      <xdr:col>116</xdr:col>
      <xdr:colOff>114300</xdr:colOff>
      <xdr:row>56</xdr:row>
      <xdr:rowOff>88900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5806</xdr:rowOff>
    </xdr:from>
    <xdr:to>
      <xdr:col>112</xdr:col>
      <xdr:colOff>38100</xdr:colOff>
      <xdr:row>56</xdr:row>
      <xdr:rowOff>107406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96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38100</xdr:rowOff>
    </xdr:from>
    <xdr:to>
      <xdr:col>116</xdr:col>
      <xdr:colOff>63500</xdr:colOff>
      <xdr:row>56</xdr:row>
      <xdr:rowOff>56606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9639300"/>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33020</xdr:rowOff>
    </xdr:from>
    <xdr:to>
      <xdr:col>107</xdr:col>
      <xdr:colOff>101600</xdr:colOff>
      <xdr:row>56</xdr:row>
      <xdr:rowOff>134620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56606</xdr:rowOff>
    </xdr:from>
    <xdr:to>
      <xdr:col>111</xdr:col>
      <xdr:colOff>177800</xdr:colOff>
      <xdr:row>56</xdr:row>
      <xdr:rowOff>83820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965780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83820</xdr:rowOff>
    </xdr:from>
    <xdr:to>
      <xdr:col>107</xdr:col>
      <xdr:colOff>50800</xdr:colOff>
      <xdr:row>57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9685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133713</xdr:rowOff>
    </xdr:from>
    <xdr:to>
      <xdr:col>98</xdr:col>
      <xdr:colOff>38100</xdr:colOff>
      <xdr:row>58</xdr:row>
      <xdr:rowOff>63863</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58</xdr:row>
      <xdr:rowOff>13063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99060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123933</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93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151147</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80390</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6357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150495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5481300" y="140017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78105</xdr:rowOff>
    </xdr:from>
    <xdr:to>
      <xdr:col>81</xdr:col>
      <xdr:colOff>50800</xdr:colOff>
      <xdr:row>81</xdr:row>
      <xdr:rowOff>114300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592300" y="13965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78105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3703300" y="13929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41911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814300" y="138931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121938</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137177</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10177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104157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68580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373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145414</xdr:rowOff>
    </xdr:from>
    <xdr:to>
      <xdr:col>76</xdr:col>
      <xdr:colOff>165100</xdr:colOff>
      <xdr:row>107</xdr:row>
      <xdr:rowOff>75564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24764</xdr:rowOff>
    </xdr:from>
    <xdr:to>
      <xdr:col>81</xdr:col>
      <xdr:colOff>50800</xdr:colOff>
      <xdr:row>107</xdr:row>
      <xdr:rowOff>28575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158114</xdr:rowOff>
    </xdr:from>
    <xdr:to>
      <xdr:col>76</xdr:col>
      <xdr:colOff>114300</xdr:colOff>
      <xdr:row>107</xdr:row>
      <xdr:rowOff>24764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331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158114</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8293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66691</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153688</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125730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9545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125730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類似団体と比較して特に有形固定資産減価償却率が高くなっている施設は、公民館であり、特に低くなっている施設は、橋りょう・トンネルである。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公民館については、取得日から相当年数経過しているため、類似団体と比較して有形固定資産減価償却率が上回っている。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橋りょう・トンネルについては、これまでに計画的に補修工事等を行ってきていることにより、有形固定資産減価償却率が類似団体を下回っている。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120,924
120,436
868.02
77,776,083
75,003,441
2,109,555
32,195,730
55,428,571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112123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214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77833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8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41910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5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7620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156028</xdr:rowOff>
    </xdr:from>
    <xdr:to>
      <xdr:col>46</xdr:col>
      <xdr:colOff>38100</xdr:colOff>
      <xdr:row>39</xdr:row>
      <xdr:rowOff>86178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35378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156028</xdr:rowOff>
    </xdr:from>
    <xdr:to>
      <xdr:col>41</xdr:col>
      <xdr:colOff>101600</xdr:colOff>
      <xdr:row>39</xdr:row>
      <xdr:rowOff>86178</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35378</xdr:rowOff>
    </xdr:from>
    <xdr:to>
      <xdr:col>45</xdr:col>
      <xdr:colOff>177800</xdr:colOff>
      <xdr:row>39</xdr:row>
      <xdr:rowOff>35378</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72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907</xdr:rowOff>
    </xdr:from>
    <xdr:to>
      <xdr:col>36</xdr:col>
      <xdr:colOff>165100</xdr:colOff>
      <xdr:row>39</xdr:row>
      <xdr:rowOff>102507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35378</xdr:rowOff>
    </xdr:from>
    <xdr:to>
      <xdr:col>41</xdr:col>
      <xdr:colOff>50800</xdr:colOff>
      <xdr:row>39</xdr:row>
      <xdr:rowOff>51707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6721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77305</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93634</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45720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64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11430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76835</xdr:rowOff>
    </xdr:from>
    <xdr:to>
      <xdr:col>10</xdr:col>
      <xdr:colOff>165100</xdr:colOff>
      <xdr:row>62</xdr:row>
      <xdr:rowOff>6985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127635</xdr:rowOff>
    </xdr:from>
    <xdr:to>
      <xdr:col>15</xdr:col>
      <xdr:colOff>50800</xdr:colOff>
      <xdr:row>61</xdr:row>
      <xdr:rowOff>150495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5860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127635</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169562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125730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58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133350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58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137160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93980</xdr:rowOff>
    </xdr:from>
    <xdr:to>
      <xdr:col>36</xdr:col>
      <xdr:colOff>165100</xdr:colOff>
      <xdr:row>62</xdr:row>
      <xdr:rowOff>24130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137160</xdr:rowOff>
    </xdr:from>
    <xdr:to>
      <xdr:col>41</xdr:col>
      <xdr:colOff>50800</xdr:colOff>
      <xdr:row>61</xdr:row>
      <xdr:rowOff>144780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119562</xdr:rowOff>
    </xdr:from>
    <xdr:to>
      <xdr:col>24</xdr:col>
      <xdr:colOff>114300</xdr:colOff>
      <xdr:row>78</xdr:row>
      <xdr:rowOff>49712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142439</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1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99968</xdr:rowOff>
    </xdr:from>
    <xdr:to>
      <xdr:col>20</xdr:col>
      <xdr:colOff>38100</xdr:colOff>
      <xdr:row>82</xdr:row>
      <xdr:rowOff>30118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170362</xdr:rowOff>
    </xdr:from>
    <xdr:to>
      <xdr:col>24</xdr:col>
      <xdr:colOff>63500</xdr:colOff>
      <xdr:row>81</xdr:row>
      <xdr:rowOff>150768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3797300" y="13372012"/>
          <a:ext cx="8382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150768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5262</xdr:rowOff>
    </xdr:from>
    <xdr:to>
      <xdr:col>10</xdr:col>
      <xdr:colOff>165100</xdr:colOff>
      <xdr:row>81</xdr:row>
      <xdr:rowOff>106862</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56062</xdr:rowOff>
    </xdr:from>
    <xdr:to>
      <xdr:col>15</xdr:col>
      <xdr:colOff>50800</xdr:colOff>
      <xdr:row>81</xdr:row>
      <xdr:rowOff>114844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9435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56062</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8912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21245</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97989</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F00-00005E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F00-000060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F00-000062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107950</xdr:rowOff>
    </xdr:from>
    <xdr:to>
      <xdr:col>55</xdr:col>
      <xdr:colOff>50800</xdr:colOff>
      <xdr:row>80</xdr:row>
      <xdr:rowOff>38100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130827</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F00-00006E010000}"/>
            </a:ext>
          </a:extLst>
        </xdr:cNvPr>
        <xdr:cNvSpPr txBox="1"/>
      </xdr:nvSpPr>
      <xdr:spPr>
        <a:xfrm>
          <a:off x="1051560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158750</xdr:rowOff>
    </xdr:from>
    <xdr:to>
      <xdr:col>55</xdr:col>
      <xdr:colOff>0</xdr:colOff>
      <xdr:row>81</xdr:row>
      <xdr:rowOff>6350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9639300" y="13703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152400</xdr:rowOff>
    </xdr:from>
    <xdr:to>
      <xdr:col>46</xdr:col>
      <xdr:colOff>38100</xdr:colOff>
      <xdr:row>81</xdr:row>
      <xdr:rowOff>82550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81</xdr:row>
      <xdr:rowOff>31750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8750300" y="1389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165100</xdr:rowOff>
    </xdr:from>
    <xdr:to>
      <xdr:col>41</xdr:col>
      <xdr:colOff>101600</xdr:colOff>
      <xdr:row>81</xdr:row>
      <xdr:rowOff>95250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31750</xdr:rowOff>
    </xdr:from>
    <xdr:to>
      <xdr:col>45</xdr:col>
      <xdr:colOff>177800</xdr:colOff>
      <xdr:row>81</xdr:row>
      <xdr:rowOff>44450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6350</xdr:rowOff>
    </xdr:from>
    <xdr:to>
      <xdr:col>36</xdr:col>
      <xdr:colOff>165100</xdr:colOff>
      <xdr:row>81</xdr:row>
      <xdr:rowOff>107950</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44450</xdr:rowOff>
    </xdr:from>
    <xdr:to>
      <xdr:col>41</xdr:col>
      <xdr:colOff>50800</xdr:colOff>
      <xdr:row>81</xdr:row>
      <xdr:rowOff>57150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6972300" y="1393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a:extLst>
            <a:ext uri="{FF2B5EF4-FFF2-40B4-BE49-F238E27FC236}">
              <a16:creationId xmlns:a16="http://schemas.microsoft.com/office/drawing/2014/main" id="{00000000-0008-0000-0F00-00007701000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a:extLst>
            <a:ext uri="{FF2B5EF4-FFF2-40B4-BE49-F238E27FC236}">
              <a16:creationId xmlns:a16="http://schemas.microsoft.com/office/drawing/2014/main" id="{00000000-0008-0000-0F00-000078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a:extLst>
            <a:ext uri="{FF2B5EF4-FFF2-40B4-BE49-F238E27FC236}">
              <a16:creationId xmlns:a16="http://schemas.microsoft.com/office/drawing/2014/main" id="{00000000-0008-0000-0F00-000079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a:extLst>
            <a:ext uri="{FF2B5EF4-FFF2-40B4-BE49-F238E27FC236}">
              <a16:creationId xmlns:a16="http://schemas.microsoft.com/office/drawing/2014/main" id="{00000000-0008-0000-0F00-00007A010000}"/>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73677</xdr:rowOff>
    </xdr:from>
    <xdr:ext cx="469744" cy="259045"/>
    <xdr:sp macro="" textlink="">
      <xdr:nvSpPr>
        <xdr:cNvPr id="379" name="n_1mainValue【福祉施設】&#10;一人当たり面積">
          <a:extLst>
            <a:ext uri="{FF2B5EF4-FFF2-40B4-BE49-F238E27FC236}">
              <a16:creationId xmlns:a16="http://schemas.microsoft.com/office/drawing/2014/main" id="{00000000-0008-0000-0F00-00007B010000}"/>
            </a:ext>
          </a:extLst>
        </xdr:cNvPr>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99077</xdr:rowOff>
    </xdr:from>
    <xdr:ext cx="469744" cy="259045"/>
    <xdr:sp macro="" textlink="">
      <xdr:nvSpPr>
        <xdr:cNvPr id="380" name="n_2mainValue【福祉施設】&#10;一人当たり面積">
          <a:extLst>
            <a:ext uri="{FF2B5EF4-FFF2-40B4-BE49-F238E27FC236}">
              <a16:creationId xmlns:a16="http://schemas.microsoft.com/office/drawing/2014/main" id="{00000000-0008-0000-0F00-00007C010000}"/>
            </a:ext>
          </a:extLst>
        </xdr:cNvPr>
        <xdr:cNvSpPr txBox="1"/>
      </xdr:nvSpPr>
      <xdr:spPr>
        <a:xfrm>
          <a:off x="8515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111777</xdr:rowOff>
    </xdr:from>
    <xdr:ext cx="469744" cy="259045"/>
    <xdr:sp macro="" textlink="">
      <xdr:nvSpPr>
        <xdr:cNvPr id="381" name="n_3mainValue【福祉施設】&#10;一人当たり面積">
          <a:extLst>
            <a:ext uri="{FF2B5EF4-FFF2-40B4-BE49-F238E27FC236}">
              <a16:creationId xmlns:a16="http://schemas.microsoft.com/office/drawing/2014/main" id="{00000000-0008-0000-0F00-00007D010000}"/>
            </a:ext>
          </a:extLst>
        </xdr:cNvPr>
        <xdr:cNvSpPr txBox="1"/>
      </xdr:nvSpPr>
      <xdr:spPr>
        <a:xfrm>
          <a:off x="7626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124477</xdr:rowOff>
    </xdr:from>
    <xdr:ext cx="469744" cy="259045"/>
    <xdr:sp macro="" textlink="">
      <xdr:nvSpPr>
        <xdr:cNvPr id="382" name="n_4mainValue【福祉施設】&#10;一人当たり面積">
          <a:extLst>
            <a:ext uri="{FF2B5EF4-FFF2-40B4-BE49-F238E27FC236}">
              <a16:creationId xmlns:a16="http://schemas.microsoft.com/office/drawing/2014/main" id="{00000000-0008-0000-0F00-00007E010000}"/>
            </a:ext>
          </a:extLst>
        </xdr:cNvPr>
        <xdr:cNvSpPr txBox="1"/>
      </xdr:nvSpPr>
      <xdr:spPr>
        <a:xfrm>
          <a:off x="6737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144797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143511</xdr:rowOff>
    </xdr:from>
    <xdr:to>
      <xdr:col>20</xdr:col>
      <xdr:colOff>38100</xdr:colOff>
      <xdr:row>105</xdr:row>
      <xdr:rowOff>73661</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22861</xdr:rowOff>
    </xdr:from>
    <xdr:to>
      <xdr:col>24</xdr:col>
      <xdr:colOff>63500</xdr:colOff>
      <xdr:row>105</xdr:row>
      <xdr:rowOff>45720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3797300" y="18025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59055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2908300" y="180251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149225</xdr:rowOff>
    </xdr:from>
    <xdr:to>
      <xdr:col>10</xdr:col>
      <xdr:colOff>165100</xdr:colOff>
      <xdr:row>105</xdr:row>
      <xdr:rowOff>79375</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28575</xdr:rowOff>
    </xdr:from>
    <xdr:to>
      <xdr:col>15</xdr:col>
      <xdr:colOff>50800</xdr:colOff>
      <xdr:row>105</xdr:row>
      <xdr:rowOff>59055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019300" y="1803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28575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30300" y="1802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64788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100982</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70502</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75692</xdr:rowOff>
    </xdr:from>
    <xdr:to>
      <xdr:col>55</xdr:col>
      <xdr:colOff>50800</xdr:colOff>
      <xdr:row>107</xdr:row>
      <xdr:rowOff>5842</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54119</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75692</xdr:rowOff>
    </xdr:from>
    <xdr:to>
      <xdr:col>50</xdr:col>
      <xdr:colOff>165100</xdr:colOff>
      <xdr:row>107</xdr:row>
      <xdr:rowOff>5842</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126492</xdr:rowOff>
    </xdr:from>
    <xdr:to>
      <xdr:col>55</xdr:col>
      <xdr:colOff>0</xdr:colOff>
      <xdr:row>106</xdr:row>
      <xdr:rowOff>126492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9639300" y="1830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126492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8750300" y="182087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39624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21337</xdr:rowOff>
    </xdr:from>
    <xdr:to>
      <xdr:col>41</xdr:col>
      <xdr:colOff>50800</xdr:colOff>
      <xdr:row>106</xdr:row>
      <xdr:rowOff>39624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1950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168419</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81551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63264</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138084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48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82731</xdr:rowOff>
    </xdr:from>
    <xdr:to>
      <xdr:col>85</xdr:col>
      <xdr:colOff>127000</xdr:colOff>
      <xdr:row>38</xdr:row>
      <xdr:rowOff>166007</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59783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38</xdr:row>
      <xdr:rowOff>82731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50965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166007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4182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74567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33330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150058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91406</xdr:rowOff>
    </xdr:from>
    <xdr:to>
      <xdr:col>116</xdr:col>
      <xdr:colOff>114300</xdr:colOff>
      <xdr:row>39</xdr:row>
      <xdr:rowOff>21556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114283</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45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97327</xdr:rowOff>
    </xdr:from>
    <xdr:to>
      <xdr:col>112</xdr:col>
      <xdr:colOff>38100</xdr:colOff>
      <xdr:row>39</xdr:row>
      <xdr:rowOff>27477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6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142206</xdr:rowOff>
    </xdr:from>
    <xdr:to>
      <xdr:col>116</xdr:col>
      <xdr:colOff>63500</xdr:colOff>
      <xdr:row>38</xdr:row>
      <xdr:rowOff>148127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657306"/>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103673</xdr:rowOff>
    </xdr:from>
    <xdr:to>
      <xdr:col>107</xdr:col>
      <xdr:colOff>101600</xdr:colOff>
      <xdr:row>39</xdr:row>
      <xdr:rowOff>33823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6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148127</xdr:rowOff>
    </xdr:from>
    <xdr:to>
      <xdr:col>111</xdr:col>
      <xdr:colOff>177800</xdr:colOff>
      <xdr:row>38</xdr:row>
      <xdr:rowOff>154473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663227"/>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110608</xdr:rowOff>
    </xdr:from>
    <xdr:to>
      <xdr:col>102</xdr:col>
      <xdr:colOff>165100</xdr:colOff>
      <xdr:row>39</xdr:row>
      <xdr:rowOff>40758</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6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154473</xdr:rowOff>
    </xdr:from>
    <xdr:to>
      <xdr:col>107</xdr:col>
      <xdr:colOff>50800</xdr:colOff>
      <xdr:row>38</xdr:row>
      <xdr:rowOff>161408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669573"/>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118468</xdr:rowOff>
    </xdr:from>
    <xdr:to>
      <xdr:col>98</xdr:col>
      <xdr:colOff>38100</xdr:colOff>
      <xdr:row>39</xdr:row>
      <xdr:rowOff>48618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6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161408</xdr:rowOff>
    </xdr:from>
    <xdr:to>
      <xdr:col>102</xdr:col>
      <xdr:colOff>114300</xdr:colOff>
      <xdr:row>38</xdr:row>
      <xdr:rowOff>169268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676508"/>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44004</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38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50350</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3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57285</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4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65145</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40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149877</xdr:rowOff>
    </xdr:from>
    <xdr:ext cx="340478" cy="259045"/>
    <xdr:sp macro="" textlink="">
      <xdr:nvSpPr>
        <xdr:cNvPr id="650" name="【保健センター・保健所】&#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9579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158750</xdr:rowOff>
    </xdr:from>
    <xdr:to>
      <xdr:col>81</xdr:col>
      <xdr:colOff>101600</xdr:colOff>
      <xdr:row>56</xdr:row>
      <xdr:rowOff>88900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56</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82550</xdr:rowOff>
    </xdr:from>
    <xdr:to>
      <xdr:col>72</xdr:col>
      <xdr:colOff>38100</xdr:colOff>
      <xdr:row>56</xdr:row>
      <xdr:rowOff>12700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133350</xdr:rowOff>
    </xdr:from>
    <xdr:to>
      <xdr:col>76</xdr:col>
      <xdr:colOff>114300</xdr:colOff>
      <xdr:row>56</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44450</xdr:rowOff>
    </xdr:from>
    <xdr:to>
      <xdr:col>67</xdr:col>
      <xdr:colOff>101600</xdr:colOff>
      <xdr:row>55</xdr:row>
      <xdr:rowOff>146050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55</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105427</xdr:rowOff>
    </xdr:from>
    <xdr:ext cx="340478"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98361" y="936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67327</xdr:rowOff>
    </xdr:from>
    <xdr:ext cx="340478"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422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29227</xdr:rowOff>
    </xdr:from>
    <xdr:ext cx="340478"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33061" y="928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162577</xdr:rowOff>
    </xdr:from>
    <xdr:ext cx="340478"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44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F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F00-0000B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F00-0000B5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F00-0000B7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F00-0000C3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xdr:rowOff>
    </xdr:from>
    <xdr:to>
      <xdr:col>85</xdr:col>
      <xdr:colOff>177800</xdr:colOff>
      <xdr:row>80</xdr:row>
      <xdr:rowOff>115570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36847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636</xdr:rowOff>
    </xdr:from>
    <xdr:to>
      <xdr:col>81</xdr:col>
      <xdr:colOff>101600</xdr:colOff>
      <xdr:row>80</xdr:row>
      <xdr:rowOff>102236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51436</xdr:rowOff>
    </xdr:from>
    <xdr:to>
      <xdr:col>85</xdr:col>
      <xdr:colOff>127000</xdr:colOff>
      <xdr:row>80</xdr:row>
      <xdr:rowOff>64770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37674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51436</xdr:rowOff>
    </xdr:from>
    <xdr:to>
      <xdr:col>81</xdr:col>
      <xdr:colOff>50800</xdr:colOff>
      <xdr:row>81</xdr:row>
      <xdr:rowOff>81914</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3767436"/>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81914</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26670</xdr:rowOff>
    </xdr:from>
    <xdr:to>
      <xdr:col>71</xdr:col>
      <xdr:colOff>177800</xdr:colOff>
      <xdr:row>81</xdr:row>
      <xdr:rowOff>41911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118763</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143527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3811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573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151130</xdr:rowOff>
    </xdr:from>
    <xdr:to>
      <xdr:col>107</xdr:col>
      <xdr:colOff>101600</xdr:colOff>
      <xdr:row>85</xdr:row>
      <xdr:rowOff>81280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30480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4577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30480</xdr:rowOff>
    </xdr:from>
    <xdr:to>
      <xdr:col>107</xdr:col>
      <xdr:colOff>50800</xdr:colOff>
      <xdr:row>85</xdr:row>
      <xdr:rowOff>34289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34289</xdr:rowOff>
    </xdr:from>
    <xdr:to>
      <xdr:col>102</xdr:col>
      <xdr:colOff>114300</xdr:colOff>
      <xdr:row>85</xdr:row>
      <xdr:rowOff>38100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105427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125186</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75787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xdr:rowOff>
    </xdr:from>
    <xdr:to>
      <xdr:col>76</xdr:col>
      <xdr:colOff>165100</xdr:colOff>
      <xdr:row>102</xdr:row>
      <xdr:rowOff>113937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63137</xdr:rowOff>
    </xdr:from>
    <xdr:to>
      <xdr:col>81</xdr:col>
      <xdr:colOff>50800</xdr:colOff>
      <xdr:row>102</xdr:row>
      <xdr:rowOff>90895</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75510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149498</xdr:rowOff>
    </xdr:from>
    <xdr:to>
      <xdr:col>72</xdr:col>
      <xdr:colOff>38100</xdr:colOff>
      <xdr:row>102</xdr:row>
      <xdr:rowOff>79648</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102</xdr:row>
      <xdr:rowOff>63137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75167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116839</xdr:rowOff>
    </xdr:from>
    <xdr:to>
      <xdr:col>67</xdr:col>
      <xdr:colOff>101600</xdr:colOff>
      <xdr:row>102</xdr:row>
      <xdr:rowOff>46989</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167639</xdr:rowOff>
    </xdr:from>
    <xdr:to>
      <xdr:col>71</xdr:col>
      <xdr:colOff>177800</xdr:colOff>
      <xdr:row>102</xdr:row>
      <xdr:rowOff>28848</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74840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130464</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96175</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63516</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94524</xdr:rowOff>
    </xdr:from>
    <xdr:to>
      <xdr:col>116</xdr:col>
      <xdr:colOff>114300</xdr:colOff>
      <xdr:row>108</xdr:row>
      <xdr:rowOff>24674</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117401</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82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96701</xdr:rowOff>
    </xdr:from>
    <xdr:to>
      <xdr:col>112</xdr:col>
      <xdr:colOff>38100</xdr:colOff>
      <xdr:row>108</xdr:row>
      <xdr:rowOff>26851</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145324</xdr:rowOff>
    </xdr:from>
    <xdr:to>
      <xdr:col>116</xdr:col>
      <xdr:colOff>63500</xdr:colOff>
      <xdr:row>107</xdr:row>
      <xdr:rowOff>147501</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4904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91258</xdr:rowOff>
    </xdr:from>
    <xdr:to>
      <xdr:col>107</xdr:col>
      <xdr:colOff>101600</xdr:colOff>
      <xdr:row>108</xdr:row>
      <xdr:rowOff>21408</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142058</xdr:rowOff>
    </xdr:from>
    <xdr:to>
      <xdr:col>111</xdr:col>
      <xdr:colOff>177800</xdr:colOff>
      <xdr:row>107</xdr:row>
      <xdr:rowOff>147501</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20434300" y="184872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94524</xdr:rowOff>
    </xdr:from>
    <xdr:to>
      <xdr:col>102</xdr:col>
      <xdr:colOff>165100</xdr:colOff>
      <xdr:row>108</xdr:row>
      <xdr:rowOff>24674</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142058</xdr:rowOff>
    </xdr:from>
    <xdr:to>
      <xdr:col>107</xdr:col>
      <xdr:colOff>50800</xdr:colOff>
      <xdr:row>107</xdr:row>
      <xdr:rowOff>145324</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9545300" y="184872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96701</xdr:rowOff>
    </xdr:from>
    <xdr:to>
      <xdr:col>98</xdr:col>
      <xdr:colOff>38100</xdr:colOff>
      <xdr:row>108</xdr:row>
      <xdr:rowOff>26851</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4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145324</xdr:rowOff>
    </xdr:from>
    <xdr:to>
      <xdr:col>102</xdr:col>
      <xdr:colOff>114300</xdr:colOff>
      <xdr:row>107</xdr:row>
      <xdr:rowOff>147501</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84904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43378</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41201</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43378</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類似団体と比較して特に有形固定資産減価償却率が特に高くなっているのは、体育館・プールである。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特に低くなっているのは、保健センター・保健所であり、これは平成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年度に新たに取得したためである。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また、福祉施設については大きく改善しているが、これは新たに子育て支援総合拠点施設えんキッズを取得したためである。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年に取得した市民体育館の老朽化に伴うものであるが、今後解体し県体育館として整備していくこととなっている。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120,924
120,436
868.02
77,776,083
75,003,441
2,109,555
32,195,730
55,428,571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1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全国平均を上回る高齢化率（令和</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月１日現在：</a:t>
          </a:r>
          <a:r>
            <a:rPr kumimoji="1" lang="en-US" altLang="ja-JP" sz="1300">
              <a:solidFill>
                <a:schemeClr val="dk1"/>
              </a:solidFill>
              <a:effectLst/>
              <a:latin typeface="ＭＳ Ｐゴシック"/>
              <a:ea typeface="ＭＳ Ｐゴシック"/>
              <a:cs typeface="+mn-cs"/>
            </a:rPr>
            <a:t>34.06</a:t>
          </a:r>
          <a:r>
            <a:rPr kumimoji="1" lang="ja-JP" altLang="ja-JP" sz="1300">
              <a:solidFill>
                <a:schemeClr val="dk1"/>
              </a:solidFill>
              <a:effectLst/>
              <a:latin typeface="ＭＳ Ｐゴシック"/>
              <a:ea typeface="ＭＳ Ｐゴシック"/>
              <a:cs typeface="+mn-cs"/>
            </a:rPr>
            <a:t>％）により、社会保障関係経費が高い状況であるため、類似団体平均を下回っている。歳出の徹底的な見直し、定員管理・給与の適正化などの取組を通じて、財政基盤の強化に努める。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125095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1365"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1365" cy="25781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42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64770</xdr:rowOff>
    </xdr:from>
    <xdr:to>
      <xdr:col>23</xdr:col>
      <xdr:colOff>133350</xdr:colOff>
      <xdr:row>44</xdr:row>
      <xdr:rowOff>64770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113030</xdr:rowOff>
    </xdr:from>
    <xdr:ext cx="761365"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95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64770</xdr:rowOff>
    </xdr:from>
    <xdr:to>
      <xdr:col>19</xdr:col>
      <xdr:colOff>133350</xdr:colOff>
      <xdr:row>44</xdr:row>
      <xdr:rowOff>84455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96520</xdr:rowOff>
    </xdr:from>
    <xdr:to>
      <xdr:col>19</xdr:col>
      <xdr:colOff>184150</xdr:colOff>
      <xdr:row>41</xdr:row>
      <xdr:rowOff>26670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5965"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3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84455</xdr:rowOff>
    </xdr:from>
    <xdr:to>
      <xdr:col>15</xdr:col>
      <xdr:colOff>82550</xdr:colOff>
      <xdr:row>44</xdr:row>
      <xdr:rowOff>84455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96520</xdr:rowOff>
    </xdr:from>
    <xdr:to>
      <xdr:col>15</xdr:col>
      <xdr:colOff>133350</xdr:colOff>
      <xdr:row>41</xdr:row>
      <xdr:rowOff>26670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84455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2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46990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46990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56515</xdr:rowOff>
    </xdr:from>
    <xdr:ext cx="761365"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13970</xdr:rowOff>
    </xdr:from>
    <xdr:to>
      <xdr:col>23</xdr:col>
      <xdr:colOff>184150</xdr:colOff>
      <xdr:row>44</xdr:row>
      <xdr:rowOff>115570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81280</xdr:rowOff>
    </xdr:from>
    <xdr:ext cx="761365"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5965"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41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33655</xdr:rowOff>
    </xdr:from>
    <xdr:to>
      <xdr:col>15</xdr:col>
      <xdr:colOff>133350</xdr:colOff>
      <xdr:row>44</xdr:row>
      <xdr:rowOff>135255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120650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140335</xdr:rowOff>
    </xdr:from>
    <xdr:ext cx="761365"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会計年度任用職員制度移行等による人件費</a:t>
          </a:r>
          <a:r>
            <a:rPr kumimoji="1" lang="ja-JP" altLang="ja-JP" sz="1300">
              <a:solidFill>
                <a:schemeClr val="dk1"/>
              </a:solidFill>
              <a:effectLst/>
              <a:latin typeface="ＭＳ Ｐゴシック"/>
              <a:ea typeface="ＭＳ Ｐゴシック"/>
              <a:cs typeface="+mn-cs"/>
            </a:rPr>
            <a:t>の増加</a:t>
          </a:r>
          <a:r>
            <a:rPr kumimoji="1" lang="ja-JP" altLang="en-US" sz="1300">
              <a:solidFill>
                <a:schemeClr val="dk1"/>
              </a:solidFill>
              <a:effectLst/>
              <a:latin typeface="ＭＳ Ｐゴシック"/>
              <a:ea typeface="ＭＳ Ｐゴシック"/>
              <a:cs typeface="+mn-cs"/>
            </a:rPr>
            <a:t>があるものの</a:t>
          </a:r>
          <a:r>
            <a:rPr kumimoji="1" lang="ja-JP" altLang="ja-JP" sz="1300">
              <a:solidFill>
                <a:schemeClr val="dk1"/>
              </a:solidFill>
              <a:effectLst/>
              <a:latin typeface="ＭＳ Ｐゴシック"/>
              <a:ea typeface="ＭＳ Ｐゴシック"/>
              <a:cs typeface="+mn-cs"/>
            </a:rPr>
            <a:t>、児童扶養手当支給事業</a:t>
          </a:r>
          <a:r>
            <a:rPr kumimoji="1" lang="ja-JP" altLang="en-US" sz="1300">
              <a:solidFill>
                <a:schemeClr val="dk1"/>
              </a:solidFill>
              <a:effectLst/>
              <a:latin typeface="ＭＳ Ｐゴシック"/>
              <a:ea typeface="ＭＳ Ｐゴシック"/>
              <a:cs typeface="+mn-cs"/>
            </a:rPr>
            <a:t>にかかる</a:t>
          </a:r>
          <a:r>
            <a:rPr kumimoji="1" lang="ja-JP" altLang="ja-JP" sz="1300">
              <a:solidFill>
                <a:schemeClr val="dk1"/>
              </a:solidFill>
              <a:effectLst/>
              <a:latin typeface="ＭＳ Ｐゴシック"/>
              <a:ea typeface="ＭＳ Ｐゴシック"/>
              <a:cs typeface="+mn-cs"/>
            </a:rPr>
            <a:t>扶助費</a:t>
          </a:r>
          <a:r>
            <a:rPr kumimoji="1" lang="ja-JP" altLang="en-US" sz="1300">
              <a:solidFill>
                <a:schemeClr val="dk1"/>
              </a:solidFill>
              <a:effectLst/>
              <a:latin typeface="ＭＳ Ｐゴシック"/>
              <a:ea typeface="ＭＳ Ｐゴシック"/>
              <a:cs typeface="+mn-cs"/>
            </a:rPr>
            <a:t>の減少</a:t>
          </a:r>
          <a:r>
            <a:rPr kumimoji="1" lang="ja-JP" altLang="ja-JP" sz="1300">
              <a:solidFill>
                <a:schemeClr val="dk1"/>
              </a:solidFill>
              <a:effectLst/>
              <a:latin typeface="ＭＳ Ｐゴシック"/>
              <a:ea typeface="ＭＳ Ｐゴシック"/>
              <a:cs typeface="+mn-cs"/>
            </a:rPr>
            <a:t>や、</a:t>
          </a:r>
          <a:r>
            <a:rPr kumimoji="1" lang="ja-JP" altLang="en-US" sz="1300">
              <a:solidFill>
                <a:schemeClr val="dk1"/>
              </a:solidFill>
              <a:effectLst/>
              <a:latin typeface="ＭＳ Ｐゴシック"/>
              <a:ea typeface="ＭＳ Ｐゴシック"/>
              <a:cs typeface="+mn-cs"/>
            </a:rPr>
            <a:t>元利償還金の減少などにより前年度より改善している。</a:t>
          </a:r>
          <a:r>
            <a:rPr kumimoji="1" lang="ja-JP" altLang="ja-JP" sz="1300">
              <a:solidFill>
                <a:schemeClr val="dk1"/>
              </a:solidFill>
              <a:effectLst/>
              <a:latin typeface="ＭＳ Ｐゴシック"/>
              <a:ea typeface="ＭＳ Ｐゴシック"/>
              <a:cs typeface="+mn-cs"/>
            </a:rPr>
            <a:t>公共施設に係る維持管理や社会保障関係経費等など今後増加することが見込まれるため、市税の課税客体の把握に努めながら、使用料等も含めた収納率の向上を図り、自主財源を確保するとともに、市債残高の抑制や行財政改革による職員数の削減等により、比率の抑制を図り、安定的な財政基盤の確立を目指す。</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140335</xdr:rowOff>
    </xdr:from>
    <xdr:ext cx="298450" cy="22479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6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781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67</xdr:row>
      <xdr:rowOff>2540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395"/>
          <a:ext cx="0" cy="1090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146050</xdr:rowOff>
    </xdr:from>
    <xdr:ext cx="761365" cy="25781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17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2540</xdr:rowOff>
    </xdr:from>
    <xdr:to>
      <xdr:col>24</xdr:col>
      <xdr:colOff>12700</xdr:colOff>
      <xdr:row>67</xdr:row>
      <xdr:rowOff>2540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27305</xdr:rowOff>
    </xdr:from>
    <xdr:ext cx="761365"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59055</xdr:rowOff>
    </xdr:from>
    <xdr:to>
      <xdr:col>23</xdr:col>
      <xdr:colOff>133350</xdr:colOff>
      <xdr:row>62</xdr:row>
      <xdr:rowOff>132080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889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1365" cy="25781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29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29845</xdr:rowOff>
    </xdr:from>
    <xdr:to>
      <xdr:col>19</xdr:col>
      <xdr:colOff>133350</xdr:colOff>
      <xdr:row>62</xdr:row>
      <xdr:rowOff>132080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974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80645</xdr:rowOff>
    </xdr:from>
    <xdr:to>
      <xdr:col>19</xdr:col>
      <xdr:colOff>184150</xdr:colOff>
      <xdr:row>63</xdr:row>
      <xdr:rowOff>10795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20955</xdr:rowOff>
    </xdr:from>
    <xdr:ext cx="735965" cy="2584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4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29845</xdr:rowOff>
    </xdr:from>
    <xdr:to>
      <xdr:col>15</xdr:col>
      <xdr:colOff>82550</xdr:colOff>
      <xdr:row>62</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974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60960</xdr:rowOff>
    </xdr:from>
    <xdr:to>
      <xdr:col>15</xdr:col>
      <xdr:colOff>133350</xdr:colOff>
      <xdr:row>62</xdr:row>
      <xdr:rowOff>162560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147320</xdr:rowOff>
    </xdr:from>
    <xdr:ext cx="762000" cy="25781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25400</xdr:rowOff>
    </xdr:from>
    <xdr:to>
      <xdr:col>11</xdr:col>
      <xdr:colOff>31750</xdr:colOff>
      <xdr:row>62</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53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128270</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133350</xdr:rowOff>
    </xdr:from>
    <xdr:ext cx="761365"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8255</xdr:rowOff>
    </xdr:from>
    <xdr:to>
      <xdr:col>23</xdr:col>
      <xdr:colOff>184150</xdr:colOff>
      <xdr:row>62</xdr:row>
      <xdr:rowOff>109855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24765</xdr:rowOff>
    </xdr:from>
    <xdr:ext cx="761365"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3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80645</xdr:rowOff>
    </xdr:from>
    <xdr:to>
      <xdr:col>19</xdr:col>
      <xdr:colOff>184150</xdr:colOff>
      <xdr:row>63</xdr:row>
      <xdr:rowOff>10795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5965" cy="25781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690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150495</xdr:rowOff>
    </xdr:from>
    <xdr:to>
      <xdr:col>15</xdr:col>
      <xdr:colOff>133350</xdr:colOff>
      <xdr:row>62</xdr:row>
      <xdr:rowOff>80645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90805</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36830</xdr:rowOff>
    </xdr:from>
    <xdr:to>
      <xdr:col>11</xdr:col>
      <xdr:colOff>82550</xdr:colOff>
      <xdr:row>62</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148590</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35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146050</xdr:rowOff>
    </xdr:from>
    <xdr:to>
      <xdr:col>7</xdr:col>
      <xdr:colOff>31750</xdr:colOff>
      <xdr:row>62</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86360</xdr:rowOff>
    </xdr:from>
    <xdr:ext cx="761365" cy="25717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733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908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[140,369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類似団体平均を上回っている主な要因は人件費であり、類似団体と比較し職員数が多いことや、職員構成の違いなどから平均給料が高いためである。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これまでの定員適正化の取組により、総人件費は逓減傾向で推移しており、給与水準の適正化を図るため、給料の減額措置や定期昇給の抑制措置などを実施してきた。今後も民間活力の導入や事務事業の見直し等による職員の減員とともに、国、県や他団体の状況等を踏まえた給与制度・水準の実現などの取組を進め、定員管理や給与の適正化に努めていく。</a:t>
          </a:r>
          <a:endParaRPr lang="ja-JP" altLang="ja-JP" sz="13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147320</xdr:rowOff>
    </xdr:from>
    <xdr:to>
      <xdr:col>23</xdr:col>
      <xdr:colOff>133350</xdr:colOff>
      <xdr:row>89</xdr:row>
      <xdr:rowOff>7620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20"/>
          <a:ext cx="0" cy="1403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151130</xdr:rowOff>
    </xdr:from>
    <xdr:ext cx="761365"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152,913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62230</xdr:rowOff>
    </xdr:from>
    <xdr:ext cx="761365"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147320</xdr:rowOff>
    </xdr:from>
    <xdr:to>
      <xdr:col>24</xdr:col>
      <xdr:colOff>12700</xdr:colOff>
      <xdr:row>80</xdr:row>
      <xdr:rowOff>147320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41275</xdr:rowOff>
    </xdr:from>
    <xdr:to>
      <xdr:col>23</xdr:col>
      <xdr:colOff>133350</xdr:colOff>
      <xdr:row>87</xdr:row>
      <xdr:rowOff>98425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85975"/>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164465</xdr:rowOff>
    </xdr:from>
    <xdr:ext cx="761365" cy="2584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8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147955</xdr:rowOff>
    </xdr:from>
    <xdr:to>
      <xdr:col>23</xdr:col>
      <xdr:colOff>184150</xdr:colOff>
      <xdr:row>85</xdr:row>
      <xdr:rowOff>78105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73025</xdr:rowOff>
    </xdr:from>
    <xdr:to>
      <xdr:col>19</xdr:col>
      <xdr:colOff>133350</xdr:colOff>
      <xdr:row>86</xdr:row>
      <xdr:rowOff>41275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4627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18415</xdr:rowOff>
    </xdr:from>
    <xdr:to>
      <xdr:col>19</xdr:col>
      <xdr:colOff>184150</xdr:colOff>
      <xdr:row>84</xdr:row>
      <xdr:rowOff>120650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130810</xdr:rowOff>
    </xdr:from>
    <xdr:ext cx="735965"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73025</xdr:rowOff>
    </xdr:from>
    <xdr:to>
      <xdr:col>15</xdr:col>
      <xdr:colOff>82550</xdr:colOff>
      <xdr:row>85</xdr:row>
      <xdr:rowOff>82550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646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133985</xdr:rowOff>
    </xdr:from>
    <xdr:to>
      <xdr:col>15</xdr:col>
      <xdr:colOff>133350</xdr:colOff>
      <xdr:row>84</xdr:row>
      <xdr:rowOff>64135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74930</xdr:rowOff>
    </xdr:from>
    <xdr:ext cx="762000" cy="25781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160020</xdr:rowOff>
    </xdr:from>
    <xdr:to>
      <xdr:col>11</xdr:col>
      <xdr:colOff>31750</xdr:colOff>
      <xdr:row>85</xdr:row>
      <xdr:rowOff>82550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618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90805</xdr:rowOff>
    </xdr:from>
    <xdr:to>
      <xdr:col>11</xdr:col>
      <xdr:colOff>82550</xdr:colOff>
      <xdr:row>84</xdr:row>
      <xdr:rowOff>20955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31115</xdr:rowOff>
    </xdr:from>
    <xdr:ext cx="762000" cy="25781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67945</xdr:rowOff>
    </xdr:from>
    <xdr:to>
      <xdr:col>7</xdr:col>
      <xdr:colOff>31750</xdr:colOff>
      <xdr:row>83</xdr:row>
      <xdr:rowOff>167640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2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8255</xdr:rowOff>
    </xdr:from>
    <xdr:ext cx="761365"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87</xdr:row>
      <xdr:rowOff>47625</xdr:rowOff>
    </xdr:from>
    <xdr:to>
      <xdr:col>23</xdr:col>
      <xdr:colOff>184150</xdr:colOff>
      <xdr:row>87</xdr:row>
      <xdr:rowOff>149225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19685</xdr:rowOff>
    </xdr:from>
    <xdr:ext cx="761365" cy="2584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358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140,369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161925</xdr:rowOff>
    </xdr:from>
    <xdr:to>
      <xdr:col>19</xdr:col>
      <xdr:colOff>184150</xdr:colOff>
      <xdr:row>86</xdr:row>
      <xdr:rowOff>92075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76835</xdr:rowOff>
    </xdr:from>
    <xdr:ext cx="735965"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215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22225</xdr:rowOff>
    </xdr:from>
    <xdr:to>
      <xdr:col>15</xdr:col>
      <xdr:colOff>133350</xdr:colOff>
      <xdr:row>85</xdr:row>
      <xdr:rowOff>123825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109220</xdr:rowOff>
    </xdr:from>
    <xdr:ext cx="762000" cy="25781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82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85</xdr:row>
      <xdr:rowOff>31750</xdr:rowOff>
    </xdr:from>
    <xdr:to>
      <xdr:col>11</xdr:col>
      <xdr:colOff>82550</xdr:colOff>
      <xdr:row>85</xdr:row>
      <xdr:rowOff>133350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118110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9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109220</xdr:rowOff>
    </xdr:from>
    <xdr:to>
      <xdr:col>7</xdr:col>
      <xdr:colOff>31750</xdr:colOff>
      <xdr:row>85</xdr:row>
      <xdr:rowOff>39370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24130</xdr:rowOff>
    </xdr:from>
    <xdr:ext cx="761365"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97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908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ＭＳ ゴシック"/>
              <a:ea typeface="ＭＳ ゴシック"/>
              <a:cs typeface="+mn-cs"/>
            </a:rPr>
            <a:t>本市の給与水準は、数次にわたる是正の結果、逓減傾向で推移してきたが、更なる適正化を図るため、平成</a:t>
          </a:r>
          <a:r>
            <a:rPr kumimoji="1" lang="en-US" altLang="ja-JP" sz="950">
              <a:solidFill>
                <a:schemeClr val="dk1"/>
              </a:solidFill>
              <a:effectLst/>
              <a:latin typeface="ＭＳ ゴシック"/>
              <a:ea typeface="ＭＳ ゴシック"/>
              <a:cs typeface="+mn-cs"/>
            </a:rPr>
            <a:t>26</a:t>
          </a:r>
          <a:r>
            <a:rPr kumimoji="1" lang="ja-JP" altLang="ja-JP" sz="950">
              <a:solidFill>
                <a:schemeClr val="dk1"/>
              </a:solidFill>
              <a:effectLst/>
              <a:latin typeface="ＭＳ ゴシック"/>
              <a:ea typeface="ＭＳ ゴシック"/>
              <a:cs typeface="+mn-cs"/>
            </a:rPr>
            <a:t>年４月から３か月間、一律</a:t>
          </a:r>
          <a:r>
            <a:rPr kumimoji="1" lang="en-US" altLang="ja-JP" sz="950">
              <a:solidFill>
                <a:schemeClr val="dk1"/>
              </a:solidFill>
              <a:effectLst/>
              <a:latin typeface="ＭＳ ゴシック"/>
              <a:ea typeface="ＭＳ ゴシック"/>
              <a:cs typeface="+mn-cs"/>
            </a:rPr>
            <a:t>2.3</a:t>
          </a:r>
          <a:r>
            <a:rPr kumimoji="1" lang="ja-JP" altLang="ja-JP" sz="950">
              <a:solidFill>
                <a:schemeClr val="dk1"/>
              </a:solidFill>
              <a:effectLst/>
              <a:latin typeface="ＭＳ ゴシック"/>
              <a:ea typeface="ＭＳ ゴシック"/>
              <a:cs typeface="+mn-cs"/>
            </a:rPr>
            <a:t>％の給料減額措置を実施するとともに、同年７月以降は定期昇給の抑制措置を行った。</a:t>
          </a:r>
          <a:endParaRPr lang="ja-JP" altLang="ja-JP" sz="950">
            <a:effectLst/>
            <a:latin typeface="ＭＳ ゴシック"/>
            <a:ea typeface="ＭＳ ゴシック"/>
          </a:endParaRPr>
        </a:p>
        <a:p>
          <a:r>
            <a:rPr kumimoji="1" lang="ja-JP" altLang="ja-JP" sz="950">
              <a:solidFill>
                <a:schemeClr val="dk1"/>
              </a:solidFill>
              <a:effectLst/>
              <a:latin typeface="ＭＳ ゴシック"/>
              <a:ea typeface="ＭＳ ゴシック"/>
              <a:cs typeface="+mn-cs"/>
            </a:rPr>
            <a:t>また、平成</a:t>
          </a:r>
          <a:r>
            <a:rPr kumimoji="1" lang="en-US" altLang="ja-JP" sz="950">
              <a:solidFill>
                <a:schemeClr val="dk1"/>
              </a:solidFill>
              <a:effectLst/>
              <a:latin typeface="ＭＳ ゴシック"/>
              <a:ea typeface="ＭＳ ゴシック"/>
              <a:cs typeface="+mn-cs"/>
            </a:rPr>
            <a:t>27</a:t>
          </a:r>
          <a:r>
            <a:rPr kumimoji="1" lang="ja-JP" altLang="ja-JP" sz="950">
              <a:solidFill>
                <a:schemeClr val="dk1"/>
              </a:solidFill>
              <a:effectLst/>
              <a:latin typeface="ＭＳ ゴシック"/>
              <a:ea typeface="ＭＳ ゴシック"/>
              <a:cs typeface="+mn-cs"/>
            </a:rPr>
            <a:t>年度には国に準じて給料表の引下げ改定（平均▲２％）を実施したうえで、同年度から平成</a:t>
          </a:r>
          <a:r>
            <a:rPr kumimoji="1" lang="en-US" altLang="ja-JP" sz="950">
              <a:solidFill>
                <a:schemeClr val="dk1"/>
              </a:solidFill>
              <a:effectLst/>
              <a:latin typeface="ＭＳ ゴシック"/>
              <a:ea typeface="ＭＳ ゴシック"/>
              <a:cs typeface="+mn-cs"/>
            </a:rPr>
            <a:t>29</a:t>
          </a:r>
          <a:r>
            <a:rPr kumimoji="1" lang="ja-JP" altLang="ja-JP" sz="950">
              <a:solidFill>
                <a:schemeClr val="dk1"/>
              </a:solidFill>
              <a:effectLst/>
              <a:latin typeface="ＭＳ ゴシック"/>
              <a:ea typeface="ＭＳ ゴシック"/>
              <a:cs typeface="+mn-cs"/>
            </a:rPr>
            <a:t>年度までの各年度において、４月から３か月間は引下げに伴う経過措置（現給保障）を行わないとともに、７月以降は定期昇給の抑制措置を実施した。</a:t>
          </a:r>
          <a:endParaRPr lang="ja-JP" altLang="ja-JP" sz="950">
            <a:effectLst/>
            <a:latin typeface="ＭＳ ゴシック"/>
            <a:ea typeface="ＭＳ ゴシック"/>
          </a:endParaRPr>
        </a:p>
        <a:p>
          <a:r>
            <a:rPr kumimoji="1" lang="ja-JP" altLang="ja-JP" sz="950">
              <a:solidFill>
                <a:schemeClr val="dk1"/>
              </a:solidFill>
              <a:effectLst/>
              <a:latin typeface="ＭＳ ゴシック"/>
              <a:ea typeface="ＭＳ ゴシック"/>
              <a:cs typeface="+mn-cs"/>
            </a:rPr>
            <a:t>平成</a:t>
          </a:r>
          <a:r>
            <a:rPr kumimoji="1" lang="en-US" altLang="ja-JP" sz="950">
              <a:solidFill>
                <a:schemeClr val="dk1"/>
              </a:solidFill>
              <a:effectLst/>
              <a:latin typeface="ＭＳ ゴシック"/>
              <a:ea typeface="ＭＳ ゴシック"/>
              <a:cs typeface="+mn-cs"/>
            </a:rPr>
            <a:t>30</a:t>
          </a:r>
          <a:r>
            <a:rPr kumimoji="1" lang="ja-JP" altLang="ja-JP" sz="950">
              <a:solidFill>
                <a:schemeClr val="dk1"/>
              </a:solidFill>
              <a:effectLst/>
              <a:latin typeface="ＭＳ ゴシック"/>
              <a:ea typeface="ＭＳ ゴシック"/>
              <a:cs typeface="+mn-cs"/>
            </a:rPr>
            <a:t>年度からは、給料表の等級と職務の関係の整理や新たな職の設置などによる給料表の運用基準の見直しを実施しており、給与の適正化に引き続き取り組んでいる。</a:t>
          </a:r>
          <a:endParaRPr lang="ja-JP" altLang="ja-JP" sz="950">
            <a:effectLst/>
            <a:latin typeface="ＭＳ ゴシック"/>
            <a:ea typeface="ＭＳ ゴシック"/>
          </a:endParaRPr>
        </a:p>
        <a:p>
          <a:r>
            <a:rPr kumimoji="1" lang="ja-JP" altLang="en-US" sz="950">
              <a:solidFill>
                <a:schemeClr val="dk1"/>
              </a:solidFill>
              <a:effectLst/>
              <a:latin typeface="ＭＳ ゴシック"/>
              <a:ea typeface="ＭＳ ゴシック"/>
              <a:cs typeface="+mn-cs"/>
            </a:rPr>
            <a:t>今</a:t>
          </a:r>
          <a:r>
            <a:rPr kumimoji="1" lang="ja-JP" altLang="ja-JP" sz="950">
              <a:solidFill>
                <a:schemeClr val="dk1"/>
              </a:solidFill>
              <a:effectLst/>
              <a:latin typeface="ＭＳ ゴシック"/>
              <a:ea typeface="ＭＳ ゴシック"/>
              <a:cs typeface="+mn-cs"/>
            </a:rPr>
            <a:t>後も給与制度全般について、国・県や他団体の状況等を踏まえ適切に対応していきたい</a:t>
          </a:r>
          <a:r>
            <a:rPr kumimoji="1" lang="ja-JP" altLang="ja-JP" sz="950">
              <a:solidFill>
                <a:schemeClr val="dk1"/>
              </a:solidFill>
              <a:effectLst/>
              <a:latin typeface="+mn-lt"/>
              <a:ea typeface="+mn-ea"/>
              <a:cs typeface="+mn-cs"/>
            </a:rPr>
            <a:t>。</a:t>
          </a:r>
          <a:endParaRPr lang="ja-JP" altLang="ja-JP" sz="9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3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1365"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1365" cy="2584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8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118110</xdr:rowOff>
    </xdr:from>
    <xdr:to>
      <xdr:col>81</xdr:col>
      <xdr:colOff>44450</xdr:colOff>
      <xdr:row>85</xdr:row>
      <xdr:rowOff>135255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913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31750</xdr:rowOff>
    </xdr:from>
    <xdr:ext cx="761365" cy="25781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55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118110</xdr:rowOff>
    </xdr:from>
    <xdr:to>
      <xdr:col>77</xdr:col>
      <xdr:colOff>44450</xdr:colOff>
      <xdr:row>85</xdr:row>
      <xdr:rowOff>167640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3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167640</xdr:rowOff>
    </xdr:from>
    <xdr:ext cx="735965"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08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167640</xdr:rowOff>
    </xdr:from>
    <xdr:to>
      <xdr:col>72</xdr:col>
      <xdr:colOff>203200</xdr:colOff>
      <xdr:row>86</xdr:row>
      <xdr:rowOff>32385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08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67310</xdr:rowOff>
    </xdr:from>
    <xdr:to>
      <xdr:col>73</xdr:col>
      <xdr:colOff>44450</xdr:colOff>
      <xdr:row>85</xdr:row>
      <xdr:rowOff>167640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xdr:rowOff>
    </xdr:from>
    <xdr:ext cx="76200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32385</xdr:rowOff>
    </xdr:from>
    <xdr:to>
      <xdr:col>68</xdr:col>
      <xdr:colOff>152400</xdr:colOff>
      <xdr:row>86</xdr:row>
      <xdr:rowOff>135890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770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118745</xdr:rowOff>
    </xdr:from>
    <xdr:to>
      <xdr:col>68</xdr:col>
      <xdr:colOff>203200</xdr:colOff>
      <xdr:row>86</xdr:row>
      <xdr:rowOff>48895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59055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1365" cy="2584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67310</xdr:rowOff>
    </xdr:from>
    <xdr:to>
      <xdr:col>77</xdr:col>
      <xdr:colOff>95250</xdr:colOff>
      <xdr:row>85</xdr:row>
      <xdr:rowOff>167640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xdr:rowOff>
    </xdr:from>
    <xdr:ext cx="735965"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094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118745</xdr:rowOff>
    </xdr:from>
    <xdr:to>
      <xdr:col>73</xdr:col>
      <xdr:colOff>44450</xdr:colOff>
      <xdr:row>86</xdr:row>
      <xdr:rowOff>48895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153035</xdr:rowOff>
    </xdr:from>
    <xdr:to>
      <xdr:col>68</xdr:col>
      <xdr:colOff>203200</xdr:colOff>
      <xdr:row>86</xdr:row>
      <xdr:rowOff>83185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67945</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85090</xdr:rowOff>
    </xdr:from>
    <xdr:to>
      <xdr:col>64</xdr:col>
      <xdr:colOff>152400</xdr:colOff>
      <xdr:row>87</xdr:row>
      <xdr:rowOff>15240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814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ＭＳ ゴシック"/>
              <a:ea typeface="ＭＳ ゴシック"/>
              <a:cs typeface="+mn-cs"/>
            </a:rPr>
            <a:t>昭和</a:t>
          </a:r>
          <a:r>
            <a:rPr kumimoji="1" lang="en-US" altLang="ja-JP" sz="950">
              <a:solidFill>
                <a:schemeClr val="dk1"/>
              </a:solidFill>
              <a:effectLst/>
              <a:latin typeface="ＭＳ ゴシック"/>
              <a:ea typeface="ＭＳ ゴシック"/>
              <a:cs typeface="+mn-cs"/>
            </a:rPr>
            <a:t>60</a:t>
          </a:r>
          <a:r>
            <a:rPr kumimoji="1" lang="ja-JP" altLang="ja-JP" sz="950">
              <a:solidFill>
                <a:schemeClr val="dk1"/>
              </a:solidFill>
              <a:effectLst/>
              <a:latin typeface="ＭＳ ゴシック"/>
              <a:ea typeface="ＭＳ ゴシック"/>
              <a:cs typeface="+mn-cs"/>
            </a:rPr>
            <a:t>年以降、７次にわたる行財政改革に取り組み、</a:t>
          </a:r>
          <a:r>
            <a:rPr kumimoji="1" lang="en-US" altLang="ja-JP" sz="950">
              <a:solidFill>
                <a:schemeClr val="dk1"/>
              </a:solidFill>
              <a:effectLst/>
              <a:latin typeface="ＭＳ ゴシック"/>
              <a:ea typeface="ＭＳ ゴシック"/>
              <a:cs typeface="+mn-cs"/>
            </a:rPr>
            <a:t>512</a:t>
          </a:r>
          <a:r>
            <a:rPr kumimoji="1" lang="ja-JP" altLang="ja-JP" sz="950">
              <a:solidFill>
                <a:schemeClr val="dk1"/>
              </a:solidFill>
              <a:effectLst/>
              <a:latin typeface="ＭＳ ゴシック"/>
              <a:ea typeface="ＭＳ ゴシック"/>
              <a:cs typeface="+mn-cs"/>
            </a:rPr>
            <a:t>名の職員数を削減し適正化を図っている。</a:t>
          </a:r>
          <a:endParaRPr lang="ja-JP" altLang="ja-JP" sz="950">
            <a:effectLst/>
            <a:latin typeface="ＭＳ ゴシック"/>
            <a:ea typeface="ＭＳ ゴシック"/>
          </a:endParaRPr>
        </a:p>
        <a:p>
          <a:r>
            <a:rPr kumimoji="1" lang="ja-JP" altLang="ja-JP" sz="950">
              <a:solidFill>
                <a:schemeClr val="dk1"/>
              </a:solidFill>
              <a:effectLst/>
              <a:latin typeface="ＭＳ ゴシック"/>
              <a:ea typeface="ＭＳ ゴシック"/>
              <a:cs typeface="+mn-cs"/>
            </a:rPr>
            <a:t>平成</a:t>
          </a:r>
          <a:r>
            <a:rPr kumimoji="1" lang="en-US" altLang="ja-JP" sz="950">
              <a:solidFill>
                <a:schemeClr val="dk1"/>
              </a:solidFill>
              <a:effectLst/>
              <a:latin typeface="ＭＳ ゴシック"/>
              <a:ea typeface="ＭＳ ゴシック"/>
              <a:cs typeface="+mn-cs"/>
            </a:rPr>
            <a:t>18</a:t>
          </a:r>
          <a:r>
            <a:rPr kumimoji="1" lang="ja-JP" altLang="ja-JP" sz="950">
              <a:solidFill>
                <a:schemeClr val="dk1"/>
              </a:solidFill>
              <a:effectLst/>
              <a:latin typeface="ＭＳ ゴシック"/>
              <a:ea typeface="ＭＳ ゴシック"/>
              <a:cs typeface="+mn-cs"/>
            </a:rPr>
            <a:t>年２月の旧北方・北浦町、ならびに平成</a:t>
          </a:r>
          <a:r>
            <a:rPr kumimoji="1" lang="en-US" altLang="ja-JP" sz="950">
              <a:solidFill>
                <a:schemeClr val="dk1"/>
              </a:solidFill>
              <a:effectLst/>
              <a:latin typeface="ＭＳ ゴシック"/>
              <a:ea typeface="ＭＳ ゴシック"/>
              <a:cs typeface="+mn-cs"/>
            </a:rPr>
            <a:t>19</a:t>
          </a:r>
          <a:r>
            <a:rPr kumimoji="1" lang="ja-JP" altLang="ja-JP" sz="950">
              <a:solidFill>
                <a:schemeClr val="dk1"/>
              </a:solidFill>
              <a:effectLst/>
              <a:latin typeface="ＭＳ ゴシック"/>
              <a:ea typeface="ＭＳ ゴシック"/>
              <a:cs typeface="+mn-cs"/>
            </a:rPr>
            <a:t>年３月の旧北川町との市町村合併に伴い職員数は増加し、類似団体の平均を上回る職員数で推移しているが、平成</a:t>
          </a:r>
          <a:r>
            <a:rPr kumimoji="1" lang="en-US" altLang="ja-JP" sz="950">
              <a:solidFill>
                <a:schemeClr val="dk1"/>
              </a:solidFill>
              <a:effectLst/>
              <a:latin typeface="ＭＳ ゴシック"/>
              <a:ea typeface="ＭＳ ゴシック"/>
              <a:cs typeface="+mn-cs"/>
            </a:rPr>
            <a:t>21</a:t>
          </a:r>
          <a:r>
            <a:rPr kumimoji="1" lang="ja-JP" altLang="ja-JP" sz="950">
              <a:solidFill>
                <a:schemeClr val="dk1"/>
              </a:solidFill>
              <a:effectLst/>
              <a:latin typeface="ＭＳ ゴシック"/>
              <a:ea typeface="ＭＳ ゴシック"/>
              <a:cs typeface="+mn-cs"/>
            </a:rPr>
            <a:t>年度までの第５次行革期間には、一般ごみの収集、道路の維持補修、学校給食調理業務などを民間委託し、</a:t>
          </a:r>
          <a:r>
            <a:rPr kumimoji="1" lang="en-US" altLang="ja-JP" sz="950">
              <a:solidFill>
                <a:schemeClr val="dk1"/>
              </a:solidFill>
              <a:effectLst/>
              <a:latin typeface="ＭＳ ゴシック"/>
              <a:ea typeface="ＭＳ ゴシック"/>
              <a:cs typeface="+mn-cs"/>
            </a:rPr>
            <a:t>149</a:t>
          </a:r>
          <a:r>
            <a:rPr kumimoji="1" lang="ja-JP" altLang="ja-JP" sz="950">
              <a:solidFill>
                <a:schemeClr val="dk1"/>
              </a:solidFill>
              <a:effectLst/>
              <a:latin typeface="ＭＳ ゴシック"/>
              <a:ea typeface="ＭＳ ゴシック"/>
              <a:cs typeface="+mn-cs"/>
            </a:rPr>
            <a:t>名の職員数を削減した。また、平成</a:t>
          </a:r>
          <a:r>
            <a:rPr kumimoji="1" lang="en-US" altLang="ja-JP" sz="950">
              <a:solidFill>
                <a:schemeClr val="dk1"/>
              </a:solidFill>
              <a:effectLst/>
              <a:latin typeface="ＭＳ ゴシック"/>
              <a:ea typeface="ＭＳ ゴシック"/>
              <a:cs typeface="+mn-cs"/>
            </a:rPr>
            <a:t>26</a:t>
          </a:r>
          <a:r>
            <a:rPr kumimoji="1" lang="ja-JP" altLang="ja-JP" sz="950">
              <a:solidFill>
                <a:schemeClr val="dk1"/>
              </a:solidFill>
              <a:effectLst/>
              <a:latin typeface="ＭＳ ゴシック"/>
              <a:ea typeface="ＭＳ ゴシック"/>
              <a:cs typeface="+mn-cs"/>
            </a:rPr>
            <a:t>年度までの第６次行革期間でも、市立保育所での指定管理者制度の活用をはじめ、その他の事務事業の見直し等に取り組み</a:t>
          </a:r>
          <a:r>
            <a:rPr kumimoji="1" lang="en-US" altLang="ja-JP" sz="950">
              <a:solidFill>
                <a:schemeClr val="dk1"/>
              </a:solidFill>
              <a:effectLst/>
              <a:latin typeface="ＭＳ ゴシック"/>
              <a:ea typeface="ＭＳ ゴシック"/>
              <a:cs typeface="+mn-cs"/>
            </a:rPr>
            <a:t>100</a:t>
          </a:r>
          <a:r>
            <a:rPr kumimoji="1" lang="ja-JP" altLang="ja-JP" sz="950">
              <a:solidFill>
                <a:schemeClr val="dk1"/>
              </a:solidFill>
              <a:effectLst/>
              <a:latin typeface="ＭＳ ゴシック"/>
              <a:ea typeface="ＭＳ ゴシック"/>
              <a:cs typeface="+mn-cs"/>
            </a:rPr>
            <a:t>名の職員数を削減した。更に、令和元年度までの第７次行革期間においても、市民課窓口業務、水道料金収納業務、資源物の収集の民間委託などにより、職員数削減目標の</a:t>
          </a:r>
          <a:r>
            <a:rPr kumimoji="1" lang="en-US" altLang="ja-JP" sz="950">
              <a:solidFill>
                <a:schemeClr val="dk1"/>
              </a:solidFill>
              <a:effectLst/>
              <a:latin typeface="ＭＳ ゴシック"/>
              <a:ea typeface="ＭＳ ゴシック"/>
              <a:cs typeface="+mn-cs"/>
            </a:rPr>
            <a:t>60</a:t>
          </a:r>
          <a:r>
            <a:rPr kumimoji="1" lang="ja-JP" altLang="ja-JP" sz="950">
              <a:solidFill>
                <a:schemeClr val="dk1"/>
              </a:solidFill>
              <a:effectLst/>
              <a:latin typeface="ＭＳ ゴシック"/>
              <a:ea typeface="ＭＳ ゴシック"/>
              <a:cs typeface="+mn-cs"/>
            </a:rPr>
            <a:t>名削減を達成した。今後、第８次行革に取り組む中で、引き続き定員管理の適正化に努め、効果的・効率的な行政運営を推進する。</a:t>
          </a:r>
          <a:endParaRPr lang="ja-JP" altLang="ja-JP" sz="950">
            <a:effectLst/>
            <a:latin typeface="ＭＳ ゴシック"/>
            <a:ea typeface="ＭＳ ゴシック"/>
          </a:endParaRPr>
        </a:p>
      </xdr:txBody>
    </xdr:sp>
    <xdr:clientData/>
  </xdr:twoCellAnchor>
  <xdr:oneCellAnchor>
    <xdr:from>
      <xdr:col>61</xdr:col>
      <xdr:colOff>6350</xdr:colOff>
      <xdr:row>54</xdr:row>
      <xdr:rowOff>140335</xdr:rowOff>
    </xdr:from>
    <xdr:ext cx="349885" cy="22479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63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10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128905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4770"/>
          <a:ext cx="0" cy="1219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100965</xdr:rowOff>
    </xdr:from>
    <xdr:ext cx="761365" cy="2584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128905</xdr:rowOff>
    </xdr:from>
    <xdr:to>
      <xdr:col>81</xdr:col>
      <xdr:colOff>133350</xdr:colOff>
      <xdr:row>66</xdr:row>
      <xdr:rowOff>128905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1365"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81280</xdr:rowOff>
    </xdr:from>
    <xdr:to>
      <xdr:col>81</xdr:col>
      <xdr:colOff>44450</xdr:colOff>
      <xdr:row>65</xdr:row>
      <xdr:rowOff>99060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255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143510</xdr:rowOff>
    </xdr:from>
    <xdr:ext cx="761365" cy="25781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196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59055</xdr:rowOff>
    </xdr:from>
    <xdr:to>
      <xdr:col>77</xdr:col>
      <xdr:colOff>44450</xdr:colOff>
      <xdr:row>65</xdr:row>
      <xdr:rowOff>81280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2033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124460</xdr:rowOff>
    </xdr:from>
    <xdr:to>
      <xdr:col>77</xdr:col>
      <xdr:colOff>95250</xdr:colOff>
      <xdr:row>63</xdr:row>
      <xdr:rowOff>54610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64770</xdr:rowOff>
    </xdr:from>
    <xdr:ext cx="735965"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3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59055</xdr:rowOff>
    </xdr:from>
    <xdr:to>
      <xdr:col>72</xdr:col>
      <xdr:colOff>203200</xdr:colOff>
      <xdr:row>65</xdr:row>
      <xdr:rowOff>64770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203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62000" cy="25781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64770</xdr:rowOff>
    </xdr:from>
    <xdr:to>
      <xdr:col>68</xdr:col>
      <xdr:colOff>152400</xdr:colOff>
      <xdr:row>65</xdr:row>
      <xdr:rowOff>64770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209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109220</xdr:rowOff>
    </xdr:from>
    <xdr:to>
      <xdr:col>68</xdr:col>
      <xdr:colOff>203200</xdr:colOff>
      <xdr:row>63</xdr:row>
      <xdr:rowOff>38735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48895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48260</xdr:rowOff>
    </xdr:from>
    <xdr:to>
      <xdr:col>81</xdr:col>
      <xdr:colOff>95250</xdr:colOff>
      <xdr:row>65</xdr:row>
      <xdr:rowOff>149860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20320</xdr:rowOff>
    </xdr:from>
    <xdr:ext cx="761365" cy="2584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64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30480</xdr:rowOff>
    </xdr:from>
    <xdr:to>
      <xdr:col>77</xdr:col>
      <xdr:colOff>95250</xdr:colOff>
      <xdr:row>65</xdr:row>
      <xdr:rowOff>132080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116840</xdr:rowOff>
    </xdr:from>
    <xdr:ext cx="735965"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610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8255</xdr:rowOff>
    </xdr:from>
    <xdr:to>
      <xdr:col>73</xdr:col>
      <xdr:colOff>44450</xdr:colOff>
      <xdr:row>65</xdr:row>
      <xdr:rowOff>109855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1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94615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3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13970</xdr:rowOff>
    </xdr:from>
    <xdr:to>
      <xdr:col>68</xdr:col>
      <xdr:colOff>203200</xdr:colOff>
      <xdr:row>65</xdr:row>
      <xdr:rowOff>115570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100330</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4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13970</xdr:rowOff>
    </xdr:from>
    <xdr:to>
      <xdr:col>64</xdr:col>
      <xdr:colOff>152400</xdr:colOff>
      <xdr:row>65</xdr:row>
      <xdr:rowOff>115570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100330</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4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過去に</a:t>
          </a:r>
          <a:r>
            <a:rPr kumimoji="1" lang="ja-JP" altLang="en-US" sz="1300">
              <a:solidFill>
                <a:schemeClr val="dk1"/>
              </a:solidFill>
              <a:effectLst/>
              <a:latin typeface="ＭＳ Ｐゴシック"/>
              <a:ea typeface="ＭＳ Ｐゴシック"/>
              <a:cs typeface="+mn-cs"/>
            </a:rPr>
            <a:t>行った</a:t>
          </a:r>
          <a:r>
            <a:rPr kumimoji="1" lang="ja-JP" altLang="ja-JP" sz="1300">
              <a:solidFill>
                <a:schemeClr val="dk1"/>
              </a:solidFill>
              <a:effectLst/>
              <a:latin typeface="ＭＳ Ｐゴシック"/>
              <a:ea typeface="ＭＳ Ｐゴシック"/>
              <a:cs typeface="+mn-cs"/>
            </a:rPr>
            <a:t>駅周辺整備</a:t>
          </a:r>
          <a:r>
            <a:rPr kumimoji="1" lang="ja-JP" altLang="en-US" sz="1300">
              <a:solidFill>
                <a:schemeClr val="dk1"/>
              </a:solidFill>
              <a:effectLst/>
              <a:latin typeface="ＭＳ Ｐゴシック"/>
              <a:ea typeface="ＭＳ Ｐゴシック"/>
              <a:cs typeface="+mn-cs"/>
            </a:rPr>
            <a:t>や小中学校空調整備</a:t>
          </a:r>
          <a:r>
            <a:rPr kumimoji="1" lang="ja-JP" altLang="ja-JP" sz="1300">
              <a:solidFill>
                <a:schemeClr val="dk1"/>
              </a:solidFill>
              <a:effectLst/>
              <a:latin typeface="ＭＳ Ｐゴシック"/>
              <a:ea typeface="ＭＳ Ｐゴシック"/>
              <a:cs typeface="+mn-cs"/>
            </a:rPr>
            <a:t>などの大型事業に係る地方債償還の影響により、類似団体平均を上回って</a:t>
          </a:r>
          <a:r>
            <a:rPr kumimoji="1" lang="ja-JP" altLang="en-US" sz="1300">
              <a:solidFill>
                <a:schemeClr val="dk1"/>
              </a:solidFill>
              <a:effectLst/>
              <a:latin typeface="ＭＳ Ｐゴシック"/>
              <a:ea typeface="ＭＳ Ｐゴシック"/>
              <a:cs typeface="+mn-cs"/>
            </a:rPr>
            <a:t>いる。今後も子育て支援総合拠点施設整備事業等の大型事業の元金償還開始に伴う公債費の増加要因があるものの、償還終了となる起債の元金償還が額が大きいことや、</a:t>
          </a:r>
          <a:r>
            <a:rPr kumimoji="1" lang="ja-JP" altLang="ja-JP" sz="1300">
              <a:solidFill>
                <a:schemeClr val="dk1"/>
              </a:solidFill>
              <a:effectLst/>
              <a:latin typeface="ＭＳ Ｐゴシック"/>
              <a:ea typeface="ＭＳ Ｐゴシック"/>
              <a:cs typeface="+mn-cs"/>
            </a:rPr>
            <a:t>市債発行額を元金償還額以内に抑制するなど、公債費の抑制に努めているため</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比率が徐々に低下する見込みである。</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4445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147955</xdr:rowOff>
    </xdr:from>
    <xdr:ext cx="761365"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xdr:rowOff>
    </xdr:from>
    <xdr:to>
      <xdr:col>81</xdr:col>
      <xdr:colOff>133350</xdr:colOff>
      <xdr:row>44</xdr:row>
      <xdr:rowOff>4445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29210</xdr:rowOff>
    </xdr:from>
    <xdr:ext cx="761365" cy="25781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9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33655</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3455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29210</xdr:rowOff>
    </xdr:from>
    <xdr:ext cx="761365" cy="25781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576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167640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986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12065</xdr:rowOff>
    </xdr:from>
    <xdr:to>
      <xdr:col>77</xdr:col>
      <xdr:colOff>95250</xdr:colOff>
      <xdr:row>40</xdr:row>
      <xdr:rowOff>113665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123825</xdr:rowOff>
    </xdr:from>
    <xdr:ext cx="735965" cy="25781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92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167640</xdr:rowOff>
    </xdr:from>
    <xdr:to>
      <xdr:col>72</xdr:col>
      <xdr:colOff>203200</xdr:colOff>
      <xdr:row>43</xdr:row>
      <xdr:rowOff>31115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685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36195</xdr:rowOff>
    </xdr:from>
    <xdr:to>
      <xdr:col>73</xdr:col>
      <xdr:colOff>44450</xdr:colOff>
      <xdr:row>40</xdr:row>
      <xdr:rowOff>137795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147955</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31115</xdr:rowOff>
    </xdr:from>
    <xdr:to>
      <xdr:col>68</xdr:col>
      <xdr:colOff>152400</xdr:colOff>
      <xdr:row>43</xdr:row>
      <xdr:rowOff>31115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03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60325</xdr:rowOff>
    </xdr:from>
    <xdr:to>
      <xdr:col>68</xdr:col>
      <xdr:colOff>203200</xdr:colOff>
      <xdr:row>40</xdr:row>
      <xdr:rowOff>161925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635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154940</xdr:rowOff>
    </xdr:from>
    <xdr:to>
      <xdr:col>81</xdr:col>
      <xdr:colOff>95250</xdr:colOff>
      <xdr:row>42</xdr:row>
      <xdr:rowOff>84455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126365</xdr:rowOff>
    </xdr:from>
    <xdr:ext cx="761365" cy="2584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55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133350</xdr:rowOff>
    </xdr:from>
    <xdr:ext cx="735965" cy="2584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342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34290</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0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151765</xdr:rowOff>
    </xdr:from>
    <xdr:to>
      <xdr:col>68</xdr:col>
      <xdr:colOff>203200</xdr:colOff>
      <xdr:row>43</xdr:row>
      <xdr:rowOff>81915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66675</xdr:rowOff>
    </xdr:from>
    <xdr:ext cx="762000" cy="25781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90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151765</xdr:rowOff>
    </xdr:from>
    <xdr:to>
      <xdr:col>64</xdr:col>
      <xdr:colOff>152400</xdr:colOff>
      <xdr:row>43</xdr:row>
      <xdr:rowOff>81915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66675</xdr:rowOff>
    </xdr:from>
    <xdr:ext cx="762000" cy="25781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90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充当可能財源等の減少により前年度に比べ分子は増加しているが、地方債現在高の減少や公営企業債等繰入見込額の減少により、数値は引き続きマイナスであるため、</a:t>
          </a:r>
          <a:r>
            <a:rPr kumimoji="1" lang="ja-JP" altLang="ja-JP" sz="1300">
              <a:solidFill>
                <a:schemeClr val="dk1"/>
              </a:solidFill>
              <a:effectLst/>
              <a:latin typeface="ＭＳ Ｐゴシック"/>
              <a:ea typeface="ＭＳ Ｐゴシック"/>
              <a:cs typeface="+mn-cs"/>
            </a:rPr>
            <a:t>将来負担比率が算出されなかった</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今後も、人件費の削減や経費節減を中心とした行財政改革を進め、財政の健全化に努める。</a:t>
          </a:r>
          <a:endParaRPr kumimoji="1" lang="en-US" altLang="ja-JP" sz="1300">
            <a:solidFill>
              <a:schemeClr val="dk1"/>
            </a:solidFill>
            <a:effectLst/>
            <a:latin typeface="ＭＳ Ｐゴシック"/>
            <a:ea typeface="ＭＳ Ｐゴシック"/>
            <a:cs typeface="+mn-cs"/>
          </a:endParaRPr>
        </a:p>
      </xdr:txBody>
    </xdr:sp>
    <xdr:clientData/>
  </xdr:twoCellAnchor>
  <xdr:oneCellAnchor>
    <xdr:from>
      <xdr:col>61</xdr:col>
      <xdr:colOff>6350</xdr:colOff>
      <xdr:row>10</xdr:row>
      <xdr:rowOff>63500</xdr:rowOff>
    </xdr:from>
    <xdr:ext cx="298450" cy="22415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781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64770</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167640</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5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96520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669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68580</xdr:rowOff>
    </xdr:from>
    <xdr:ext cx="761365" cy="2584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96520</xdr:rowOff>
    </xdr:from>
    <xdr:to>
      <xdr:col>81</xdr:col>
      <xdr:colOff>133350</xdr:colOff>
      <xdr:row>23</xdr:row>
      <xdr:rowOff>96520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1365"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157480</xdr:rowOff>
    </xdr:from>
    <xdr:to>
      <xdr:col>68</xdr:col>
      <xdr:colOff>152400</xdr:colOff>
      <xdr:row>15</xdr:row>
      <xdr:rowOff>165100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577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141605</xdr:rowOff>
    </xdr:from>
    <xdr:ext cx="761365" cy="2584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4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167640</xdr:rowOff>
    </xdr:from>
    <xdr:to>
      <xdr:col>81</xdr:col>
      <xdr:colOff>95250</xdr:colOff>
      <xdr:row>14</xdr:row>
      <xdr:rowOff>99695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96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29210</xdr:rowOff>
    </xdr:from>
    <xdr:to>
      <xdr:col>77</xdr:col>
      <xdr:colOff>95250</xdr:colOff>
      <xdr:row>14</xdr:row>
      <xdr:rowOff>129540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95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140335</xdr:rowOff>
    </xdr:from>
    <xdr:ext cx="735965" cy="2584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77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20320</xdr:rowOff>
    </xdr:from>
    <xdr:to>
      <xdr:col>73</xdr:col>
      <xdr:colOff>44450</xdr:colOff>
      <xdr:row>14</xdr:row>
      <xdr:rowOff>121920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132080</xdr:rowOff>
    </xdr:from>
    <xdr:ext cx="762000"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8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165100</xdr:rowOff>
    </xdr:from>
    <xdr:to>
      <xdr:col>68</xdr:col>
      <xdr:colOff>203200</xdr:colOff>
      <xdr:row>15</xdr:row>
      <xdr:rowOff>95250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5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49530</xdr:rowOff>
    </xdr:from>
    <xdr:to>
      <xdr:col>64</xdr:col>
      <xdr:colOff>152400</xdr:colOff>
      <xdr:row>15</xdr:row>
      <xdr:rowOff>151130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161290</xdr:rowOff>
    </xdr:from>
    <xdr:ext cx="762000" cy="2584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9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68</xdr:col>
      <xdr:colOff>101600</xdr:colOff>
      <xdr:row>14</xdr:row>
      <xdr:rowOff>106680</xdr:rowOff>
    </xdr:from>
    <xdr:to>
      <xdr:col>68</xdr:col>
      <xdr:colOff>203200</xdr:colOff>
      <xdr:row>15</xdr:row>
      <xdr:rowOff>36830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46990</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114300</xdr:rowOff>
    </xdr:from>
    <xdr:to>
      <xdr:col>64</xdr:col>
      <xdr:colOff>152400</xdr:colOff>
      <xdr:row>16</xdr:row>
      <xdr:rowOff>44450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29210</xdr:rowOff>
    </xdr:from>
    <xdr:ext cx="762000" cy="25781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772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120,924
120,436
868.02
77,776,083
75,003,441
2,109,555
32,195,730
55,428,571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8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6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6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3515" cy="2584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5135"/>
          <a:ext cx="1835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ＭＳ Ｐゴシック"/>
              <a:ea typeface="ＭＳ Ｐゴシック"/>
              <a:cs typeface="+mn-cs"/>
            </a:rPr>
            <a:t>類似団体と比較し職員数が多いことや、職員構成の違いなどから平均給料が高いことが人件費を押し上げる主な要因となっているが、これまでの定員適正化の取組により、総人件費の抑制に努めてきた。また、給与水準の適正化を図るため、平成</a:t>
          </a:r>
          <a:r>
            <a:rPr kumimoji="1" lang="en-US" altLang="ja-JP" sz="950">
              <a:solidFill>
                <a:schemeClr val="dk1"/>
              </a:solidFill>
              <a:effectLst/>
              <a:latin typeface="ＭＳ Ｐゴシック"/>
              <a:ea typeface="ＭＳ Ｐゴシック"/>
              <a:cs typeface="+mn-cs"/>
            </a:rPr>
            <a:t>25</a:t>
          </a:r>
          <a:r>
            <a:rPr kumimoji="1" lang="ja-JP" altLang="ja-JP" sz="950">
              <a:solidFill>
                <a:schemeClr val="dk1"/>
              </a:solidFill>
              <a:effectLst/>
              <a:latin typeface="ＭＳ Ｐゴシック"/>
              <a:ea typeface="ＭＳ Ｐゴシック"/>
              <a:cs typeface="+mn-cs"/>
            </a:rPr>
            <a:t>年度から平成</a:t>
          </a:r>
          <a:r>
            <a:rPr kumimoji="1" lang="en-US" altLang="ja-JP" sz="950">
              <a:solidFill>
                <a:schemeClr val="dk1"/>
              </a:solidFill>
              <a:effectLst/>
              <a:latin typeface="ＭＳ Ｐゴシック"/>
              <a:ea typeface="ＭＳ Ｐゴシック"/>
              <a:cs typeface="+mn-cs"/>
            </a:rPr>
            <a:t>29</a:t>
          </a:r>
          <a:r>
            <a:rPr kumimoji="1" lang="ja-JP" altLang="ja-JP" sz="950">
              <a:solidFill>
                <a:schemeClr val="dk1"/>
              </a:solidFill>
              <a:effectLst/>
              <a:latin typeface="ＭＳ Ｐゴシック"/>
              <a:ea typeface="ＭＳ Ｐゴシック"/>
              <a:cs typeface="+mn-cs"/>
            </a:rPr>
            <a:t>年度までの間、給料の減額措置や定期昇給の抑制措置などを実施してきた。</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平成</a:t>
          </a:r>
          <a:r>
            <a:rPr kumimoji="1" lang="en-US" altLang="ja-JP" sz="950">
              <a:solidFill>
                <a:schemeClr val="dk1"/>
              </a:solidFill>
              <a:effectLst/>
              <a:latin typeface="ＭＳ Ｐゴシック"/>
              <a:ea typeface="ＭＳ Ｐゴシック"/>
              <a:cs typeface="+mn-cs"/>
            </a:rPr>
            <a:t>30</a:t>
          </a:r>
          <a:r>
            <a:rPr kumimoji="1" lang="ja-JP" altLang="ja-JP" sz="950">
              <a:solidFill>
                <a:schemeClr val="dk1"/>
              </a:solidFill>
              <a:effectLst/>
              <a:latin typeface="ＭＳ Ｐゴシック"/>
              <a:ea typeface="ＭＳ Ｐゴシック"/>
              <a:cs typeface="+mn-cs"/>
            </a:rPr>
            <a:t>年度からは、給料表の等級と職務の関係の整理や新たな職の設置などによる給料表の運用基準の見直しを実施しており、給与の適正化に引き続き取り組んでいる。</a:t>
          </a:r>
          <a:endParaRPr lang="ja-JP" altLang="ja-JP" sz="950">
            <a:effectLst/>
            <a:latin typeface="ＭＳ Ｐゴシック"/>
            <a:ea typeface="ＭＳ Ｐゴシック"/>
          </a:endParaRPr>
        </a:p>
        <a:p>
          <a:r>
            <a:rPr kumimoji="1" lang="ja-JP" altLang="ja-JP" sz="950">
              <a:solidFill>
                <a:schemeClr val="dk1"/>
              </a:solidFill>
              <a:effectLst/>
              <a:latin typeface="ＭＳ Ｐゴシック"/>
              <a:ea typeface="ＭＳ Ｐゴシック"/>
              <a:cs typeface="+mn-cs"/>
            </a:rPr>
            <a:t>今後も事務事業の見直しと併せ、ＲＰＡやＡＩなどの活用による業務の効率化を推進するとともに、国、県や他団体の状況等を踏まえた給与制度・水準の実現などの取組を進め、定員管理や給与の適正化に努めていく。</a:t>
          </a:r>
          <a:endParaRPr lang="ja-JP" altLang="ja-JP" sz="950">
            <a:effectLst/>
            <a:latin typeface="ＭＳ Ｐゴシック"/>
            <a:ea typeface="ＭＳ Ｐゴシック"/>
          </a:endParaRPr>
        </a:p>
      </xdr:txBody>
    </xdr:sp>
    <xdr:clientData/>
  </xdr:twoCellAnchor>
  <xdr:oneCellAnchor>
    <xdr:from>
      <xdr:col>3</xdr:col>
      <xdr:colOff>123825</xdr:colOff>
      <xdr:row>29</xdr:row>
      <xdr:rowOff>107950</xdr:rowOff>
    </xdr:from>
    <xdr:ext cx="297180" cy="22479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45720</xdr:rowOff>
    </xdr:from>
    <xdr:ext cx="761365"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38100</xdr:rowOff>
    </xdr:from>
    <xdr:ext cx="761365"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50800</xdr:rowOff>
    </xdr:from>
    <xdr:ext cx="761365" cy="2584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30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973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46990</xdr:rowOff>
    </xdr:from>
    <xdr:ext cx="735330" cy="2584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4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153670</xdr:rowOff>
    </xdr:from>
    <xdr:to>
      <xdr:col>15</xdr:col>
      <xdr:colOff>98425</xdr:colOff>
      <xdr:row>37</xdr:row>
      <xdr:rowOff>167640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97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62230</xdr:rowOff>
    </xdr:from>
    <xdr:ext cx="761365"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146050</xdr:rowOff>
    </xdr:from>
    <xdr:to>
      <xdr:col>11</xdr:col>
      <xdr:colOff>9525</xdr:colOff>
      <xdr:row>37</xdr:row>
      <xdr:rowOff>167640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60730" cy="25781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77470</xdr:rowOff>
    </xdr:from>
    <xdr:ext cx="761365" cy="2584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781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781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781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781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781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128270</xdr:rowOff>
    </xdr:from>
    <xdr:ext cx="761365" cy="2584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71120</xdr:rowOff>
    </xdr:from>
    <xdr:ext cx="735330"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2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17780</xdr:rowOff>
    </xdr:from>
    <xdr:ext cx="761365" cy="25781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33020</xdr:rowOff>
    </xdr:from>
    <xdr:ext cx="76073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10160</xdr:rowOff>
    </xdr:from>
    <xdr:ext cx="761365" cy="25781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類似団体と比較すると、比率は低い状態である。その要因として、これまで経常経費の節減に努めてきた効果によるものと考えている。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しかし、施設の維持管理費</a:t>
          </a:r>
          <a:r>
            <a:rPr kumimoji="1" lang="ja-JP" altLang="en-US" sz="1300">
              <a:solidFill>
                <a:schemeClr val="dk1"/>
              </a:solidFill>
              <a:effectLst/>
              <a:latin typeface="ＭＳ Ｐゴシック"/>
              <a:ea typeface="ＭＳ Ｐゴシック"/>
              <a:cs typeface="+mn-cs"/>
            </a:rPr>
            <a:t>や</a:t>
          </a:r>
          <a:r>
            <a:rPr kumimoji="1" lang="ja-JP" altLang="ja-JP" sz="1300">
              <a:solidFill>
                <a:schemeClr val="dk1"/>
              </a:solidFill>
              <a:effectLst/>
              <a:latin typeface="ＭＳ Ｐゴシック"/>
              <a:ea typeface="ＭＳ Ｐゴシック"/>
              <a:cs typeface="+mn-cs"/>
            </a:rPr>
            <a:t>業務の民間委託化の推進などによる物件費の増加が見込まれるため、必要な経費の精査によりコストの縮減を図っていく。</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7180" cy="2247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73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730"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730" cy="25781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140335</xdr:rowOff>
    </xdr:from>
    <xdr:ext cx="506730"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628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xdr:rowOff>
    </xdr:from>
    <xdr:to>
      <xdr:col>82</xdr:col>
      <xdr:colOff>107950</xdr:colOff>
      <xdr:row>21</xdr:row>
      <xdr:rowOff>59055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29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31115</xdr:rowOff>
    </xdr:from>
    <xdr:ext cx="761365" cy="25781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59055</xdr:rowOff>
    </xdr:from>
    <xdr:to>
      <xdr:col>82</xdr:col>
      <xdr:colOff>196850</xdr:colOff>
      <xdr:row>21</xdr:row>
      <xdr:rowOff>59055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90805</xdr:rowOff>
    </xdr:from>
    <xdr:ext cx="761365" cy="2584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xdr:rowOff>
    </xdr:from>
    <xdr:to>
      <xdr:col>82</xdr:col>
      <xdr:colOff>196850</xdr:colOff>
      <xdr:row>13</xdr:row>
      <xdr:rowOff>4445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118745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73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1365" cy="2584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53340</xdr:rowOff>
    </xdr:from>
    <xdr:to>
      <xdr:col>78</xdr:col>
      <xdr:colOff>69850</xdr:colOff>
      <xdr:row>15</xdr:row>
      <xdr:rowOff>118745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250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116840</xdr:rowOff>
    </xdr:from>
    <xdr:to>
      <xdr:col>78</xdr:col>
      <xdr:colOff>120650</xdr:colOff>
      <xdr:row>18</xdr:row>
      <xdr:rowOff>46990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31750</xdr:rowOff>
    </xdr:from>
    <xdr:ext cx="736600" cy="25781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78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53340</xdr:rowOff>
    </xdr:from>
    <xdr:to>
      <xdr:col>73</xdr:col>
      <xdr:colOff>180975</xdr:colOff>
      <xdr:row>15</xdr:row>
      <xdr:rowOff>53340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10160</xdr:rowOff>
    </xdr:from>
    <xdr:ext cx="762000" cy="25781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148590</xdr:rowOff>
    </xdr:from>
    <xdr:to>
      <xdr:col>69</xdr:col>
      <xdr:colOff>92075</xdr:colOff>
      <xdr:row>15</xdr:row>
      <xdr:rowOff>53340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488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149225</xdr:rowOff>
    </xdr:from>
    <xdr:ext cx="76073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8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127000</xdr:rowOff>
    </xdr:from>
    <xdr:ext cx="761365" cy="2584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781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781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781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781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781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24765</xdr:rowOff>
    </xdr:from>
    <xdr:to>
      <xdr:col>82</xdr:col>
      <xdr:colOff>158750</xdr:colOff>
      <xdr:row>15</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41275</xdr:rowOff>
    </xdr:from>
    <xdr:ext cx="761365" cy="2584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67945</xdr:rowOff>
    </xdr:from>
    <xdr:to>
      <xdr:col>78</xdr:col>
      <xdr:colOff>120650</xdr:colOff>
      <xdr:row>15</xdr:row>
      <xdr:rowOff>167640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6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8255</xdr:rowOff>
    </xdr:from>
    <xdr:ext cx="736600"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2540</xdr:rowOff>
    </xdr:from>
    <xdr:to>
      <xdr:col>74</xdr:col>
      <xdr:colOff>31750</xdr:colOff>
      <xdr:row>15</xdr:row>
      <xdr:rowOff>104140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114300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2540</xdr:rowOff>
    </xdr:from>
    <xdr:to>
      <xdr:col>69</xdr:col>
      <xdr:colOff>142875</xdr:colOff>
      <xdr:row>15</xdr:row>
      <xdr:rowOff>104140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114300</xdr:rowOff>
    </xdr:from>
    <xdr:ext cx="76073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97790</xdr:rowOff>
    </xdr:from>
    <xdr:to>
      <xdr:col>65</xdr:col>
      <xdr:colOff>53975</xdr:colOff>
      <xdr:row>15</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0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38100</xdr:rowOff>
    </xdr:from>
    <xdr:ext cx="761365"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6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扶助費に係る経常収支比率は類似団体平均と同水準となっている。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今後も、社会保障関係経費の増加が見込まれるため、事業の精査等により、扶助費の適正化に努める。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7180" cy="2247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140335</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42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60</xdr:row>
      <xdr:rowOff>154940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126365</xdr:rowOff>
    </xdr:from>
    <xdr:ext cx="761365" cy="2584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154940</xdr:rowOff>
    </xdr:from>
    <xdr:to>
      <xdr:col>24</xdr:col>
      <xdr:colOff>114300</xdr:colOff>
      <xdr:row>60</xdr:row>
      <xdr:rowOff>154940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1365"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34290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377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1365" cy="2584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319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129540</xdr:rowOff>
    </xdr:from>
    <xdr:to>
      <xdr:col>19</xdr:col>
      <xdr:colOff>187325</xdr:colOff>
      <xdr:row>56</xdr:row>
      <xdr:rowOff>34290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592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144145</xdr:rowOff>
    </xdr:from>
    <xdr:to>
      <xdr:col>20</xdr:col>
      <xdr:colOff>38100</xdr:colOff>
      <xdr:row>56</xdr:row>
      <xdr:rowOff>74930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84455</xdr:rowOff>
    </xdr:from>
    <xdr:ext cx="735330" cy="2584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275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118745</xdr:rowOff>
    </xdr:from>
    <xdr:to>
      <xdr:col>15</xdr:col>
      <xdr:colOff>98425</xdr:colOff>
      <xdr:row>55</xdr:row>
      <xdr:rowOff>129540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136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10160</xdr:rowOff>
    </xdr:from>
    <xdr:to>
      <xdr:col>11</xdr:col>
      <xdr:colOff>9525</xdr:colOff>
      <xdr:row>55</xdr:row>
      <xdr:rowOff>118745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39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167640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60730"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5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13335</xdr:rowOff>
    </xdr:from>
    <xdr:to>
      <xdr:col>6</xdr:col>
      <xdr:colOff>171450</xdr:colOff>
      <xdr:row>55</xdr:row>
      <xdr:rowOff>114935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99695</xdr:rowOff>
    </xdr:from>
    <xdr:ext cx="761365"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781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781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781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781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29210</xdr:rowOff>
    </xdr:from>
    <xdr:ext cx="761365" cy="25781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8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154940</xdr:rowOff>
    </xdr:from>
    <xdr:to>
      <xdr:col>20</xdr:col>
      <xdr:colOff>38100</xdr:colOff>
      <xdr:row>56</xdr:row>
      <xdr:rowOff>85090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69850</xdr:rowOff>
    </xdr:from>
    <xdr:ext cx="735330" cy="2584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7105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78740</xdr:rowOff>
    </xdr:from>
    <xdr:to>
      <xdr:col>15</xdr:col>
      <xdr:colOff>149225</xdr:colOff>
      <xdr:row>56</xdr:row>
      <xdr:rowOff>8890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19050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67945</xdr:rowOff>
    </xdr:from>
    <xdr:to>
      <xdr:col>11</xdr:col>
      <xdr:colOff>60325</xdr:colOff>
      <xdr:row>55</xdr:row>
      <xdr:rowOff>167640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6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154940</xdr:rowOff>
    </xdr:from>
    <xdr:ext cx="760730"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8469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130810</xdr:rowOff>
    </xdr:from>
    <xdr:to>
      <xdr:col>6</xdr:col>
      <xdr:colOff>171450</xdr:colOff>
      <xdr:row>55</xdr:row>
      <xdr:rowOff>60960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71120</xdr:rowOff>
    </xdr:from>
    <xdr:ext cx="761365" cy="2584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57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清掃工場の設備等補修に</a:t>
          </a:r>
          <a:r>
            <a:rPr kumimoji="1" lang="ja-JP" altLang="ja-JP" sz="1300">
              <a:solidFill>
                <a:schemeClr val="dk1"/>
              </a:solidFill>
              <a:effectLst/>
              <a:latin typeface="ＭＳ Ｐゴシック"/>
              <a:ea typeface="ＭＳ Ｐゴシック"/>
              <a:cs typeface="+mn-cs"/>
            </a:rPr>
            <a:t>係る維持補修費の増加</a:t>
          </a:r>
          <a:r>
            <a:rPr kumimoji="1" lang="ja-JP" altLang="en-US" sz="1300">
              <a:solidFill>
                <a:schemeClr val="dk1"/>
              </a:solidFill>
              <a:effectLst/>
              <a:latin typeface="ＭＳ Ｐゴシック"/>
              <a:ea typeface="ＭＳ Ｐゴシック"/>
              <a:cs typeface="+mn-cs"/>
            </a:rPr>
            <a:t>や特別会計への繰出金の増加</a:t>
          </a:r>
          <a:r>
            <a:rPr kumimoji="1" lang="ja-JP" altLang="ja-JP" sz="1300">
              <a:solidFill>
                <a:schemeClr val="dk1"/>
              </a:solidFill>
              <a:effectLst/>
              <a:latin typeface="ＭＳ Ｐゴシック"/>
              <a:ea typeface="ＭＳ Ｐゴシック"/>
              <a:cs typeface="+mn-cs"/>
            </a:rPr>
            <a:t>などにより、その他に係る経常収支比率は類似団体平均</a:t>
          </a:r>
          <a:r>
            <a:rPr kumimoji="1" lang="ja-JP" altLang="en-US" sz="1300">
              <a:solidFill>
                <a:schemeClr val="dk1"/>
              </a:solidFill>
              <a:effectLst/>
              <a:latin typeface="ＭＳ Ｐゴシック"/>
              <a:ea typeface="ＭＳ Ｐゴシック"/>
              <a:cs typeface="+mn-cs"/>
            </a:rPr>
            <a:t>より高く</a:t>
          </a:r>
          <a:r>
            <a:rPr kumimoji="1" lang="ja-JP" altLang="ja-JP" sz="1300">
              <a:solidFill>
                <a:schemeClr val="dk1"/>
              </a:solidFill>
              <a:effectLst/>
              <a:latin typeface="ＭＳ Ｐゴシック"/>
              <a:ea typeface="ＭＳ Ｐゴシック"/>
              <a:cs typeface="+mn-cs"/>
            </a:rPr>
            <a:t>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社会保障関係経費の増加による介護保険特別会計や後期高齢者医療特別会計への繰出金の増加が見込まれるため、健康長寿の推進など、健康増進の施策を充実することにより、今後の伸びの抑制に努める。</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7180" cy="22479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140335</xdr:rowOff>
    </xdr:from>
    <xdr:ext cx="506730" cy="2584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428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84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80645</xdr:rowOff>
    </xdr:from>
    <xdr:to>
      <xdr:col>82</xdr:col>
      <xdr:colOff>107950</xdr:colOff>
      <xdr:row>61</xdr:row>
      <xdr:rowOff>80645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4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61365" cy="25781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1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80645</xdr:rowOff>
    </xdr:from>
    <xdr:to>
      <xdr:col>82</xdr:col>
      <xdr:colOff>196850</xdr:colOff>
      <xdr:row>61</xdr:row>
      <xdr:rowOff>80645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167005</xdr:rowOff>
    </xdr:from>
    <xdr:ext cx="761365" cy="25781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09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80645</xdr:rowOff>
    </xdr:from>
    <xdr:to>
      <xdr:col>82</xdr:col>
      <xdr:colOff>196850</xdr:colOff>
      <xdr:row>53</xdr:row>
      <xdr:rowOff>80645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40640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5108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35560</xdr:rowOff>
    </xdr:from>
    <xdr:ext cx="761365" cy="2584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67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48260</xdr:rowOff>
    </xdr:from>
    <xdr:to>
      <xdr:col>78</xdr:col>
      <xdr:colOff>69850</xdr:colOff>
      <xdr:row>58</xdr:row>
      <xdr:rowOff>6985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209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106045</xdr:rowOff>
    </xdr:from>
    <xdr:to>
      <xdr:col>78</xdr:col>
      <xdr:colOff>120650</xdr:colOff>
      <xdr:row>58</xdr:row>
      <xdr:rowOff>36195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46990</xdr:rowOff>
    </xdr:from>
    <xdr:ext cx="736600" cy="2584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8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4445</xdr:rowOff>
    </xdr:from>
    <xdr:to>
      <xdr:col>73</xdr:col>
      <xdr:colOff>180975</xdr:colOff>
      <xdr:row>57</xdr:row>
      <xdr:rowOff>48260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77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20955</xdr:rowOff>
    </xdr:from>
    <xdr:ext cx="762000" cy="2584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4445</xdr:rowOff>
    </xdr:from>
    <xdr:to>
      <xdr:col>69</xdr:col>
      <xdr:colOff>92075</xdr:colOff>
      <xdr:row>57</xdr:row>
      <xdr:rowOff>4445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77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0730" cy="2584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0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42545</xdr:rowOff>
    </xdr:from>
    <xdr:ext cx="761365"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781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781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781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781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781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160655</xdr:rowOff>
    </xdr:from>
    <xdr:to>
      <xdr:col>82</xdr:col>
      <xdr:colOff>158750</xdr:colOff>
      <xdr:row>58</xdr:row>
      <xdr:rowOff>90805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132715</xdr:rowOff>
    </xdr:from>
    <xdr:ext cx="761365" cy="2584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05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42545</xdr:rowOff>
    </xdr:from>
    <xdr:ext cx="736600"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86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167640</xdr:rowOff>
    </xdr:from>
    <xdr:to>
      <xdr:col>74</xdr:col>
      <xdr:colOff>31750</xdr:colOff>
      <xdr:row>57</xdr:row>
      <xdr:rowOff>99060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688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109220</xdr:rowOff>
    </xdr:from>
    <xdr:ext cx="762000" cy="25781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38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125095</xdr:rowOff>
    </xdr:from>
    <xdr:to>
      <xdr:col>69</xdr:col>
      <xdr:colOff>142875</xdr:colOff>
      <xdr:row>57</xdr:row>
      <xdr:rowOff>55245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64770</xdr:rowOff>
    </xdr:from>
    <xdr:ext cx="760730"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9452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125095</xdr:rowOff>
    </xdr:from>
    <xdr:to>
      <xdr:col>65</xdr:col>
      <xdr:colOff>53975</xdr:colOff>
      <xdr:row>57</xdr:row>
      <xdr:rowOff>55245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64770</xdr:rowOff>
    </xdr:from>
    <xdr:ext cx="761365" cy="2584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4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補助費等に係る経常収支比率が類似団体平均と比較して低い水準となっているのは、ごみ処理や広域消防といった一部事務組合への加入状況の違いが主な要因となっている。各種団体への補助金については、補助金見直し基準に基づき毎年見直しを行っており、整理合理化に取り組んでいる。</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7180" cy="2247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84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84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133985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106045</xdr:rowOff>
    </xdr:from>
    <xdr:ext cx="761365" cy="2584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133985</xdr:rowOff>
    </xdr:from>
    <xdr:to>
      <xdr:col>82</xdr:col>
      <xdr:colOff>196850</xdr:colOff>
      <xdr:row>41</xdr:row>
      <xdr:rowOff>133985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1365" cy="2584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60960</xdr:rowOff>
    </xdr:from>
    <xdr:to>
      <xdr:col>82</xdr:col>
      <xdr:colOff>107950</xdr:colOff>
      <xdr:row>33</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7188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167640</xdr:rowOff>
    </xdr:from>
    <xdr:ext cx="761365" cy="2584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683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26035</xdr:rowOff>
    </xdr:from>
    <xdr:to>
      <xdr:col>82</xdr:col>
      <xdr:colOff>158750</xdr:colOff>
      <xdr:row>36</xdr:row>
      <xdr:rowOff>127635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2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48260</xdr:rowOff>
    </xdr:from>
    <xdr:ext cx="736600" cy="2584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42545</xdr:rowOff>
    </xdr:from>
    <xdr:to>
      <xdr:col>73</xdr:col>
      <xdr:colOff>180975</xdr:colOff>
      <xdr:row>33</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7003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114935</xdr:rowOff>
    </xdr:from>
    <xdr:to>
      <xdr:col>74</xdr:col>
      <xdr:colOff>31750</xdr:colOff>
      <xdr:row>36</xdr:row>
      <xdr:rowOff>45085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29845</xdr:rowOff>
    </xdr:from>
    <xdr:ext cx="762000" cy="25781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02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33020</xdr:rowOff>
    </xdr:from>
    <xdr:to>
      <xdr:col>69</xdr:col>
      <xdr:colOff>92075</xdr:colOff>
      <xdr:row>33</xdr:row>
      <xdr:rowOff>42545</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690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106045</xdr:rowOff>
    </xdr:from>
    <xdr:to>
      <xdr:col>69</xdr:col>
      <xdr:colOff>142875</xdr:colOff>
      <xdr:row>36</xdr:row>
      <xdr:rowOff>36195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20955</xdr:rowOff>
    </xdr:from>
    <xdr:ext cx="760730"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1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20955</xdr:rowOff>
    </xdr:from>
    <xdr:ext cx="761365"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781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781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781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781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781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33</xdr:row>
      <xdr:rowOff>10160</xdr:rowOff>
    </xdr:from>
    <xdr:to>
      <xdr:col>82</xdr:col>
      <xdr:colOff>158750</xdr:colOff>
      <xdr:row>33</xdr:row>
      <xdr:rowOff>111760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26670</xdr:rowOff>
    </xdr:from>
    <xdr:ext cx="761365" cy="259080"/>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13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130810</xdr:rowOff>
    </xdr:from>
    <xdr:ext cx="7366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44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130810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44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163195</xdr:rowOff>
    </xdr:from>
    <xdr:to>
      <xdr:col>69</xdr:col>
      <xdr:colOff>142875</xdr:colOff>
      <xdr:row>33</xdr:row>
      <xdr:rowOff>93345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103505</xdr:rowOff>
    </xdr:from>
    <xdr:ext cx="760730" cy="2584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184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153670</xdr:rowOff>
    </xdr:from>
    <xdr:to>
      <xdr:col>65</xdr:col>
      <xdr:colOff>53975</xdr:colOff>
      <xdr:row>33</xdr:row>
      <xdr:rowOff>84455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400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93980</xdr:rowOff>
    </xdr:from>
    <xdr:ext cx="76136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08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公債費に係る経常収支比率については、過去に</a:t>
          </a:r>
          <a:r>
            <a:rPr kumimoji="1" lang="ja-JP" altLang="en-US" sz="1200">
              <a:solidFill>
                <a:schemeClr val="dk1"/>
              </a:solidFill>
              <a:effectLst/>
              <a:latin typeface="ＭＳ Ｐゴシック"/>
              <a:ea typeface="ＭＳ Ｐゴシック"/>
              <a:cs typeface="+mn-cs"/>
            </a:rPr>
            <a:t>行った</a:t>
          </a:r>
          <a:r>
            <a:rPr kumimoji="1" lang="ja-JP" altLang="ja-JP" sz="1200">
              <a:solidFill>
                <a:schemeClr val="dk1"/>
              </a:solidFill>
              <a:effectLst/>
              <a:latin typeface="ＭＳ Ｐゴシック"/>
              <a:ea typeface="ＭＳ Ｐゴシック"/>
              <a:cs typeface="+mn-cs"/>
            </a:rPr>
            <a:t>や駅周辺整備</a:t>
          </a:r>
          <a:r>
            <a:rPr kumimoji="1" lang="ja-JP" altLang="en-US" sz="1200">
              <a:solidFill>
                <a:schemeClr val="dk1"/>
              </a:solidFill>
              <a:effectLst/>
              <a:latin typeface="ＭＳ Ｐゴシック"/>
              <a:ea typeface="ＭＳ Ｐゴシック"/>
              <a:cs typeface="+mn-cs"/>
            </a:rPr>
            <a:t>や小中学校空調整備</a:t>
          </a:r>
          <a:r>
            <a:rPr kumimoji="1" lang="ja-JP" altLang="ja-JP" sz="1200">
              <a:solidFill>
                <a:schemeClr val="dk1"/>
              </a:solidFill>
              <a:effectLst/>
              <a:latin typeface="ＭＳ Ｐゴシック"/>
              <a:ea typeface="ＭＳ Ｐゴシック"/>
              <a:cs typeface="+mn-cs"/>
            </a:rPr>
            <a:t>などの大型事業に係る地方債償還の影響により、類似団体平均と比較して高い水準にあ</a:t>
          </a:r>
          <a:r>
            <a:rPr kumimoji="1" lang="ja-JP" altLang="en-US" sz="1200">
              <a:solidFill>
                <a:schemeClr val="dk1"/>
              </a:solidFill>
              <a:effectLst/>
              <a:latin typeface="ＭＳ Ｐゴシック"/>
              <a:ea typeface="ＭＳ Ｐゴシック"/>
              <a:cs typeface="+mn-cs"/>
            </a:rPr>
            <a:t>る。</a:t>
          </a:r>
          <a:r>
            <a:rPr kumimoji="1" lang="ja-JP" altLang="ja-JP" sz="1200">
              <a:solidFill>
                <a:schemeClr val="dk1"/>
              </a:solidFill>
              <a:effectLst/>
              <a:latin typeface="ＭＳ Ｐゴシック"/>
              <a:ea typeface="ＭＳ Ｐゴシック"/>
              <a:cs typeface="+mn-cs"/>
            </a:rPr>
            <a:t>今後</a:t>
          </a:r>
          <a:r>
            <a:rPr kumimoji="1" lang="ja-JP" altLang="en-US" sz="1200">
              <a:solidFill>
                <a:schemeClr val="dk1"/>
              </a:solidFill>
              <a:effectLst/>
              <a:latin typeface="ＭＳ Ｐゴシック"/>
              <a:ea typeface="ＭＳ Ｐゴシック"/>
              <a:cs typeface="+mn-cs"/>
            </a:rPr>
            <a:t>も</a:t>
          </a:r>
          <a:r>
            <a:rPr kumimoji="1" lang="ja-JP" altLang="ja-JP" sz="1200">
              <a:solidFill>
                <a:schemeClr val="dk1"/>
              </a:solidFill>
              <a:effectLst/>
              <a:latin typeface="ＭＳ Ｐゴシック"/>
              <a:ea typeface="ＭＳ Ｐゴシック"/>
              <a:cs typeface="+mn-cs"/>
            </a:rPr>
            <a:t>子育て支援総合拠点施設整備事業等の大型事業の元金償還開始に伴う公債費の増加要因がある</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償還終了となる起債の元金償還が額が大きいことや、市債発行額を元金償還額以内に抑制するなど、公債費の抑制に努めているため、比率が徐々に低下する見込みである。</a:t>
          </a:r>
          <a:endParaRPr lang="ja-JP" altLang="ja-JP" sz="1200">
            <a:effectLst/>
            <a:latin typeface="ＭＳ Ｐゴシック"/>
            <a:ea typeface="ＭＳ Ｐゴシック"/>
          </a:endParaRPr>
        </a:p>
      </xdr:txBody>
    </xdr:sp>
    <xdr:clientData/>
  </xdr:twoCellAnchor>
  <xdr:oneCellAnchor>
    <xdr:from>
      <xdr:col>3</xdr:col>
      <xdr:colOff>123825</xdr:colOff>
      <xdr:row>69</xdr:row>
      <xdr:rowOff>107950</xdr:rowOff>
    </xdr:from>
    <xdr:ext cx="297180" cy="22479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78080"/>
          <a:ext cx="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118110</xdr:rowOff>
    </xdr:from>
    <xdr:ext cx="761365" cy="259080"/>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9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148590</xdr:rowOff>
    </xdr:from>
    <xdr:ext cx="761365" cy="2584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21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7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46990</xdr:rowOff>
    </xdr:from>
    <xdr:to>
      <xdr:col>24</xdr:col>
      <xdr:colOff>25400</xdr:colOff>
      <xdr:row>79</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915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153670</xdr:rowOff>
    </xdr:from>
    <xdr:ext cx="761365" cy="259080"/>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124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137160</xdr:rowOff>
    </xdr:from>
    <xdr:to>
      <xdr:col>24</xdr:col>
      <xdr:colOff>76200</xdr:colOff>
      <xdr:row>77</xdr:row>
      <xdr:rowOff>67310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161290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6220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129540</xdr:rowOff>
    </xdr:from>
    <xdr:to>
      <xdr:col>20</xdr:col>
      <xdr:colOff>38100</xdr:colOff>
      <xdr:row>77</xdr:row>
      <xdr:rowOff>59690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69850</xdr:rowOff>
    </xdr:from>
    <xdr:ext cx="735330" cy="2584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860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161290</xdr:rowOff>
    </xdr:from>
    <xdr:to>
      <xdr:col>15</xdr:col>
      <xdr:colOff>98425</xdr:colOff>
      <xdr:row>80</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7058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92710</xdr:rowOff>
    </xdr:from>
    <xdr:ext cx="761365" cy="2584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5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127000</xdr:rowOff>
    </xdr:from>
    <xdr:to>
      <xdr:col>11</xdr:col>
      <xdr:colOff>9525</xdr:colOff>
      <xdr:row>81</xdr:row>
      <xdr:rowOff>16510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43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3810</xdr:rowOff>
    </xdr:from>
    <xdr:to>
      <xdr:col>11</xdr:col>
      <xdr:colOff>60325</xdr:colOff>
      <xdr:row>77</xdr:row>
      <xdr:rowOff>105410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115570</xdr:rowOff>
    </xdr:from>
    <xdr:ext cx="76073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74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138430</xdr:rowOff>
    </xdr:from>
    <xdr:ext cx="76136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97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781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781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781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781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781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167640</xdr:rowOff>
    </xdr:from>
    <xdr:to>
      <xdr:col>24</xdr:col>
      <xdr:colOff>76200</xdr:colOff>
      <xdr:row>79</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76200</xdr:rowOff>
    </xdr:from>
    <xdr:ext cx="761365" cy="2584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49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113030</xdr:rowOff>
    </xdr:from>
    <xdr:ext cx="73533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575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110490</xdr:rowOff>
    </xdr:from>
    <xdr:to>
      <xdr:col>15</xdr:col>
      <xdr:colOff>149225</xdr:colOff>
      <xdr:row>80</xdr:row>
      <xdr:rowOff>40640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25400</xdr:rowOff>
    </xdr:from>
    <xdr:ext cx="76136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4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162560</xdr:rowOff>
    </xdr:from>
    <xdr:ext cx="760730" cy="2584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785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137160</xdr:rowOff>
    </xdr:from>
    <xdr:to>
      <xdr:col>6</xdr:col>
      <xdr:colOff>171450</xdr:colOff>
      <xdr:row>81</xdr:row>
      <xdr:rowOff>67310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52070</xdr:rowOff>
    </xdr:from>
    <xdr:ext cx="761365" cy="25781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395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公債費以外に係る経常収支比率については、比率の大半を占める物件費、補助費等及び</a:t>
          </a:r>
          <a:r>
            <a:rPr kumimoji="1" lang="ja-JP" altLang="en-US" sz="1300">
              <a:solidFill>
                <a:schemeClr val="dk1"/>
              </a:solidFill>
              <a:effectLst/>
              <a:latin typeface="ＭＳ Ｐゴシック"/>
              <a:ea typeface="ＭＳ Ｐゴシック"/>
              <a:cs typeface="+mn-cs"/>
            </a:rPr>
            <a:t>貸付金</a:t>
          </a:r>
          <a:r>
            <a:rPr kumimoji="1" lang="ja-JP" altLang="ja-JP" sz="1300">
              <a:solidFill>
                <a:schemeClr val="dk1"/>
              </a:solidFill>
              <a:effectLst/>
              <a:latin typeface="ＭＳ Ｐゴシック"/>
              <a:ea typeface="ＭＳ Ｐゴシック"/>
              <a:cs typeface="+mn-cs"/>
            </a:rPr>
            <a:t>などについて、経費の節減等によ</a:t>
          </a:r>
          <a:r>
            <a:rPr kumimoji="1" lang="ja-JP" altLang="en-US" sz="1300">
              <a:solidFill>
                <a:schemeClr val="dk1"/>
              </a:solidFill>
              <a:effectLst/>
              <a:latin typeface="ＭＳ Ｐゴシック"/>
              <a:ea typeface="ＭＳ Ｐゴシック"/>
              <a:cs typeface="+mn-cs"/>
            </a:rPr>
            <a:t>る</a:t>
          </a:r>
          <a:r>
            <a:rPr kumimoji="1" lang="ja-JP" altLang="ja-JP" sz="1300">
              <a:solidFill>
                <a:schemeClr val="dk1"/>
              </a:solidFill>
              <a:effectLst/>
              <a:latin typeface="ＭＳ Ｐゴシック"/>
              <a:ea typeface="ＭＳ Ｐゴシック"/>
              <a:cs typeface="+mn-cs"/>
            </a:rPr>
            <a:t>比率の抑制が図られたことにより、類似団体平均より低い水準となっているものの、今後、施設の老朽化等により維持管理費の増加が見込まれる。</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7180" cy="2247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6730"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6730"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80</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5715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41910</xdr:rowOff>
    </xdr:from>
    <xdr:ext cx="761365" cy="2584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57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156210</xdr:rowOff>
    </xdr:from>
    <xdr:ext cx="761365" cy="2584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0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109855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057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140335</xdr:rowOff>
    </xdr:from>
    <xdr:ext cx="761365" cy="2584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705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98425</xdr:rowOff>
    </xdr:from>
    <xdr:to>
      <xdr:col>78</xdr:col>
      <xdr:colOff>69850</xdr:colOff>
      <xdr:row>75</xdr:row>
      <xdr:rowOff>109855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78572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24765</xdr:rowOff>
    </xdr:from>
    <xdr:to>
      <xdr:col>78</xdr:col>
      <xdr:colOff>120650</xdr:colOff>
      <xdr:row>77</xdr:row>
      <xdr:rowOff>126365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111125</xdr:rowOff>
    </xdr:from>
    <xdr:ext cx="736600" cy="25781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127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64135</xdr:rowOff>
    </xdr:from>
    <xdr:to>
      <xdr:col>73</xdr:col>
      <xdr:colOff>180975</xdr:colOff>
      <xdr:row>74</xdr:row>
      <xdr:rowOff>98425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7514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156210</xdr:rowOff>
    </xdr:from>
    <xdr:to>
      <xdr:col>74</xdr:col>
      <xdr:colOff>31750</xdr:colOff>
      <xdr:row>77</xdr:row>
      <xdr:rowOff>86360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71120</xdr:rowOff>
    </xdr:from>
    <xdr:ext cx="762000" cy="2584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2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115570</xdr:rowOff>
    </xdr:from>
    <xdr:to>
      <xdr:col>69</xdr:col>
      <xdr:colOff>92075</xdr:colOff>
      <xdr:row>74</xdr:row>
      <xdr:rowOff>64135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63142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116205</xdr:rowOff>
    </xdr:from>
    <xdr:to>
      <xdr:col>69</xdr:col>
      <xdr:colOff>142875</xdr:colOff>
      <xdr:row>77</xdr:row>
      <xdr:rowOff>46990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4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31115</xdr:rowOff>
    </xdr:from>
    <xdr:ext cx="760730" cy="25781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327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104775</xdr:rowOff>
    </xdr:from>
    <xdr:to>
      <xdr:col>65</xdr:col>
      <xdr:colOff>53975</xdr:colOff>
      <xdr:row>77</xdr:row>
      <xdr:rowOff>34925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19685</xdr:rowOff>
    </xdr:from>
    <xdr:ext cx="761365" cy="2584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21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781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781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781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781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781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12700</xdr:rowOff>
    </xdr:from>
    <xdr:ext cx="761365" cy="2584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0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59055</xdr:rowOff>
    </xdr:from>
    <xdr:to>
      <xdr:col>78</xdr:col>
      <xdr:colOff>120650</xdr:colOff>
      <xdr:row>75</xdr:row>
      <xdr:rowOff>160655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167640</xdr:rowOff>
    </xdr:from>
    <xdr:ext cx="736600" cy="2584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83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47625</xdr:rowOff>
    </xdr:from>
    <xdr:to>
      <xdr:col>74</xdr:col>
      <xdr:colOff>31750</xdr:colOff>
      <xdr:row>74</xdr:row>
      <xdr:rowOff>149225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159385</xdr:rowOff>
    </xdr:from>
    <xdr:ext cx="762000" cy="2584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50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13335</xdr:rowOff>
    </xdr:from>
    <xdr:to>
      <xdr:col>69</xdr:col>
      <xdr:colOff>142875</xdr:colOff>
      <xdr:row>74</xdr:row>
      <xdr:rowOff>114935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125095</xdr:rowOff>
    </xdr:from>
    <xdr:ext cx="760730" cy="2584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4694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xdr:rowOff>
    </xdr:from>
    <xdr:ext cx="761365"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49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宮崎県延岡市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66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159385</xdr:rowOff>
    </xdr:from>
    <xdr:to>
      <xdr:col>29</xdr:col>
      <xdr:colOff>127000</xdr:colOff>
      <xdr:row>19</xdr:row>
      <xdr:rowOff>103505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21510"/>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75565</xdr:rowOff>
    </xdr:from>
    <xdr:ext cx="760730" cy="2584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74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103505</xdr:rowOff>
    </xdr:from>
    <xdr:to>
      <xdr:col>30</xdr:col>
      <xdr:colOff>25400</xdr:colOff>
      <xdr:row>19</xdr:row>
      <xdr:rowOff>103505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08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74930</xdr:rowOff>
    </xdr:from>
    <xdr:ext cx="760730" cy="25781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6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91,714</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159385</xdr:rowOff>
    </xdr:from>
    <xdr:to>
      <xdr:col>30</xdr:col>
      <xdr:colOff>25400</xdr:colOff>
      <xdr:row>10</xdr:row>
      <xdr:rowOff>159385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21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34290</xdr:rowOff>
    </xdr:from>
    <xdr:to>
      <xdr:col>29</xdr:col>
      <xdr:colOff>127000</xdr:colOff>
      <xdr:row>13</xdr:row>
      <xdr:rowOff>105410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310765"/>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82550</xdr:rowOff>
    </xdr:from>
    <xdr:ext cx="76073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192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110490</xdr:rowOff>
    </xdr:from>
    <xdr:to>
      <xdr:col>29</xdr:col>
      <xdr:colOff>177800</xdr:colOff>
      <xdr:row>16</xdr:row>
      <xdr:rowOff>40640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2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105410</xdr:rowOff>
    </xdr:from>
    <xdr:to>
      <xdr:col>26</xdr:col>
      <xdr:colOff>50800</xdr:colOff>
      <xdr:row>13</xdr:row>
      <xdr:rowOff>157480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38188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166370</xdr:rowOff>
    </xdr:from>
    <xdr:to>
      <xdr:col>26</xdr:col>
      <xdr:colOff>101600</xdr:colOff>
      <xdr:row>16</xdr:row>
      <xdr:rowOff>96520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81280</xdr:rowOff>
    </xdr:from>
    <xdr:ext cx="735965"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21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157480</xdr:rowOff>
    </xdr:from>
    <xdr:to>
      <xdr:col>22</xdr:col>
      <xdr:colOff>114300</xdr:colOff>
      <xdr:row>13</xdr:row>
      <xdr:rowOff>168275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43395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13335</xdr:rowOff>
    </xdr:from>
    <xdr:to>
      <xdr:col>22</xdr:col>
      <xdr:colOff>165100</xdr:colOff>
      <xdr:row>16</xdr:row>
      <xdr:rowOff>114935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99695</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168275</xdr:rowOff>
    </xdr:from>
    <xdr:to>
      <xdr:col>18</xdr:col>
      <xdr:colOff>177800</xdr:colOff>
      <xdr:row>14</xdr:row>
      <xdr:rowOff>33655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444750"/>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19050</xdr:rowOff>
    </xdr:from>
    <xdr:to>
      <xdr:col>19</xdr:col>
      <xdr:colOff>38100</xdr:colOff>
      <xdr:row>16</xdr:row>
      <xdr:rowOff>120650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105410</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6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24765</xdr:rowOff>
    </xdr:from>
    <xdr:to>
      <xdr:col>15</xdr:col>
      <xdr:colOff>101600</xdr:colOff>
      <xdr:row>16</xdr:row>
      <xdr:rowOff>126365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111125</xdr:rowOff>
    </xdr:from>
    <xdr:ext cx="761365" cy="25781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019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84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154940</xdr:rowOff>
    </xdr:from>
    <xdr:to>
      <xdr:col>29</xdr:col>
      <xdr:colOff>177800</xdr:colOff>
      <xdr:row>13</xdr:row>
      <xdr:rowOff>85090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25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0</xdr:rowOff>
    </xdr:from>
    <xdr:ext cx="76073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050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54610</xdr:rowOff>
    </xdr:from>
    <xdr:to>
      <xdr:col>26</xdr:col>
      <xdr:colOff>101600</xdr:colOff>
      <xdr:row>13</xdr:row>
      <xdr:rowOff>156210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33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166370</xdr:rowOff>
    </xdr:from>
    <xdr:ext cx="735965" cy="25781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9994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106680</xdr:rowOff>
    </xdr:from>
    <xdr:to>
      <xdr:col>22</xdr:col>
      <xdr:colOff>165100</xdr:colOff>
      <xdr:row>14</xdr:row>
      <xdr:rowOff>36830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38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46990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117475</xdr:rowOff>
    </xdr:from>
    <xdr:to>
      <xdr:col>19</xdr:col>
      <xdr:colOff>38100</xdr:colOff>
      <xdr:row>14</xdr:row>
      <xdr:rowOff>47625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39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58420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6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154940</xdr:rowOff>
    </xdr:from>
    <xdr:to>
      <xdr:col>15</xdr:col>
      <xdr:colOff>101600</xdr:colOff>
      <xdr:row>14</xdr:row>
      <xdr:rowOff>84455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4314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94615</xdr:rowOff>
    </xdr:from>
    <xdr:ext cx="761365"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99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74,570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432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1365" cy="25717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1365" cy="25654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1365" cy="25654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781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156210</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080760"/>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262255</xdr:rowOff>
    </xdr:from>
    <xdr:ext cx="760730"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4136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70485</xdr:rowOff>
    </xdr:from>
    <xdr:ext cx="760730" cy="25971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58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20,631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156210</xdr:rowOff>
    </xdr:from>
    <xdr:to>
      <xdr:col>30</xdr:col>
      <xdr:colOff>25400</xdr:colOff>
      <xdr:row>33</xdr:row>
      <xdr:rowOff>156210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080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304165</xdr:rowOff>
    </xdr:from>
    <xdr:to>
      <xdr:col>29</xdr:col>
      <xdr:colOff>127000</xdr:colOff>
      <xdr:row>33</xdr:row>
      <xdr:rowOff>321310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03800" y="6228715"/>
          <a:ext cx="6477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325120</xdr:rowOff>
    </xdr:from>
    <xdr:ext cx="760730" cy="2584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57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10795</xdr:rowOff>
    </xdr:from>
    <xdr:to>
      <xdr:col>29</xdr:col>
      <xdr:colOff>177800</xdr:colOff>
      <xdr:row>35</xdr:row>
      <xdr:rowOff>113030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621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238125</xdr:rowOff>
    </xdr:from>
    <xdr:to>
      <xdr:col>26</xdr:col>
      <xdr:colOff>50800</xdr:colOff>
      <xdr:row>33</xdr:row>
      <xdr:rowOff>304165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305300" y="6162675"/>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20320</xdr:rowOff>
    </xdr:from>
    <xdr:to>
      <xdr:col>26</xdr:col>
      <xdr:colOff>101600</xdr:colOff>
      <xdr:row>35</xdr:row>
      <xdr:rowOff>122555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106045</xdr:rowOff>
    </xdr:from>
    <xdr:ext cx="735965"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140970</xdr:rowOff>
    </xdr:from>
    <xdr:to>
      <xdr:col>22</xdr:col>
      <xdr:colOff>114300</xdr:colOff>
      <xdr:row>33</xdr:row>
      <xdr:rowOff>238125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065520"/>
          <a:ext cx="6985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342900</xdr:rowOff>
    </xdr:from>
    <xdr:to>
      <xdr:col>22</xdr:col>
      <xdr:colOff>165100</xdr:colOff>
      <xdr:row>35</xdr:row>
      <xdr:rowOff>100965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86360</xdr:rowOff>
    </xdr:from>
    <xdr:ext cx="762000" cy="25781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68580</xdr:rowOff>
    </xdr:from>
    <xdr:to>
      <xdr:col>18</xdr:col>
      <xdr:colOff>177800</xdr:colOff>
      <xdr:row>33</xdr:row>
      <xdr:rowOff>140970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2908300" y="599313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68580</xdr:rowOff>
    </xdr:from>
    <xdr:ext cx="7620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305435</xdr:rowOff>
    </xdr:from>
    <xdr:to>
      <xdr:col>15</xdr:col>
      <xdr:colOff>101600</xdr:colOff>
      <xdr:row>35</xdr:row>
      <xdr:rowOff>63500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1365" cy="25971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6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271780</xdr:rowOff>
    </xdr:from>
    <xdr:to>
      <xdr:col>29</xdr:col>
      <xdr:colOff>177800</xdr:colOff>
      <xdr:row>34</xdr:row>
      <xdr:rowOff>29845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196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115570</xdr:rowOff>
    </xdr:from>
    <xdr:ext cx="760730" cy="25971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401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16,990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252730</xdr:rowOff>
    </xdr:from>
    <xdr:to>
      <xdr:col>26</xdr:col>
      <xdr:colOff>101600</xdr:colOff>
      <xdr:row>34</xdr:row>
      <xdr:rowOff>12065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17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22860</xdr:rowOff>
    </xdr:from>
    <xdr:ext cx="735965"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4741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186690</xdr:rowOff>
    </xdr:from>
    <xdr:to>
      <xdr:col>22</xdr:col>
      <xdr:colOff>165100</xdr:colOff>
      <xdr:row>33</xdr:row>
      <xdr:rowOff>287655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111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127000</xdr:rowOff>
    </xdr:from>
    <xdr:ext cx="76200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801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91440</xdr:rowOff>
    </xdr:from>
    <xdr:to>
      <xdr:col>19</xdr:col>
      <xdr:colOff>38100</xdr:colOff>
      <xdr:row>33</xdr:row>
      <xdr:rowOff>192405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015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31115</xdr:rowOff>
    </xdr:from>
    <xdr:ext cx="762000" cy="25717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784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17780</xdr:rowOff>
    </xdr:from>
    <xdr:to>
      <xdr:col>15</xdr:col>
      <xdr:colOff>101600</xdr:colOff>
      <xdr:row>33</xdr:row>
      <xdr:rowOff>119380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5942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300990</xdr:rowOff>
    </xdr:from>
    <xdr:ext cx="761365" cy="25908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11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120,924
120,436
868.02
77,776,083
75,003,441
2,109,555
32,195,730
55,428,571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140335</xdr:rowOff>
    </xdr:from>
    <xdr:to>
      <xdr:col>28</xdr:col>
      <xdr:colOff>114300</xdr:colOff>
      <xdr:row>39</xdr:row>
      <xdr:rowOff>140335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8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167640</xdr:rowOff>
    </xdr:from>
    <xdr:ext cx="5314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8274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167640</xdr:rowOff>
    </xdr:from>
    <xdr:ext cx="5314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825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5781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54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140335</xdr:rowOff>
    </xdr:from>
    <xdr:to>
      <xdr:col>28</xdr:col>
      <xdr:colOff>114300</xdr:colOff>
      <xdr:row>29</xdr:row>
      <xdr:rowOff>140335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2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167640</xdr:rowOff>
    </xdr:from>
    <xdr:ext cx="5314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505" y="496824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7810"/>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37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109220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18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113030</xdr:rowOff>
    </xdr:from>
    <xdr:ext cx="534670" cy="259080"/>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109220</xdr:rowOff>
    </xdr:from>
    <xdr:to>
      <xdr:col>24</xdr:col>
      <xdr:colOff>152400</xdr:colOff>
      <xdr:row>38</xdr:row>
      <xdr:rowOff>109220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34670" cy="257810"/>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3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85,152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111125</xdr:rowOff>
    </xdr:from>
    <xdr:to>
      <xdr:col>24</xdr:col>
      <xdr:colOff>63500</xdr:colOff>
      <xdr:row>32</xdr:row>
      <xdr:rowOff>25400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4260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34670" cy="25717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97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25400</xdr:rowOff>
    </xdr:from>
    <xdr:to>
      <xdr:col>19</xdr:col>
      <xdr:colOff>177800</xdr:colOff>
      <xdr:row>32</xdr:row>
      <xdr:rowOff>90170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5118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6985</xdr:rowOff>
    </xdr:from>
    <xdr:to>
      <xdr:col>20</xdr:col>
      <xdr:colOff>38100</xdr:colOff>
      <xdr:row>35</xdr:row>
      <xdr:rowOff>109220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99695</xdr:rowOff>
    </xdr:from>
    <xdr:ext cx="533400" cy="2584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29965" y="6100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90170</xdr:rowOff>
    </xdr:from>
    <xdr:to>
      <xdr:col>15</xdr:col>
      <xdr:colOff>50800</xdr:colOff>
      <xdr:row>32</xdr:row>
      <xdr:rowOff>97790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5765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10795</xdr:rowOff>
    </xdr:from>
    <xdr:to>
      <xdr:col>15</xdr:col>
      <xdr:colOff>101600</xdr:colOff>
      <xdr:row>35</xdr:row>
      <xdr:rowOff>112395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103505</xdr:rowOff>
    </xdr:from>
    <xdr:ext cx="533400" cy="2584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0965" y="6104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97790</xdr:rowOff>
    </xdr:from>
    <xdr:to>
      <xdr:col>10</xdr:col>
      <xdr:colOff>114300</xdr:colOff>
      <xdr:row>32</xdr:row>
      <xdr:rowOff>146050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5841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21590</xdr:rowOff>
    </xdr:from>
    <xdr:to>
      <xdr:col>10</xdr:col>
      <xdr:colOff>165100</xdr:colOff>
      <xdr:row>35</xdr:row>
      <xdr:rowOff>123190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114300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1965" y="611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118745</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109855</xdr:rowOff>
    </xdr:from>
    <xdr:ext cx="533400" cy="25781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2965" y="6110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31</xdr:row>
      <xdr:rowOff>60325</xdr:rowOff>
    </xdr:from>
    <xdr:to>
      <xdr:col>24</xdr:col>
      <xdr:colOff>114300</xdr:colOff>
      <xdr:row>31</xdr:row>
      <xdr:rowOff>161925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3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83185</xdr:rowOff>
    </xdr:from>
    <xdr:ext cx="534670" cy="259080"/>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226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146050</xdr:rowOff>
    </xdr:from>
    <xdr:to>
      <xdr:col>20</xdr:col>
      <xdr:colOff>38100</xdr:colOff>
      <xdr:row>32</xdr:row>
      <xdr:rowOff>76200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30</xdr:row>
      <xdr:rowOff>92710</xdr:rowOff>
    </xdr:from>
    <xdr:ext cx="53340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29965" y="52362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39370</xdr:rowOff>
    </xdr:from>
    <xdr:to>
      <xdr:col>15</xdr:col>
      <xdr:colOff>101600</xdr:colOff>
      <xdr:row>32</xdr:row>
      <xdr:rowOff>140970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30</xdr:row>
      <xdr:rowOff>157480</xdr:rowOff>
    </xdr:from>
    <xdr:ext cx="533400"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0965" y="53009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46990</xdr:rowOff>
    </xdr:from>
    <xdr:to>
      <xdr:col>10</xdr:col>
      <xdr:colOff>165100</xdr:colOff>
      <xdr:row>32</xdr:row>
      <xdr:rowOff>148590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165100</xdr:rowOff>
    </xdr:from>
    <xdr:ext cx="53403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1965" y="5308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95250</xdr:rowOff>
    </xdr:from>
    <xdr:to>
      <xdr:col>6</xdr:col>
      <xdr:colOff>38100</xdr:colOff>
      <xdr:row>33</xdr:row>
      <xdr:rowOff>25400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41910</xdr:rowOff>
    </xdr:from>
    <xdr:ext cx="533400" cy="2584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2965" y="53568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1001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63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167640</xdr:rowOff>
    </xdr:from>
    <xdr:ext cx="5314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9254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505" y="849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781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114300</xdr:rowOff>
    </xdr:from>
    <xdr:to>
      <xdr:col>24</xdr:col>
      <xdr:colOff>62865</xdr:colOff>
      <xdr:row>59</xdr:row>
      <xdr:rowOff>66675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0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70485</xdr:rowOff>
    </xdr:from>
    <xdr:ext cx="534670" cy="2584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39,416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66675</xdr:rowOff>
    </xdr:from>
    <xdr:to>
      <xdr:col>24</xdr:col>
      <xdr:colOff>152400</xdr:colOff>
      <xdr:row>59</xdr:row>
      <xdr:rowOff>66675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34670"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78,666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114300</xdr:rowOff>
    </xdr:from>
    <xdr:to>
      <xdr:col>24</xdr:col>
      <xdr:colOff>152400</xdr:colOff>
      <xdr:row>50</xdr:row>
      <xdr:rowOff>114300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133985</xdr:rowOff>
    </xdr:from>
    <xdr:to>
      <xdr:col>24</xdr:col>
      <xdr:colOff>63500</xdr:colOff>
      <xdr:row>55</xdr:row>
      <xdr:rowOff>167640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9228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144780</xdr:rowOff>
    </xdr:from>
    <xdr:ext cx="534670" cy="25781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30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167640</xdr:rowOff>
    </xdr:from>
    <xdr:to>
      <xdr:col>19</xdr:col>
      <xdr:colOff>177800</xdr:colOff>
      <xdr:row>56</xdr:row>
      <xdr:rowOff>157480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739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53975</xdr:rowOff>
    </xdr:from>
    <xdr:to>
      <xdr:col>20</xdr:col>
      <xdr:colOff>38100</xdr:colOff>
      <xdr:row>55</xdr:row>
      <xdr:rowOff>155575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xdr:rowOff>
    </xdr:from>
    <xdr:ext cx="53340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258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124460</xdr:rowOff>
    </xdr:from>
    <xdr:to>
      <xdr:col>15</xdr:col>
      <xdr:colOff>50800</xdr:colOff>
      <xdr:row>56</xdr:row>
      <xdr:rowOff>157480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256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98425</xdr:rowOff>
    </xdr:from>
    <xdr:ext cx="533400" cy="2584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3567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124460</xdr:rowOff>
    </xdr:from>
    <xdr:to>
      <xdr:col>10</xdr:col>
      <xdr:colOff>114300</xdr:colOff>
      <xdr:row>57</xdr:row>
      <xdr:rowOff>73660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256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48260</xdr:rowOff>
    </xdr:from>
    <xdr:to>
      <xdr:col>10</xdr:col>
      <xdr:colOff>165100</xdr:colOff>
      <xdr:row>56</xdr:row>
      <xdr:rowOff>149860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166370</xdr:rowOff>
    </xdr:from>
    <xdr:ext cx="534035" cy="25781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246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78740</xdr:rowOff>
    </xdr:from>
    <xdr:to>
      <xdr:col>6</xdr:col>
      <xdr:colOff>38100</xdr:colOff>
      <xdr:row>57</xdr:row>
      <xdr:rowOff>8890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25400</xdr:rowOff>
    </xdr:from>
    <xdr:ext cx="5334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55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83185</xdr:rowOff>
    </xdr:from>
    <xdr:to>
      <xdr:col>24</xdr:col>
      <xdr:colOff>114300</xdr:colOff>
      <xdr:row>55</xdr:row>
      <xdr:rowOff>13335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106045</xdr:rowOff>
    </xdr:from>
    <xdr:ext cx="534670" cy="2584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9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120650</xdr:rowOff>
    </xdr:from>
    <xdr:to>
      <xdr:col>20</xdr:col>
      <xdr:colOff>38100</xdr:colOff>
      <xdr:row>56</xdr:row>
      <xdr:rowOff>50165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41275</xdr:rowOff>
    </xdr:from>
    <xdr:ext cx="533400" cy="2584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6424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106680</xdr:rowOff>
    </xdr:from>
    <xdr:to>
      <xdr:col>15</xdr:col>
      <xdr:colOff>101600</xdr:colOff>
      <xdr:row>57</xdr:row>
      <xdr:rowOff>36830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29210</xdr:rowOff>
    </xdr:from>
    <xdr:ext cx="533400" cy="25781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01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73660</xdr:rowOff>
    </xdr:from>
    <xdr:to>
      <xdr:col>10</xdr:col>
      <xdr:colOff>165100</xdr:colOff>
      <xdr:row>57</xdr:row>
      <xdr:rowOff>3810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166370</xdr:rowOff>
    </xdr:from>
    <xdr:ext cx="534035" cy="25781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7675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22860</xdr:rowOff>
    </xdr:from>
    <xdr:to>
      <xdr:col>6</xdr:col>
      <xdr:colOff>38100</xdr:colOff>
      <xdr:row>57</xdr:row>
      <xdr:rowOff>124460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115570</xdr:rowOff>
    </xdr:from>
    <xdr:ext cx="53340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888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672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640" y="1306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3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84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110490</xdr:rowOff>
    </xdr:from>
    <xdr:to>
      <xdr:col>24</xdr:col>
      <xdr:colOff>62865</xdr:colOff>
      <xdr:row>79</xdr:row>
      <xdr:rowOff>635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4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37846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57150</xdr:rowOff>
    </xdr:from>
    <xdr:ext cx="534670" cy="25908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110490</xdr:rowOff>
    </xdr:from>
    <xdr:to>
      <xdr:col>24</xdr:col>
      <xdr:colOff>152400</xdr:colOff>
      <xdr:row>71</xdr:row>
      <xdr:rowOff>110490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3175</xdr:rowOff>
    </xdr:from>
    <xdr:to>
      <xdr:col>24</xdr:col>
      <xdr:colOff>63500</xdr:colOff>
      <xdr:row>77</xdr:row>
      <xdr:rowOff>24130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048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41910</xdr:rowOff>
    </xdr:from>
    <xdr:ext cx="469900" cy="2584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5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24130</xdr:rowOff>
    </xdr:from>
    <xdr:to>
      <xdr:col>19</xdr:col>
      <xdr:colOff>177800</xdr:colOff>
      <xdr:row>77</xdr:row>
      <xdr:rowOff>124460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257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79375</xdr:rowOff>
    </xdr:from>
    <xdr:to>
      <xdr:col>20</xdr:col>
      <xdr:colOff>38100</xdr:colOff>
      <xdr:row>78</xdr:row>
      <xdr:rowOff>8890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10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635</xdr:rowOff>
    </xdr:from>
    <xdr:ext cx="4692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373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124460</xdr:rowOff>
    </xdr:from>
    <xdr:to>
      <xdr:col>15</xdr:col>
      <xdr:colOff>50800</xdr:colOff>
      <xdr:row>77</xdr:row>
      <xdr:rowOff>144145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261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3175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19685</xdr:rowOff>
    </xdr:from>
    <xdr:ext cx="468630" cy="2584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0498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144145</xdr:rowOff>
    </xdr:from>
    <xdr:to>
      <xdr:col>10</xdr:col>
      <xdr:colOff>114300</xdr:colOff>
      <xdr:row>77</xdr:row>
      <xdr:rowOff>161925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457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76835</xdr:rowOff>
    </xdr:from>
    <xdr:to>
      <xdr:col>10</xdr:col>
      <xdr:colOff>165100</xdr:colOff>
      <xdr:row>78</xdr:row>
      <xdr:rowOff>6985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23495</xdr:rowOff>
    </xdr:from>
    <xdr:ext cx="46863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053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86360</xdr:rowOff>
    </xdr:from>
    <xdr:to>
      <xdr:col>6</xdr:col>
      <xdr:colOff>38100</xdr:colOff>
      <xdr:row>78</xdr:row>
      <xdr:rowOff>15875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32385</xdr:rowOff>
    </xdr:from>
    <xdr:ext cx="469265" cy="25781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0625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123825</xdr:rowOff>
    </xdr:from>
    <xdr:to>
      <xdr:col>24</xdr:col>
      <xdr:colOff>114300</xdr:colOff>
      <xdr:row>77</xdr:row>
      <xdr:rowOff>53975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146685</xdr:rowOff>
    </xdr:from>
    <xdr:ext cx="469900" cy="25781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05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144780</xdr:rowOff>
    </xdr:from>
    <xdr:to>
      <xdr:col>20</xdr:col>
      <xdr:colOff>38100</xdr:colOff>
      <xdr:row>77</xdr:row>
      <xdr:rowOff>74930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91440</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2950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73660</xdr:rowOff>
    </xdr:from>
    <xdr:to>
      <xdr:col>15</xdr:col>
      <xdr:colOff>101600</xdr:colOff>
      <xdr:row>78</xdr:row>
      <xdr:rowOff>3810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166370</xdr:rowOff>
    </xdr:from>
    <xdr:ext cx="46863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368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93345</xdr:rowOff>
    </xdr:from>
    <xdr:to>
      <xdr:col>10</xdr:col>
      <xdr:colOff>165100</xdr:colOff>
      <xdr:row>78</xdr:row>
      <xdr:rowOff>23495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14605</xdr:rowOff>
    </xdr:from>
    <xdr:ext cx="468630" cy="2584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3877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111125</xdr:rowOff>
    </xdr:from>
    <xdr:to>
      <xdr:col>6</xdr:col>
      <xdr:colOff>38100</xdr:colOff>
      <xdr:row>78</xdr:row>
      <xdr:rowOff>41275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32385</xdr:rowOff>
    </xdr:from>
    <xdr:ext cx="469265" cy="25781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34054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781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781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69850</xdr:rowOff>
    </xdr:from>
    <xdr:to>
      <xdr:col>24</xdr:col>
      <xdr:colOff>62865</xdr:colOff>
      <xdr:row>98</xdr:row>
      <xdr:rowOff>128905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35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132715</xdr:rowOff>
    </xdr:from>
    <xdr:ext cx="534670" cy="25781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66,860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128905</xdr:rowOff>
    </xdr:from>
    <xdr:to>
      <xdr:col>24</xdr:col>
      <xdr:colOff>152400</xdr:colOff>
      <xdr:row>98</xdr:row>
      <xdr:rowOff>128905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16510</xdr:rowOff>
    </xdr:from>
    <xdr:ext cx="598805" cy="2584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179,516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69850</xdr:rowOff>
    </xdr:from>
    <xdr:to>
      <xdr:col>24</xdr:col>
      <xdr:colOff>152400</xdr:colOff>
      <xdr:row>90</xdr:row>
      <xdr:rowOff>69850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52705</xdr:rowOff>
    </xdr:from>
    <xdr:to>
      <xdr:col>24</xdr:col>
      <xdr:colOff>63500</xdr:colOff>
      <xdr:row>93</xdr:row>
      <xdr:rowOff>110490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9755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34290</xdr:rowOff>
    </xdr:from>
    <xdr:ext cx="598805"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2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55880</xdr:rowOff>
    </xdr:from>
    <xdr:to>
      <xdr:col>24</xdr:col>
      <xdr:colOff>114300</xdr:colOff>
      <xdr:row>95</xdr:row>
      <xdr:rowOff>157480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110490</xdr:rowOff>
    </xdr:from>
    <xdr:to>
      <xdr:col>19</xdr:col>
      <xdr:colOff>177800</xdr:colOff>
      <xdr:row>94</xdr:row>
      <xdr:rowOff>10795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553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81915</xdr:rowOff>
    </xdr:from>
    <xdr:to>
      <xdr:col>20</xdr:col>
      <xdr:colOff>38100</xdr:colOff>
      <xdr:row>96</xdr:row>
      <xdr:rowOff>12065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3175</xdr:rowOff>
    </xdr:from>
    <xdr:ext cx="59753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462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170815</xdr:rowOff>
    </xdr:from>
    <xdr:to>
      <xdr:col>15</xdr:col>
      <xdr:colOff>50800</xdr:colOff>
      <xdr:row>94</xdr:row>
      <xdr:rowOff>10795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156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149860</xdr:rowOff>
    </xdr:from>
    <xdr:to>
      <xdr:col>15</xdr:col>
      <xdr:colOff>101600</xdr:colOff>
      <xdr:row>96</xdr:row>
      <xdr:rowOff>80010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71120</xdr:rowOff>
    </xdr:from>
    <xdr:ext cx="59817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580" y="16530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170815</xdr:rowOff>
    </xdr:from>
    <xdr:to>
      <xdr:col>10</xdr:col>
      <xdr:colOff>114300</xdr:colOff>
      <xdr:row>94</xdr:row>
      <xdr:rowOff>34925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156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74930</xdr:rowOff>
    </xdr:from>
    <xdr:ext cx="597535" cy="25781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580" y="165341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14605</xdr:rowOff>
    </xdr:from>
    <xdr:to>
      <xdr:col>6</xdr:col>
      <xdr:colOff>38100</xdr:colOff>
      <xdr:row>96</xdr:row>
      <xdr:rowOff>116205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107315</xdr:rowOff>
    </xdr:from>
    <xdr:ext cx="5334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566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1905</xdr:rowOff>
    </xdr:from>
    <xdr:to>
      <xdr:col>24</xdr:col>
      <xdr:colOff>114300</xdr:colOff>
      <xdr:row>93</xdr:row>
      <xdr:rowOff>103505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24765</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9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140,364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59690</xdr:rowOff>
    </xdr:from>
    <xdr:to>
      <xdr:col>20</xdr:col>
      <xdr:colOff>38100</xdr:colOff>
      <xdr:row>93</xdr:row>
      <xdr:rowOff>161290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6350</xdr:rowOff>
    </xdr:from>
    <xdr:ext cx="597535" cy="25781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57797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132080</xdr:rowOff>
    </xdr:from>
    <xdr:to>
      <xdr:col>15</xdr:col>
      <xdr:colOff>101600</xdr:colOff>
      <xdr:row>94</xdr:row>
      <xdr:rowOff>61595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7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78105</xdr:rowOff>
    </xdr:from>
    <xdr:ext cx="598170" cy="25781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580" y="1585150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120650</xdr:rowOff>
    </xdr:from>
    <xdr:to>
      <xdr:col>10</xdr:col>
      <xdr:colOff>165100</xdr:colOff>
      <xdr:row>94</xdr:row>
      <xdr:rowOff>50165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65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66675</xdr:rowOff>
    </xdr:from>
    <xdr:ext cx="597535" cy="25781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580" y="158400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155575</xdr:rowOff>
    </xdr:from>
    <xdr:to>
      <xdr:col>6</xdr:col>
      <xdr:colOff>38100</xdr:colOff>
      <xdr:row>94</xdr:row>
      <xdr:rowOff>86360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00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102235</xdr:rowOff>
    </xdr:from>
    <xdr:ext cx="597535" cy="2584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580" y="158756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84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588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0860" cy="2584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20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140335</xdr:rowOff>
    </xdr:from>
    <xdr:to>
      <xdr:col>59</xdr:col>
      <xdr:colOff>50800</xdr:colOff>
      <xdr:row>34</xdr:row>
      <xdr:rowOff>140335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167640</xdr:rowOff>
    </xdr:from>
    <xdr:ext cx="594995"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825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84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6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781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104775</xdr:rowOff>
    </xdr:from>
    <xdr:to>
      <xdr:col>54</xdr:col>
      <xdr:colOff>185420</xdr:colOff>
      <xdr:row>33</xdr:row>
      <xdr:rowOff>167005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2420" y="5248275"/>
          <a:ext cx="0" cy="576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167640</xdr:rowOff>
    </xdr:from>
    <xdr:ext cx="598170" cy="2584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5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167005</xdr:rowOff>
    </xdr:from>
    <xdr:to>
      <xdr:col>55</xdr:col>
      <xdr:colOff>88900</xdr:colOff>
      <xdr:row>33</xdr:row>
      <xdr:rowOff>167005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170" cy="25781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412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104775</xdr:rowOff>
    </xdr:from>
    <xdr:to>
      <xdr:col>55</xdr:col>
      <xdr:colOff>88900</xdr:colOff>
      <xdr:row>30</xdr:row>
      <xdr:rowOff>104775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150495</xdr:rowOff>
    </xdr:from>
    <xdr:to>
      <xdr:col>55</xdr:col>
      <xdr:colOff>0</xdr:colOff>
      <xdr:row>37</xdr:row>
      <xdr:rowOff>165100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36895"/>
          <a:ext cx="838200" cy="871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112395</xdr:rowOff>
    </xdr:from>
    <xdr:ext cx="598170" cy="2584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4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32</xdr:row>
      <xdr:rowOff>89535</xdr:rowOff>
    </xdr:from>
    <xdr:to>
      <xdr:col>55</xdr:col>
      <xdr:colOff>50800</xdr:colOff>
      <xdr:row>33</xdr:row>
      <xdr:rowOff>19685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165100</xdr:rowOff>
    </xdr:from>
    <xdr:to>
      <xdr:col>50</xdr:col>
      <xdr:colOff>114300</xdr:colOff>
      <xdr:row>38</xdr:row>
      <xdr:rowOff>15875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087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46990</xdr:rowOff>
    </xdr:from>
    <xdr:to>
      <xdr:col>50</xdr:col>
      <xdr:colOff>165100</xdr:colOff>
      <xdr:row>37</xdr:row>
      <xdr:rowOff>147955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90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164465</xdr:rowOff>
    </xdr:from>
    <xdr:ext cx="534035" cy="2584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1965" y="6165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15875</xdr:rowOff>
    </xdr:from>
    <xdr:to>
      <xdr:col>45</xdr:col>
      <xdr:colOff>177800</xdr:colOff>
      <xdr:row>38</xdr:row>
      <xdr:rowOff>19685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309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64770</xdr:rowOff>
    </xdr:from>
    <xdr:to>
      <xdr:col>46</xdr:col>
      <xdr:colOff>38100</xdr:colOff>
      <xdr:row>37</xdr:row>
      <xdr:rowOff>167005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4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12065</xdr:rowOff>
    </xdr:from>
    <xdr:ext cx="533400"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6184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19685</xdr:rowOff>
    </xdr:from>
    <xdr:to>
      <xdr:col>41</xdr:col>
      <xdr:colOff>50800</xdr:colOff>
      <xdr:row>38</xdr:row>
      <xdr:rowOff>38100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47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86360</xdr:rowOff>
    </xdr:from>
    <xdr:to>
      <xdr:col>41</xdr:col>
      <xdr:colOff>101600</xdr:colOff>
      <xdr:row>38</xdr:row>
      <xdr:rowOff>15875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32385</xdr:rowOff>
    </xdr:from>
    <xdr:ext cx="533400" cy="25781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204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97790</xdr:rowOff>
    </xdr:from>
    <xdr:to>
      <xdr:col>36</xdr:col>
      <xdr:colOff>165100</xdr:colOff>
      <xdr:row>38</xdr:row>
      <xdr:rowOff>27305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34035" cy="2584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21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99695</xdr:rowOff>
    </xdr:from>
    <xdr:to>
      <xdr:col>55</xdr:col>
      <xdr:colOff>50800</xdr:colOff>
      <xdr:row>33</xdr:row>
      <xdr:rowOff>29845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78105</xdr:rowOff>
    </xdr:from>
    <xdr:ext cx="598170" cy="2584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4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114300</xdr:rowOff>
    </xdr:from>
    <xdr:to>
      <xdr:col>50</xdr:col>
      <xdr:colOff>165100</xdr:colOff>
      <xdr:row>38</xdr:row>
      <xdr:rowOff>44450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35560</xdr:rowOff>
    </xdr:from>
    <xdr:ext cx="534035" cy="2584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1965" y="6550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136525</xdr:rowOff>
    </xdr:from>
    <xdr:to>
      <xdr:col>46</xdr:col>
      <xdr:colOff>38100</xdr:colOff>
      <xdr:row>38</xdr:row>
      <xdr:rowOff>66675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57785</xdr:rowOff>
    </xdr:from>
    <xdr:ext cx="53340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572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61595</xdr:rowOff>
    </xdr:from>
    <xdr:ext cx="53340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576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158750</xdr:rowOff>
    </xdr:from>
    <xdr:to>
      <xdr:col>36</xdr:col>
      <xdr:colOff>165100</xdr:colOff>
      <xdr:row>38</xdr:row>
      <xdr:rowOff>88900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80010</xdr:rowOff>
    </xdr:from>
    <xdr:ext cx="53403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59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84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63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4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84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781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103505</xdr:rowOff>
    </xdr:from>
    <xdr:to>
      <xdr:col>54</xdr:col>
      <xdr:colOff>185420</xdr:colOff>
      <xdr:row>58</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2420" y="8847455"/>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035" cy="25781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39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50165</xdr:rowOff>
    </xdr:from>
    <xdr:ext cx="598170" cy="2584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6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172,283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103505</xdr:rowOff>
    </xdr:from>
    <xdr:to>
      <xdr:col>55</xdr:col>
      <xdr:colOff>88900</xdr:colOff>
      <xdr:row>51</xdr:row>
      <xdr:rowOff>103505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92710</xdr:rowOff>
    </xdr:from>
    <xdr:to>
      <xdr:col>55</xdr:col>
      <xdr:colOff>0</xdr:colOff>
      <xdr:row>56</xdr:row>
      <xdr:rowOff>100330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939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149860</xdr:rowOff>
    </xdr:from>
    <xdr:ext cx="534035"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510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0</xdr:rowOff>
    </xdr:from>
    <xdr:to>
      <xdr:col>55</xdr:col>
      <xdr:colOff>50800</xdr:colOff>
      <xdr:row>57</xdr:row>
      <xdr:rowOff>101600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100330</xdr:rowOff>
    </xdr:from>
    <xdr:to>
      <xdr:col>50</xdr:col>
      <xdr:colOff>114300</xdr:colOff>
      <xdr:row>57</xdr:row>
      <xdr:rowOff>22860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015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10160</xdr:rowOff>
    </xdr:from>
    <xdr:to>
      <xdr:col>50</xdr:col>
      <xdr:colOff>165100</xdr:colOff>
      <xdr:row>57</xdr:row>
      <xdr:rowOff>111760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102870</xdr:rowOff>
    </xdr:from>
    <xdr:ext cx="534035" cy="2584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87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29210</xdr:rowOff>
    </xdr:from>
    <xdr:to>
      <xdr:col>45</xdr:col>
      <xdr:colOff>177800</xdr:colOff>
      <xdr:row>57</xdr:row>
      <xdr:rowOff>22860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3041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6985</xdr:rowOff>
    </xdr:from>
    <xdr:to>
      <xdr:col>46</xdr:col>
      <xdr:colOff>38100</xdr:colOff>
      <xdr:row>57</xdr:row>
      <xdr:rowOff>109220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99695</xdr:rowOff>
    </xdr:from>
    <xdr:ext cx="533400" cy="2584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8723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29210</xdr:rowOff>
    </xdr:from>
    <xdr:to>
      <xdr:col>41</xdr:col>
      <xdr:colOff>50800</xdr:colOff>
      <xdr:row>56</xdr:row>
      <xdr:rowOff>125095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304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11430</xdr:rowOff>
    </xdr:from>
    <xdr:to>
      <xdr:col>41</xdr:col>
      <xdr:colOff>101600</xdr:colOff>
      <xdr:row>57</xdr:row>
      <xdr:rowOff>113030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104140</xdr:rowOff>
    </xdr:from>
    <xdr:ext cx="533400" cy="2584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8767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24765</xdr:rowOff>
    </xdr:from>
    <xdr:to>
      <xdr:col>36</xdr:col>
      <xdr:colOff>165100</xdr:colOff>
      <xdr:row>57</xdr:row>
      <xdr:rowOff>126365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117475</xdr:rowOff>
    </xdr:from>
    <xdr:ext cx="53403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890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41910</xdr:rowOff>
    </xdr:from>
    <xdr:to>
      <xdr:col>55</xdr:col>
      <xdr:colOff>50800</xdr:colOff>
      <xdr:row>56</xdr:row>
      <xdr:rowOff>143510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64770</xdr:rowOff>
    </xdr:from>
    <xdr:ext cx="534035" cy="2584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94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49530</xdr:rowOff>
    </xdr:from>
    <xdr:to>
      <xdr:col>50</xdr:col>
      <xdr:colOff>165100</xdr:colOff>
      <xdr:row>56</xdr:row>
      <xdr:rowOff>151130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167640</xdr:rowOff>
    </xdr:from>
    <xdr:ext cx="534035" cy="2584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143510</xdr:rowOff>
    </xdr:from>
    <xdr:to>
      <xdr:col>46</xdr:col>
      <xdr:colOff>38100</xdr:colOff>
      <xdr:row>57</xdr:row>
      <xdr:rowOff>73660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90170</xdr:rowOff>
    </xdr:from>
    <xdr:ext cx="533400" cy="25781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519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148590</xdr:rowOff>
    </xdr:from>
    <xdr:to>
      <xdr:col>41</xdr:col>
      <xdr:colOff>101600</xdr:colOff>
      <xdr:row>56</xdr:row>
      <xdr:rowOff>78740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95250</xdr:rowOff>
    </xdr:from>
    <xdr:ext cx="533400"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353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74930</xdr:rowOff>
    </xdr:from>
    <xdr:to>
      <xdr:col>36</xdr:col>
      <xdr:colOff>165100</xdr:colOff>
      <xdr:row>57</xdr:row>
      <xdr:rowOff>4445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20955</xdr:rowOff>
    </xdr:from>
    <xdr:ext cx="534035" cy="2584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450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3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781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152400</xdr:rowOff>
    </xdr:from>
    <xdr:to>
      <xdr:col>54</xdr:col>
      <xdr:colOff>185420</xdr:colOff>
      <xdr:row>79</xdr:row>
      <xdr:rowOff>43815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2420" y="11982450"/>
          <a:ext cx="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055" cy="2584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99060</xdr:rowOff>
    </xdr:from>
    <xdr:ext cx="598170" cy="2584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126,502</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152400</xdr:rowOff>
    </xdr:from>
    <xdr:to>
      <xdr:col>55</xdr:col>
      <xdr:colOff>88900</xdr:colOff>
      <xdr:row>69</xdr:row>
      <xdr:rowOff>152400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132080</xdr:rowOff>
    </xdr:from>
    <xdr:to>
      <xdr:col>55</xdr:col>
      <xdr:colOff>0</xdr:colOff>
      <xdr:row>78</xdr:row>
      <xdr:rowOff>147320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051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11430</xdr:rowOff>
    </xdr:from>
    <xdr:ext cx="534035"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130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160020</xdr:rowOff>
    </xdr:from>
    <xdr:to>
      <xdr:col>55</xdr:col>
      <xdr:colOff>50800</xdr:colOff>
      <xdr:row>78</xdr:row>
      <xdr:rowOff>90170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116205</xdr:rowOff>
    </xdr:from>
    <xdr:to>
      <xdr:col>50</xdr:col>
      <xdr:colOff>114300</xdr:colOff>
      <xdr:row>78</xdr:row>
      <xdr:rowOff>147320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893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13970</xdr:rowOff>
    </xdr:from>
    <xdr:to>
      <xdr:col>50</xdr:col>
      <xdr:colOff>165100</xdr:colOff>
      <xdr:row>78</xdr:row>
      <xdr:rowOff>115570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132080</xdr:rowOff>
    </xdr:from>
    <xdr:ext cx="534035" cy="2584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162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71120</xdr:rowOff>
    </xdr:from>
    <xdr:to>
      <xdr:col>45</xdr:col>
      <xdr:colOff>177800</xdr:colOff>
      <xdr:row>78</xdr:row>
      <xdr:rowOff>116205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7277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27305</xdr:rowOff>
    </xdr:from>
    <xdr:to>
      <xdr:col>46</xdr:col>
      <xdr:colOff>38100</xdr:colOff>
      <xdr:row>78</xdr:row>
      <xdr:rowOff>128905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145415</xdr:rowOff>
    </xdr:from>
    <xdr:ext cx="533400" cy="25781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175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71120</xdr:rowOff>
    </xdr:from>
    <xdr:to>
      <xdr:col>41</xdr:col>
      <xdr:colOff>50800</xdr:colOff>
      <xdr:row>78</xdr:row>
      <xdr:rowOff>97790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727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31750</xdr:rowOff>
    </xdr:from>
    <xdr:to>
      <xdr:col>41</xdr:col>
      <xdr:colOff>101600</xdr:colOff>
      <xdr:row>78</xdr:row>
      <xdr:rowOff>133350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124460</xdr:rowOff>
    </xdr:from>
    <xdr:ext cx="533400" cy="25781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497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165100</xdr:colOff>
      <xdr:row>78</xdr:row>
      <xdr:rowOff>144145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160655</xdr:rowOff>
    </xdr:from>
    <xdr:ext cx="46863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350" y="13190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80645</xdr:rowOff>
    </xdr:from>
    <xdr:to>
      <xdr:col>55</xdr:col>
      <xdr:colOff>50800</xdr:colOff>
      <xdr:row>79</xdr:row>
      <xdr:rowOff>10795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167005</xdr:rowOff>
    </xdr:from>
    <xdr:ext cx="469265" cy="25781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6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96520</xdr:rowOff>
    </xdr:from>
    <xdr:to>
      <xdr:col>50</xdr:col>
      <xdr:colOff>165100</xdr:colOff>
      <xdr:row>79</xdr:row>
      <xdr:rowOff>26670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17780</xdr:rowOff>
    </xdr:from>
    <xdr:ext cx="468630" cy="25781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350" y="13562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64770</xdr:rowOff>
    </xdr:from>
    <xdr:to>
      <xdr:col>46</xdr:col>
      <xdr:colOff>38100</xdr:colOff>
      <xdr:row>78</xdr:row>
      <xdr:rowOff>167005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7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158750</xdr:rowOff>
    </xdr:from>
    <xdr:ext cx="469265" cy="25781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350" y="135318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20320</xdr:rowOff>
    </xdr:from>
    <xdr:to>
      <xdr:col>41</xdr:col>
      <xdr:colOff>101600</xdr:colOff>
      <xdr:row>77</xdr:row>
      <xdr:rowOff>121920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138430</xdr:rowOff>
    </xdr:from>
    <xdr:ext cx="533400"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2997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46990</xdr:rowOff>
    </xdr:from>
    <xdr:to>
      <xdr:col>36</xdr:col>
      <xdr:colOff>165100</xdr:colOff>
      <xdr:row>78</xdr:row>
      <xdr:rowOff>148590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140335</xdr:rowOff>
    </xdr:from>
    <xdr:ext cx="468630" cy="2584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350" y="13513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5781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11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860"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35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781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97790</xdr:rowOff>
    </xdr:from>
    <xdr:to>
      <xdr:col>54</xdr:col>
      <xdr:colOff>185420</xdr:colOff>
      <xdr:row>98</xdr:row>
      <xdr:rowOff>142240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2420" y="1569974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469265" cy="25781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1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44450</xdr:rowOff>
    </xdr:from>
    <xdr:ext cx="53403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69,208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97790</xdr:rowOff>
    </xdr:from>
    <xdr:to>
      <xdr:col>55</xdr:col>
      <xdr:colOff>88900</xdr:colOff>
      <xdr:row>91</xdr:row>
      <xdr:rowOff>97790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55245</xdr:rowOff>
    </xdr:from>
    <xdr:to>
      <xdr:col>55</xdr:col>
      <xdr:colOff>0</xdr:colOff>
      <xdr:row>94</xdr:row>
      <xdr:rowOff>81915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715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66675</xdr:rowOff>
    </xdr:from>
    <xdr:ext cx="534035" cy="25781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587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88265</xdr:rowOff>
    </xdr:from>
    <xdr:to>
      <xdr:col>55</xdr:col>
      <xdr:colOff>50800</xdr:colOff>
      <xdr:row>97</xdr:row>
      <xdr:rowOff>18415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81915</xdr:rowOff>
    </xdr:from>
    <xdr:to>
      <xdr:col>50</xdr:col>
      <xdr:colOff>114300</xdr:colOff>
      <xdr:row>96</xdr:row>
      <xdr:rowOff>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19821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104140</xdr:rowOff>
    </xdr:from>
    <xdr:to>
      <xdr:col>50</xdr:col>
      <xdr:colOff>165100</xdr:colOff>
      <xdr:row>97</xdr:row>
      <xdr:rowOff>34290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25400</xdr:rowOff>
    </xdr:from>
    <xdr:ext cx="53403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151130</xdr:rowOff>
    </xdr:from>
    <xdr:to>
      <xdr:col>45</xdr:col>
      <xdr:colOff>177800</xdr:colOff>
      <xdr:row>96</xdr:row>
      <xdr:rowOff>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438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81915</xdr:rowOff>
    </xdr:from>
    <xdr:to>
      <xdr:col>46</xdr:col>
      <xdr:colOff>38100</xdr:colOff>
      <xdr:row>97</xdr:row>
      <xdr:rowOff>12065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3175</xdr:rowOff>
    </xdr:from>
    <xdr:ext cx="5334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633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134620</xdr:rowOff>
    </xdr:from>
    <xdr:to>
      <xdr:col>41</xdr:col>
      <xdr:colOff>50800</xdr:colOff>
      <xdr:row>95</xdr:row>
      <xdr:rowOff>151130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25092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87630</xdr:rowOff>
    </xdr:from>
    <xdr:to>
      <xdr:col>41</xdr:col>
      <xdr:colOff>101600</xdr:colOff>
      <xdr:row>97</xdr:row>
      <xdr:rowOff>17780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8890</xdr:rowOff>
    </xdr:from>
    <xdr:ext cx="533400" cy="25781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63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88265</xdr:rowOff>
    </xdr:from>
    <xdr:to>
      <xdr:col>36</xdr:col>
      <xdr:colOff>165100</xdr:colOff>
      <xdr:row>97</xdr:row>
      <xdr:rowOff>18415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9525</xdr:rowOff>
    </xdr:from>
    <xdr:ext cx="534035" cy="25781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6401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4445</xdr:rowOff>
    </xdr:from>
    <xdr:to>
      <xdr:col>55</xdr:col>
      <xdr:colOff>50800</xdr:colOff>
      <xdr:row>94</xdr:row>
      <xdr:rowOff>106045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27305</xdr:rowOff>
    </xdr:from>
    <xdr:ext cx="534035"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72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31115</xdr:rowOff>
    </xdr:from>
    <xdr:to>
      <xdr:col>50</xdr:col>
      <xdr:colOff>165100</xdr:colOff>
      <xdr:row>94</xdr:row>
      <xdr:rowOff>132715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149860</xdr:rowOff>
    </xdr:from>
    <xdr:ext cx="53403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592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120650</xdr:rowOff>
    </xdr:from>
    <xdr:to>
      <xdr:col>46</xdr:col>
      <xdr:colOff>38100</xdr:colOff>
      <xdr:row>96</xdr:row>
      <xdr:rowOff>50800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67310</xdr:rowOff>
    </xdr:from>
    <xdr:ext cx="5334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183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100330</xdr:rowOff>
    </xdr:from>
    <xdr:to>
      <xdr:col>41</xdr:col>
      <xdr:colOff>101600</xdr:colOff>
      <xdr:row>96</xdr:row>
      <xdr:rowOff>30480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46990</xdr:rowOff>
    </xdr:from>
    <xdr:ext cx="53340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163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83820</xdr:rowOff>
    </xdr:from>
    <xdr:to>
      <xdr:col>36</xdr:col>
      <xdr:colOff>165100</xdr:colOff>
      <xdr:row>95</xdr:row>
      <xdr:rowOff>13970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30480</xdr:rowOff>
    </xdr:from>
    <xdr:ext cx="534035" cy="25781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59753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588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640" y="620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860" cy="2584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825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0860"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860"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06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781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46990</xdr:rowOff>
    </xdr:from>
    <xdr:to>
      <xdr:col>85</xdr:col>
      <xdr:colOff>126365</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84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165100</xdr:rowOff>
    </xdr:from>
    <xdr:ext cx="534670" cy="2584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46990</xdr:rowOff>
    </xdr:from>
    <xdr:to>
      <xdr:col>86</xdr:col>
      <xdr:colOff>25400</xdr:colOff>
      <xdr:row>31</xdr:row>
      <xdr:rowOff>46990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86995</xdr:rowOff>
    </xdr:from>
    <xdr:to>
      <xdr:col>85</xdr:col>
      <xdr:colOff>127000</xdr:colOff>
      <xdr:row>37</xdr:row>
      <xdr:rowOff>137795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4306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64770</xdr:rowOff>
    </xdr:from>
    <xdr:ext cx="469900" cy="2584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79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86995</xdr:rowOff>
    </xdr:from>
    <xdr:to>
      <xdr:col>81</xdr:col>
      <xdr:colOff>50800</xdr:colOff>
      <xdr:row>37</xdr:row>
      <xdr:rowOff>128905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4306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38</xdr:row>
      <xdr:rowOff>167640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3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161925</xdr:rowOff>
    </xdr:from>
    <xdr:ext cx="468630" cy="2584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677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27305</xdr:rowOff>
    </xdr:from>
    <xdr:to>
      <xdr:col>76</xdr:col>
      <xdr:colOff>114300</xdr:colOff>
      <xdr:row>37</xdr:row>
      <xdr:rowOff>128905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37095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150495</xdr:rowOff>
    </xdr:from>
    <xdr:ext cx="46863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350" y="666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27305</xdr:rowOff>
    </xdr:from>
    <xdr:to>
      <xdr:col>71</xdr:col>
      <xdr:colOff>177800</xdr:colOff>
      <xdr:row>38</xdr:row>
      <xdr:rowOff>32385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709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49530</xdr:rowOff>
    </xdr:from>
    <xdr:ext cx="378460" cy="2584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70" y="67360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123190</xdr:rowOff>
    </xdr:from>
    <xdr:to>
      <xdr:col>67</xdr:col>
      <xdr:colOff>101600</xdr:colOff>
      <xdr:row>39</xdr:row>
      <xdr:rowOff>53340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44450</xdr:rowOff>
    </xdr:from>
    <xdr:ext cx="37782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70" y="67310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86995</xdr:rowOff>
    </xdr:from>
    <xdr:to>
      <xdr:col>85</xdr:col>
      <xdr:colOff>177800</xdr:colOff>
      <xdr:row>38</xdr:row>
      <xdr:rowOff>17780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109855</xdr:rowOff>
    </xdr:from>
    <xdr:ext cx="469900" cy="257810"/>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820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36195</xdr:rowOff>
    </xdr:from>
    <xdr:to>
      <xdr:col>81</xdr:col>
      <xdr:colOff>101600</xdr:colOff>
      <xdr:row>37</xdr:row>
      <xdr:rowOff>137795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154940</xdr:rowOff>
    </xdr:from>
    <xdr:ext cx="468630" cy="2584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350" y="61556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78105</xdr:rowOff>
    </xdr:from>
    <xdr:to>
      <xdr:col>76</xdr:col>
      <xdr:colOff>165100</xdr:colOff>
      <xdr:row>38</xdr:row>
      <xdr:rowOff>8255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24765</xdr:rowOff>
    </xdr:from>
    <xdr:ext cx="46863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350" y="6196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147955</xdr:rowOff>
    </xdr:from>
    <xdr:to>
      <xdr:col>72</xdr:col>
      <xdr:colOff>38100</xdr:colOff>
      <xdr:row>37</xdr:row>
      <xdr:rowOff>78105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94615</xdr:rowOff>
    </xdr:from>
    <xdr:ext cx="469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350" y="6095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153035</xdr:rowOff>
    </xdr:from>
    <xdr:to>
      <xdr:col>67</xdr:col>
      <xdr:colOff>101600</xdr:colOff>
      <xdr:row>38</xdr:row>
      <xdr:rowOff>83185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99695</xdr:rowOff>
    </xdr:from>
    <xdr:ext cx="468630" cy="2584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350" y="62718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7650" cy="2584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44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6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781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781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781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781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781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781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781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84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84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84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84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140335</xdr:rowOff>
    </xdr:from>
    <xdr:to>
      <xdr:col>89</xdr:col>
      <xdr:colOff>177800</xdr:colOff>
      <xdr:row>78</xdr:row>
      <xdr:rowOff>140335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3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7650" cy="2584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080" y="133692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0860" cy="25781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2913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0860" cy="2584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140335</xdr:rowOff>
    </xdr:from>
    <xdr:to>
      <xdr:col>89</xdr:col>
      <xdr:colOff>177800</xdr:colOff>
      <xdr:row>70</xdr:row>
      <xdr:rowOff>140335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167640</xdr:rowOff>
    </xdr:from>
    <xdr:ext cx="530860" cy="2584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19976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781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101600</xdr:rowOff>
    </xdr:from>
    <xdr:to>
      <xdr:col>85</xdr:col>
      <xdr:colOff>126365</xdr:colOff>
      <xdr:row>77</xdr:row>
      <xdr:rowOff>3810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100"/>
          <a:ext cx="127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7620</xdr:rowOff>
    </xdr:from>
    <xdr:ext cx="534670" cy="2584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209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3810</xdr:rowOff>
    </xdr:from>
    <xdr:to>
      <xdr:col>86</xdr:col>
      <xdr:colOff>25400</xdr:colOff>
      <xdr:row>77</xdr:row>
      <xdr:rowOff>3810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20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48260</xdr:rowOff>
    </xdr:from>
    <xdr:ext cx="534670" cy="2584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61,670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101600</xdr:rowOff>
    </xdr:from>
    <xdr:to>
      <xdr:col>86</xdr:col>
      <xdr:colOff>25400</xdr:colOff>
      <xdr:row>70</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84455</xdr:rowOff>
    </xdr:from>
    <xdr:to>
      <xdr:col>85</xdr:col>
      <xdr:colOff>127000</xdr:colOff>
      <xdr:row>71</xdr:row>
      <xdr:rowOff>92710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2574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18415</xdr:rowOff>
    </xdr:from>
    <xdr:ext cx="534670" cy="257810"/>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0571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40640</xdr:rowOff>
    </xdr:from>
    <xdr:to>
      <xdr:col>85</xdr:col>
      <xdr:colOff>177800</xdr:colOff>
      <xdr:row>74</xdr:row>
      <xdr:rowOff>141605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727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635</xdr:rowOff>
    </xdr:from>
    <xdr:to>
      <xdr:col>81</xdr:col>
      <xdr:colOff>50800</xdr:colOff>
      <xdr:row>71</xdr:row>
      <xdr:rowOff>84455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17358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48260</xdr:rowOff>
    </xdr:from>
    <xdr:to>
      <xdr:col>81</xdr:col>
      <xdr:colOff>101600</xdr:colOff>
      <xdr:row>74</xdr:row>
      <xdr:rowOff>149860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73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140970</xdr:rowOff>
    </xdr:from>
    <xdr:ext cx="533400"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3965" y="128282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61595</xdr:rowOff>
    </xdr:from>
    <xdr:to>
      <xdr:col>76</xdr:col>
      <xdr:colOff>114300</xdr:colOff>
      <xdr:row>71</xdr:row>
      <xdr:rowOff>635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06309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26035</xdr:rowOff>
    </xdr:from>
    <xdr:to>
      <xdr:col>76</xdr:col>
      <xdr:colOff>165100</xdr:colOff>
      <xdr:row>74</xdr:row>
      <xdr:rowOff>127635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1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118745</xdr:rowOff>
    </xdr:from>
    <xdr:ext cx="53403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4965" y="12806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29845</xdr:rowOff>
    </xdr:from>
    <xdr:to>
      <xdr:col>71</xdr:col>
      <xdr:colOff>177800</xdr:colOff>
      <xdr:row>70</xdr:row>
      <xdr:rowOff>61595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0313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8890</xdr:rowOff>
    </xdr:from>
    <xdr:to>
      <xdr:col>72</xdr:col>
      <xdr:colOff>38100</xdr:colOff>
      <xdr:row>74</xdr:row>
      <xdr:rowOff>110490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9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101600</xdr:rowOff>
    </xdr:from>
    <xdr:ext cx="5334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5965" y="12788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149860</xdr:rowOff>
    </xdr:from>
    <xdr:to>
      <xdr:col>67</xdr:col>
      <xdr:colOff>101600</xdr:colOff>
      <xdr:row>74</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6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71120</xdr:rowOff>
    </xdr:from>
    <xdr:ext cx="533400" cy="2584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6965" y="127584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71</xdr:row>
      <xdr:rowOff>41910</xdr:rowOff>
    </xdr:from>
    <xdr:to>
      <xdr:col>85</xdr:col>
      <xdr:colOff>177800</xdr:colOff>
      <xdr:row>71</xdr:row>
      <xdr:rowOff>143510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64770</xdr:rowOff>
    </xdr:from>
    <xdr:ext cx="534670" cy="2584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066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33655</xdr:rowOff>
    </xdr:from>
    <xdr:to>
      <xdr:col>81</xdr:col>
      <xdr:colOff>101600</xdr:colOff>
      <xdr:row>71</xdr:row>
      <xdr:rowOff>135255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69</xdr:row>
      <xdr:rowOff>152400</xdr:rowOff>
    </xdr:from>
    <xdr:ext cx="5334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3965" y="11982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70</xdr:row>
      <xdr:rowOff>120650</xdr:rowOff>
    </xdr:from>
    <xdr:to>
      <xdr:col>76</xdr:col>
      <xdr:colOff>165100</xdr:colOff>
      <xdr:row>71</xdr:row>
      <xdr:rowOff>52070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1221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69</xdr:row>
      <xdr:rowOff>67945</xdr:rowOff>
    </xdr:from>
    <xdr:ext cx="534035" cy="2584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4965" y="11897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70</xdr:row>
      <xdr:rowOff>10795</xdr:rowOff>
    </xdr:from>
    <xdr:to>
      <xdr:col>72</xdr:col>
      <xdr:colOff>38100</xdr:colOff>
      <xdr:row>70</xdr:row>
      <xdr:rowOff>112395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68</xdr:row>
      <xdr:rowOff>128905</xdr:rowOff>
    </xdr:from>
    <xdr:ext cx="533400" cy="2584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5965" y="117875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69</xdr:row>
      <xdr:rowOff>150495</xdr:rowOff>
    </xdr:from>
    <xdr:to>
      <xdr:col>67</xdr:col>
      <xdr:colOff>101600</xdr:colOff>
      <xdr:row>70</xdr:row>
      <xdr:rowOff>80645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19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68</xdr:row>
      <xdr:rowOff>97790</xdr:rowOff>
    </xdr:from>
    <xdr:ext cx="533400"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6965" y="117563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781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342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781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8851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167640</xdr:rowOff>
    </xdr:from>
    <xdr:ext cx="530860" cy="2584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54266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781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4970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91440</xdr:rowOff>
    </xdr:from>
    <xdr:to>
      <xdr:col>85</xdr:col>
      <xdr:colOff>126365</xdr:colOff>
      <xdr:row>98</xdr:row>
      <xdr:rowOff>125095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194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128905</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125095</xdr:rowOff>
    </xdr:from>
    <xdr:to>
      <xdr:col>86</xdr:col>
      <xdr:colOff>25400</xdr:colOff>
      <xdr:row>98</xdr:row>
      <xdr:rowOff>125095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38100</xdr:rowOff>
    </xdr:from>
    <xdr:ext cx="534670"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9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62,106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91440</xdr:rowOff>
    </xdr:from>
    <xdr:to>
      <xdr:col>86</xdr:col>
      <xdr:colOff>25400</xdr:colOff>
      <xdr:row>90</xdr:row>
      <xdr:rowOff>91440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20955</xdr:rowOff>
    </xdr:from>
    <xdr:to>
      <xdr:col>85</xdr:col>
      <xdr:colOff>127000</xdr:colOff>
      <xdr:row>97</xdr:row>
      <xdr:rowOff>99695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516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147320</xdr:rowOff>
    </xdr:from>
    <xdr:ext cx="534670" cy="259080"/>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5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124460</xdr:rowOff>
    </xdr:from>
    <xdr:to>
      <xdr:col>85</xdr:col>
      <xdr:colOff>177800</xdr:colOff>
      <xdr:row>97</xdr:row>
      <xdr:rowOff>54610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29845</xdr:rowOff>
    </xdr:from>
    <xdr:to>
      <xdr:col>81</xdr:col>
      <xdr:colOff>50800</xdr:colOff>
      <xdr:row>97</xdr:row>
      <xdr:rowOff>99695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604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122555</xdr:rowOff>
    </xdr:from>
    <xdr:to>
      <xdr:col>81</xdr:col>
      <xdr:colOff>101600</xdr:colOff>
      <xdr:row>97</xdr:row>
      <xdr:rowOff>52705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69215</xdr:rowOff>
    </xdr:from>
    <xdr:ext cx="5334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356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29845</xdr:rowOff>
    </xdr:from>
    <xdr:to>
      <xdr:col>76</xdr:col>
      <xdr:colOff>114300</xdr:colOff>
      <xdr:row>97</xdr:row>
      <xdr:rowOff>92710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604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34035"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47625</xdr:rowOff>
    </xdr:from>
    <xdr:to>
      <xdr:col>71</xdr:col>
      <xdr:colOff>177800</xdr:colOff>
      <xdr:row>97</xdr:row>
      <xdr:rowOff>92710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163925"/>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127635</xdr:rowOff>
    </xdr:from>
    <xdr:to>
      <xdr:col>72</xdr:col>
      <xdr:colOff>38100</xdr:colOff>
      <xdr:row>97</xdr:row>
      <xdr:rowOff>57785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74930</xdr:rowOff>
    </xdr:from>
    <xdr:ext cx="533400" cy="25781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362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36830</xdr:rowOff>
    </xdr:from>
    <xdr:to>
      <xdr:col>67</xdr:col>
      <xdr:colOff>101600</xdr:colOff>
      <xdr:row>97</xdr:row>
      <xdr:rowOff>138430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129540</xdr:rowOff>
    </xdr:from>
    <xdr:ext cx="46863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350" y="16760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141605</xdr:rowOff>
    </xdr:from>
    <xdr:to>
      <xdr:col>85</xdr:col>
      <xdr:colOff>177800</xdr:colOff>
      <xdr:row>97</xdr:row>
      <xdr:rowOff>71755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120650</xdr:rowOff>
    </xdr:from>
    <xdr:ext cx="534670" cy="257810"/>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79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48895</xdr:rowOff>
    </xdr:from>
    <xdr:to>
      <xdr:col>81</xdr:col>
      <xdr:colOff>101600</xdr:colOff>
      <xdr:row>97</xdr:row>
      <xdr:rowOff>150495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141605</xdr:rowOff>
    </xdr:from>
    <xdr:ext cx="46863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350" y="16772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150495</xdr:rowOff>
    </xdr:from>
    <xdr:to>
      <xdr:col>76</xdr:col>
      <xdr:colOff>165100</xdr:colOff>
      <xdr:row>97</xdr:row>
      <xdr:rowOff>80645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71755</xdr:rowOff>
    </xdr:from>
    <xdr:ext cx="53403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702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41910</xdr:rowOff>
    </xdr:from>
    <xdr:to>
      <xdr:col>72</xdr:col>
      <xdr:colOff>38100</xdr:colOff>
      <xdr:row>97</xdr:row>
      <xdr:rowOff>143510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134620</xdr:rowOff>
    </xdr:from>
    <xdr:ext cx="469265" cy="25781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350" y="167652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168275</xdr:rowOff>
    </xdr:from>
    <xdr:to>
      <xdr:col>67</xdr:col>
      <xdr:colOff>101600</xdr:colOff>
      <xdr:row>94</xdr:row>
      <xdr:rowOff>98425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1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114935</xdr:rowOff>
    </xdr:from>
    <xdr:ext cx="5334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58883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84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84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640" y="620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672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58254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84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640" y="506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102870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84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469900" cy="25908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0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102870</xdr:rowOff>
    </xdr:from>
    <xdr:to>
      <xdr:col>116</xdr:col>
      <xdr:colOff>152400</xdr:colOff>
      <xdr:row>30</xdr:row>
      <xdr:rowOff>102870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106045</xdr:rowOff>
    </xdr:from>
    <xdr:to>
      <xdr:col>116</xdr:col>
      <xdr:colOff>63500</xdr:colOff>
      <xdr:row>34</xdr:row>
      <xdr:rowOff>151765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9353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115570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5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137160</xdr:rowOff>
    </xdr:from>
    <xdr:to>
      <xdr:col>116</xdr:col>
      <xdr:colOff>114300</xdr:colOff>
      <xdr:row>38</xdr:row>
      <xdr:rowOff>67310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106045</xdr:rowOff>
    </xdr:from>
    <xdr:to>
      <xdr:col>111</xdr:col>
      <xdr:colOff>177800</xdr:colOff>
      <xdr:row>35</xdr:row>
      <xdr:rowOff>154940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93534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xdr:rowOff>
    </xdr:from>
    <xdr:to>
      <xdr:col>112</xdr:col>
      <xdr:colOff>38100</xdr:colOff>
      <xdr:row>38</xdr:row>
      <xdr:rowOff>113665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104775</xdr:rowOff>
    </xdr:from>
    <xdr:ext cx="37846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154940</xdr:rowOff>
    </xdr:from>
    <xdr:to>
      <xdr:col>107</xdr:col>
      <xdr:colOff>50800</xdr:colOff>
      <xdr:row>36</xdr:row>
      <xdr:rowOff>12700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155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147955</xdr:rowOff>
    </xdr:from>
    <xdr:to>
      <xdr:col>107</xdr:col>
      <xdr:colOff>101600</xdr:colOff>
      <xdr:row>38</xdr:row>
      <xdr:rowOff>78105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69215</xdr:rowOff>
    </xdr:from>
    <xdr:ext cx="377825" cy="2584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70" y="65843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12700</xdr:rowOff>
    </xdr:from>
    <xdr:to>
      <xdr:col>102</xdr:col>
      <xdr:colOff>114300</xdr:colOff>
      <xdr:row>36</xdr:row>
      <xdr:rowOff>13335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184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xdr:rowOff>
    </xdr:from>
    <xdr:to>
      <xdr:col>102</xdr:col>
      <xdr:colOff>165100</xdr:colOff>
      <xdr:row>38</xdr:row>
      <xdr:rowOff>102870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15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93345</xdr:rowOff>
    </xdr:from>
    <xdr:ext cx="37846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46990</xdr:rowOff>
    </xdr:from>
    <xdr:to>
      <xdr:col>98</xdr:col>
      <xdr:colOff>38100</xdr:colOff>
      <xdr:row>38</xdr:row>
      <xdr:rowOff>147955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2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139065</xdr:rowOff>
    </xdr:from>
    <xdr:ext cx="3784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100965</xdr:rowOff>
    </xdr:from>
    <xdr:to>
      <xdr:col>116</xdr:col>
      <xdr:colOff>114300</xdr:colOff>
      <xdr:row>35</xdr:row>
      <xdr:rowOff>31115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123825</xdr:rowOff>
    </xdr:from>
    <xdr:ext cx="469900" cy="25781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7816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55245</xdr:rowOff>
    </xdr:from>
    <xdr:to>
      <xdr:col>112</xdr:col>
      <xdr:colOff>38100</xdr:colOff>
      <xdr:row>34</xdr:row>
      <xdr:rowOff>156845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1905</xdr:rowOff>
    </xdr:from>
    <xdr:ext cx="46926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350" y="5659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103505</xdr:rowOff>
    </xdr:from>
    <xdr:to>
      <xdr:col>107</xdr:col>
      <xdr:colOff>101600</xdr:colOff>
      <xdr:row>36</xdr:row>
      <xdr:rowOff>33655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50165</xdr:rowOff>
    </xdr:from>
    <xdr:ext cx="468630" cy="2584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350" y="58794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133350</xdr:rowOff>
    </xdr:from>
    <xdr:to>
      <xdr:col>102</xdr:col>
      <xdr:colOff>165100</xdr:colOff>
      <xdr:row>36</xdr:row>
      <xdr:rowOff>63500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80010</xdr:rowOff>
    </xdr:from>
    <xdr:ext cx="46863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350" y="5909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133985</xdr:rowOff>
    </xdr:from>
    <xdr:to>
      <xdr:col>98</xdr:col>
      <xdr:colOff>38100</xdr:colOff>
      <xdr:row>36</xdr:row>
      <xdr:rowOff>64135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80645</xdr:rowOff>
    </xdr:from>
    <xdr:ext cx="46926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350" y="5909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1001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63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140335</xdr:rowOff>
    </xdr:from>
    <xdr:to>
      <xdr:col>120</xdr:col>
      <xdr:colOff>114300</xdr:colOff>
      <xdr:row>54</xdr:row>
      <xdr:rowOff>140335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84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254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84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49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781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9028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84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135255</xdr:rowOff>
    </xdr:from>
    <xdr:ext cx="534670" cy="2584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64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9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23495</xdr:rowOff>
    </xdr:from>
    <xdr:to>
      <xdr:col>116</xdr:col>
      <xdr:colOff>63500</xdr:colOff>
      <xdr:row>58</xdr:row>
      <xdr:rowOff>34290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75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40640</xdr:rowOff>
    </xdr:from>
    <xdr:ext cx="469900" cy="2584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9847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61595</xdr:rowOff>
    </xdr:from>
    <xdr:to>
      <xdr:col>116</xdr:col>
      <xdr:colOff>114300</xdr:colOff>
      <xdr:row>58</xdr:row>
      <xdr:rowOff>163195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23495</xdr:rowOff>
    </xdr:from>
    <xdr:to>
      <xdr:col>111</xdr:col>
      <xdr:colOff>177800</xdr:colOff>
      <xdr:row>58</xdr:row>
      <xdr:rowOff>38735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675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3810</xdr:rowOff>
    </xdr:from>
    <xdr:ext cx="46926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350" y="1011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34925</xdr:rowOff>
    </xdr:from>
    <xdr:to>
      <xdr:col>107</xdr:col>
      <xdr:colOff>50800</xdr:colOff>
      <xdr:row>58</xdr:row>
      <xdr:rowOff>38735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790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92710</xdr:rowOff>
    </xdr:from>
    <xdr:to>
      <xdr:col>107</xdr:col>
      <xdr:colOff>101600</xdr:colOff>
      <xdr:row>59</xdr:row>
      <xdr:rowOff>22860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13970</xdr:rowOff>
    </xdr:from>
    <xdr:ext cx="468630" cy="2584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350" y="101295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34925</xdr:rowOff>
    </xdr:from>
    <xdr:to>
      <xdr:col>102</xdr:col>
      <xdr:colOff>114300</xdr:colOff>
      <xdr:row>58</xdr:row>
      <xdr:rowOff>40640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790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87630</xdr:rowOff>
    </xdr:from>
    <xdr:to>
      <xdr:col>102</xdr:col>
      <xdr:colOff>165100</xdr:colOff>
      <xdr:row>59</xdr:row>
      <xdr:rowOff>17780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8890</xdr:rowOff>
    </xdr:from>
    <xdr:ext cx="46863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350" y="101244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20955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12065</xdr:rowOff>
    </xdr:from>
    <xdr:ext cx="46926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350" y="1012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154940</xdr:rowOff>
    </xdr:from>
    <xdr:to>
      <xdr:col>116</xdr:col>
      <xdr:colOff>114300</xdr:colOff>
      <xdr:row>58</xdr:row>
      <xdr:rowOff>85090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6350</xdr:rowOff>
    </xdr:from>
    <xdr:ext cx="469900" cy="2584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7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144145</xdr:rowOff>
    </xdr:from>
    <xdr:to>
      <xdr:col>112</xdr:col>
      <xdr:colOff>38100</xdr:colOff>
      <xdr:row>58</xdr:row>
      <xdr:rowOff>74930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90805</xdr:rowOff>
    </xdr:from>
    <xdr:ext cx="533400" cy="2584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5965" y="9692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159385</xdr:rowOff>
    </xdr:from>
    <xdr:to>
      <xdr:col>107</xdr:col>
      <xdr:colOff>101600</xdr:colOff>
      <xdr:row>58</xdr:row>
      <xdr:rowOff>89535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106045</xdr:rowOff>
    </xdr:from>
    <xdr:ext cx="468630" cy="2584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350" y="97072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155575</xdr:rowOff>
    </xdr:from>
    <xdr:to>
      <xdr:col>102</xdr:col>
      <xdr:colOff>165100</xdr:colOff>
      <xdr:row>58</xdr:row>
      <xdr:rowOff>86360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102870</xdr:rowOff>
    </xdr:from>
    <xdr:ext cx="468630" cy="2584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350" y="97040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160655</xdr:rowOff>
    </xdr:from>
    <xdr:to>
      <xdr:col>98</xdr:col>
      <xdr:colOff>38100</xdr:colOff>
      <xdr:row>58</xdr:row>
      <xdr:rowOff>90805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107315</xdr:rowOff>
    </xdr:from>
    <xdr:ext cx="469265"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350" y="9708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44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06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84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683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84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192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29210</xdr:rowOff>
    </xdr:from>
    <xdr:to>
      <xdr:col>116</xdr:col>
      <xdr:colOff>62865</xdr:colOff>
      <xdr:row>78</xdr:row>
      <xdr:rowOff>160020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0216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163830</xdr:rowOff>
    </xdr:from>
    <xdr:ext cx="534670" cy="2584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36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21,467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146685</xdr:rowOff>
    </xdr:from>
    <xdr:ext cx="534670" cy="257810"/>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767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56,417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29210</xdr:rowOff>
    </xdr:from>
    <xdr:to>
      <xdr:col>116</xdr:col>
      <xdr:colOff>152400</xdr:colOff>
      <xdr:row>71</xdr:row>
      <xdr:rowOff>29210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47625</xdr:rowOff>
    </xdr:from>
    <xdr:to>
      <xdr:col>116</xdr:col>
      <xdr:colOff>63500</xdr:colOff>
      <xdr:row>73</xdr:row>
      <xdr:rowOff>96520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5634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48260</xdr:rowOff>
    </xdr:from>
    <xdr:ext cx="534670" cy="2584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070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74930</xdr:rowOff>
    </xdr:from>
    <xdr:to>
      <xdr:col>111</xdr:col>
      <xdr:colOff>177800</xdr:colOff>
      <xdr:row>73</xdr:row>
      <xdr:rowOff>96520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590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149860</xdr:rowOff>
    </xdr:from>
    <xdr:to>
      <xdr:col>112</xdr:col>
      <xdr:colOff>38100</xdr:colOff>
      <xdr:row>75</xdr:row>
      <xdr:rowOff>80010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71120</xdr:rowOff>
    </xdr:from>
    <xdr:ext cx="533400"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5965" y="129298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74930</xdr:rowOff>
    </xdr:from>
    <xdr:to>
      <xdr:col>107</xdr:col>
      <xdr:colOff>50800</xdr:colOff>
      <xdr:row>74</xdr:row>
      <xdr:rowOff>4445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907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164465</xdr:rowOff>
    </xdr:from>
    <xdr:to>
      <xdr:col>107</xdr:col>
      <xdr:colOff>101600</xdr:colOff>
      <xdr:row>75</xdr:row>
      <xdr:rowOff>94615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86360</xdr:rowOff>
    </xdr:from>
    <xdr:ext cx="533400" cy="25781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6965" y="12945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4445</xdr:rowOff>
    </xdr:from>
    <xdr:to>
      <xdr:col>102</xdr:col>
      <xdr:colOff>114300</xdr:colOff>
      <xdr:row>74</xdr:row>
      <xdr:rowOff>6350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91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76835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67945</xdr:rowOff>
    </xdr:from>
    <xdr:ext cx="534035" cy="2584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7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113030</xdr:rowOff>
    </xdr:from>
    <xdr:to>
      <xdr:col>98</xdr:col>
      <xdr:colOff>38100</xdr:colOff>
      <xdr:row>75</xdr:row>
      <xdr:rowOff>43180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34290</xdr:rowOff>
    </xdr:from>
    <xdr:ext cx="533400"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8965" y="128930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167640</xdr:rowOff>
    </xdr:from>
    <xdr:to>
      <xdr:col>116</xdr:col>
      <xdr:colOff>114300</xdr:colOff>
      <xdr:row>73</xdr:row>
      <xdr:rowOff>98425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5120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19685</xdr:rowOff>
    </xdr:from>
    <xdr:ext cx="534670" cy="2584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364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45720</xdr:rowOff>
    </xdr:from>
    <xdr:to>
      <xdr:col>112</xdr:col>
      <xdr:colOff>38100</xdr:colOff>
      <xdr:row>73</xdr:row>
      <xdr:rowOff>147320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163830</xdr:rowOff>
    </xdr:from>
    <xdr:ext cx="533400" cy="2584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5965" y="123367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23495</xdr:rowOff>
    </xdr:from>
    <xdr:to>
      <xdr:col>107</xdr:col>
      <xdr:colOff>101600</xdr:colOff>
      <xdr:row>73</xdr:row>
      <xdr:rowOff>125095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141605</xdr:rowOff>
    </xdr:from>
    <xdr:ext cx="533400" cy="2584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6965" y="123145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125095</xdr:rowOff>
    </xdr:from>
    <xdr:to>
      <xdr:col>102</xdr:col>
      <xdr:colOff>165100</xdr:colOff>
      <xdr:row>74</xdr:row>
      <xdr:rowOff>55245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71755</xdr:rowOff>
    </xdr:from>
    <xdr:ext cx="534035" cy="2584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7965" y="1241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127000</xdr:rowOff>
    </xdr:from>
    <xdr:to>
      <xdr:col>98</xdr:col>
      <xdr:colOff>38100</xdr:colOff>
      <xdr:row>74</xdr:row>
      <xdr:rowOff>57150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74930</xdr:rowOff>
    </xdr:from>
    <xdr:ext cx="533400" cy="25781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8965" y="12419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781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113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781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4970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・歳出決算総額は、住民一人当たり</a:t>
          </a:r>
          <a:r>
            <a:rPr kumimoji="1" lang="en-US" altLang="ja-JP" sz="1200">
              <a:solidFill>
                <a:schemeClr val="dk1"/>
              </a:solidFill>
              <a:effectLst/>
              <a:latin typeface="ＭＳ Ｐゴシック"/>
              <a:ea typeface="ＭＳ Ｐゴシック"/>
              <a:cs typeface="+mn-cs"/>
            </a:rPr>
            <a:t>620,253</a:t>
          </a:r>
          <a:r>
            <a:rPr kumimoji="1" lang="ja-JP" altLang="ja-JP" sz="1200">
              <a:solidFill>
                <a:schemeClr val="dk1"/>
              </a:solidFill>
              <a:effectLst/>
              <a:latin typeface="ＭＳ Ｐゴシック"/>
              <a:ea typeface="ＭＳ Ｐゴシック"/>
              <a:cs typeface="+mn-cs"/>
            </a:rPr>
            <a:t>円となっている。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・人件費は、住民一人当たり</a:t>
          </a:r>
          <a:r>
            <a:rPr kumimoji="1" lang="en-US" altLang="ja-JP" sz="1200">
              <a:solidFill>
                <a:schemeClr val="dk1"/>
              </a:solidFill>
              <a:effectLst/>
              <a:latin typeface="ＭＳ Ｐゴシック"/>
              <a:ea typeface="ＭＳ Ｐゴシック"/>
              <a:cs typeface="+mn-cs"/>
            </a:rPr>
            <a:t>78,996</a:t>
          </a:r>
          <a:r>
            <a:rPr kumimoji="1" lang="ja-JP" altLang="ja-JP" sz="1200">
              <a:solidFill>
                <a:schemeClr val="dk1"/>
              </a:solidFill>
              <a:effectLst/>
              <a:latin typeface="ＭＳ Ｐゴシック"/>
              <a:ea typeface="ＭＳ Ｐゴシック"/>
              <a:cs typeface="+mn-cs"/>
            </a:rPr>
            <a:t>円となっており、類似団体中でも高い水準となっている。これは、類似団体と比較し職員数が多いことや、職員構成の違いなどから平均給料が高いことが人件費を押し上げる主な要因となっている。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・扶助費は、住民一人当たり</a:t>
          </a:r>
          <a:r>
            <a:rPr kumimoji="1" lang="en-US" altLang="ja-JP" sz="1200">
              <a:solidFill>
                <a:schemeClr val="dk1"/>
              </a:solidFill>
              <a:effectLst/>
              <a:latin typeface="ＭＳ Ｐゴシック"/>
              <a:ea typeface="ＭＳ Ｐゴシック"/>
              <a:cs typeface="+mn-cs"/>
            </a:rPr>
            <a:t>140,364</a:t>
          </a:r>
          <a:r>
            <a:rPr kumimoji="1" lang="ja-JP" altLang="ja-JP" sz="1200">
              <a:solidFill>
                <a:schemeClr val="dk1"/>
              </a:solidFill>
              <a:effectLst/>
              <a:latin typeface="ＭＳ Ｐゴシック"/>
              <a:ea typeface="ＭＳ Ｐゴシック"/>
              <a:cs typeface="+mn-cs"/>
            </a:rPr>
            <a:t>円となっており、類似団体中でも高い水準となっている。これは、</a:t>
          </a:r>
          <a:r>
            <a:rPr kumimoji="1" lang="ja-JP" altLang="en-US" sz="1200">
              <a:solidFill>
                <a:schemeClr val="dk1"/>
              </a:solidFill>
              <a:effectLst/>
              <a:latin typeface="ＭＳ Ｐゴシック"/>
              <a:ea typeface="ＭＳ Ｐゴシック"/>
              <a:cs typeface="+mn-cs"/>
            </a:rPr>
            <a:t>ひとり親世帯臨時特別</a:t>
          </a:r>
          <a:r>
            <a:rPr kumimoji="1" lang="ja-JP" altLang="ja-JP" sz="1200">
              <a:solidFill>
                <a:schemeClr val="dk1"/>
              </a:solidFill>
              <a:effectLst/>
              <a:latin typeface="ＭＳ Ｐゴシック"/>
              <a:ea typeface="ＭＳ Ｐゴシック"/>
              <a:cs typeface="+mn-cs"/>
            </a:rPr>
            <a:t>給付</a:t>
          </a:r>
          <a:r>
            <a:rPr kumimoji="1" lang="ja-JP" altLang="en-US" sz="1200">
              <a:solidFill>
                <a:schemeClr val="dk1"/>
              </a:solidFill>
              <a:effectLst/>
              <a:latin typeface="ＭＳ Ｐゴシック"/>
              <a:ea typeface="ＭＳ Ｐゴシック"/>
              <a:cs typeface="+mn-cs"/>
            </a:rPr>
            <a:t>金事業などの新型コロナウイルス感染症関連事業等の</a:t>
          </a:r>
          <a:r>
            <a:rPr kumimoji="1" lang="ja-JP" altLang="ja-JP" sz="1200">
              <a:solidFill>
                <a:schemeClr val="dk1"/>
              </a:solidFill>
              <a:effectLst/>
              <a:latin typeface="ＭＳ Ｐゴシック"/>
              <a:ea typeface="ＭＳ Ｐゴシック"/>
              <a:cs typeface="+mn-cs"/>
            </a:rPr>
            <a:t>増加などが主な要因である。今後も、社会保障関係経費の増加が見込まれるため、事業の精査等により扶助費の適正化に努める。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・普通建設事業費は、住民一人当たり</a:t>
          </a:r>
          <a:r>
            <a:rPr kumimoji="1" lang="en-US" altLang="ja-JP" sz="1200">
              <a:solidFill>
                <a:schemeClr val="dk1"/>
              </a:solidFill>
              <a:effectLst/>
              <a:latin typeface="ＭＳ Ｐゴシック"/>
              <a:ea typeface="ＭＳ Ｐゴシック"/>
              <a:cs typeface="+mn-cs"/>
            </a:rPr>
            <a:t>61,193</a:t>
          </a:r>
          <a:r>
            <a:rPr kumimoji="1" lang="ja-JP" altLang="ja-JP" sz="1200">
              <a:solidFill>
                <a:schemeClr val="dk1"/>
              </a:solidFill>
              <a:effectLst/>
              <a:latin typeface="ＭＳ Ｐゴシック"/>
              <a:ea typeface="ＭＳ Ｐゴシック"/>
              <a:cs typeface="+mn-cs"/>
            </a:rPr>
            <a:t>円となっており、類似団体の中でも高い水準となっている。これは、内藤記念館</a:t>
          </a:r>
          <a:r>
            <a:rPr kumimoji="1" lang="ja-JP" altLang="en-US" sz="1200">
              <a:solidFill>
                <a:schemeClr val="dk1"/>
              </a:solidFill>
              <a:effectLst/>
              <a:latin typeface="ＭＳ Ｐゴシック"/>
              <a:ea typeface="ＭＳ Ｐゴシック"/>
              <a:cs typeface="+mn-cs"/>
            </a:rPr>
            <a:t>再整備事業や</a:t>
          </a:r>
          <a:r>
            <a:rPr kumimoji="1" lang="en-US" altLang="ja-JP" sz="1200">
              <a:solidFill>
                <a:schemeClr val="dk1"/>
              </a:solidFill>
              <a:effectLst/>
              <a:latin typeface="ＭＳ Ｐゴシック"/>
              <a:ea typeface="ＭＳ Ｐゴシック"/>
              <a:cs typeface="+mn-cs"/>
            </a:rPr>
            <a:t>GIGA</a:t>
          </a:r>
          <a:r>
            <a:rPr kumimoji="1" lang="ja-JP" altLang="en-US" sz="1200">
              <a:solidFill>
                <a:schemeClr val="dk1"/>
              </a:solidFill>
              <a:effectLst/>
              <a:latin typeface="ＭＳ Ｐゴシック"/>
              <a:ea typeface="ＭＳ Ｐゴシック"/>
              <a:cs typeface="+mn-cs"/>
            </a:rPr>
            <a:t>スクールネットワーク構築事業の増加</a:t>
          </a:r>
          <a:r>
            <a:rPr kumimoji="1" lang="ja-JP" altLang="ja-JP" sz="1200">
              <a:solidFill>
                <a:schemeClr val="dk1"/>
              </a:solidFill>
              <a:effectLst/>
              <a:latin typeface="ＭＳ Ｐゴシック"/>
              <a:ea typeface="ＭＳ Ｐゴシック"/>
              <a:cs typeface="+mn-cs"/>
            </a:rPr>
            <a:t>が主な要因である。今後も大型事業（野口遵記念館）等を行う予定であるため、増加傾向で推移すると見込んでいる。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・公債費は、住民一人当たり</a:t>
          </a:r>
          <a:r>
            <a:rPr kumimoji="1" lang="en-US" altLang="ja-JP" sz="1200">
              <a:solidFill>
                <a:schemeClr val="dk1"/>
              </a:solidFill>
              <a:effectLst/>
              <a:latin typeface="ＭＳ Ｐゴシック"/>
              <a:ea typeface="ＭＳ Ｐゴシック"/>
              <a:cs typeface="+mn-cs"/>
            </a:rPr>
            <a:t>54,565</a:t>
          </a:r>
          <a:r>
            <a:rPr kumimoji="1" lang="ja-JP" altLang="ja-JP" sz="1200">
              <a:solidFill>
                <a:schemeClr val="dk1"/>
              </a:solidFill>
              <a:effectLst/>
              <a:latin typeface="ＭＳ Ｐゴシック"/>
              <a:ea typeface="ＭＳ Ｐゴシック"/>
              <a:cs typeface="+mn-cs"/>
            </a:rPr>
            <a:t>円と、類似団体中でも高い水準となっているが、市債発行額を元金償還額以内に抑制することにより、市債残高は着実に減少しており、今後も公債費の抑制に努める。</a:t>
          </a:r>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宮崎県延岡市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120,924
120,436
868.02
77,776,083
75,003,441
2,109,555
32,195,730
55,428,571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54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161290</xdr:rowOff>
    </xdr:from>
    <xdr:to>
      <xdr:col>24</xdr:col>
      <xdr:colOff>62865</xdr:colOff>
      <xdr:row>37</xdr:row>
      <xdr:rowOff>123190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3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127000</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123190</xdr:rowOff>
    </xdr:from>
    <xdr:to>
      <xdr:col>24</xdr:col>
      <xdr:colOff>152400</xdr:colOff>
      <xdr:row>37</xdr:row>
      <xdr:rowOff>123190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107950</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3,597</a:t>
          </a:r>
          <a:endParaRPr kumimoji="1" lang="ja-JP" altLang="en-US" sz="1000" b="1">
            <a:latin typeface="ＭＳ Ｐゴシック"/>
          </a:endParaRPr>
        </a:p>
      </xdr:txBody>
    </xdr:sp>
    <xdr:clientData/>
  </xdr:oneCellAnchor>
  <xdr:twoCellAnchor>
    <xdr:from>
      <xdr:col>23</xdr:col>
      <xdr:colOff>165100</xdr:colOff>
      <xdr:row>29</xdr:row>
      <xdr:rowOff>161290</xdr:rowOff>
    </xdr:from>
    <xdr:to>
      <xdr:col>24</xdr:col>
      <xdr:colOff>152400</xdr:colOff>
      <xdr:row>29</xdr:row>
      <xdr:rowOff>161290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105410</xdr:rowOff>
    </xdr:from>
    <xdr:to>
      <xdr:col>24</xdr:col>
      <xdr:colOff>63500</xdr:colOff>
      <xdr:row>33</xdr:row>
      <xdr:rowOff>14605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9181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22860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64135</xdr:rowOff>
    </xdr:from>
    <xdr:to>
      <xdr:col>19</xdr:col>
      <xdr:colOff>177800</xdr:colOff>
      <xdr:row>32</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505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93980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2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64135</xdr:rowOff>
    </xdr:from>
    <xdr:to>
      <xdr:col>15</xdr:col>
      <xdr:colOff>50800</xdr:colOff>
      <xdr:row>32</xdr:row>
      <xdr:rowOff>107950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05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143510</xdr:rowOff>
    </xdr:from>
    <xdr:to>
      <xdr:col>15</xdr:col>
      <xdr:colOff>101600</xdr:colOff>
      <xdr:row>34</xdr:row>
      <xdr:rowOff>73660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64770</xdr:rowOff>
    </xdr:from>
    <xdr:ext cx="468630"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940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107950</xdr:rowOff>
    </xdr:from>
    <xdr:to>
      <xdr:col>10</xdr:col>
      <xdr:colOff>114300</xdr:colOff>
      <xdr:row>32</xdr:row>
      <xdr:rowOff>125730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43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132080</xdr:rowOff>
    </xdr:from>
    <xdr:to>
      <xdr:col>10</xdr:col>
      <xdr:colOff>165100</xdr:colOff>
      <xdr:row>34</xdr:row>
      <xdr:rowOff>62230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53340</xdr:rowOff>
    </xdr:from>
    <xdr:ext cx="468630" cy="25781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82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132080</xdr:rowOff>
    </xdr:from>
    <xdr:to>
      <xdr:col>6</xdr:col>
      <xdr:colOff>38100</xdr:colOff>
      <xdr:row>34</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53340</xdr:rowOff>
    </xdr:from>
    <xdr:ext cx="469265" cy="25781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826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135255</xdr:rowOff>
    </xdr:from>
    <xdr:to>
      <xdr:col>24</xdr:col>
      <xdr:colOff>114300</xdr:colOff>
      <xdr:row>33</xdr:row>
      <xdr:rowOff>64770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216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158750</xdr:rowOff>
    </xdr:from>
    <xdr:ext cx="469900" cy="25781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73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54610</xdr:rowOff>
    </xdr:from>
    <xdr:to>
      <xdr:col>20</xdr:col>
      <xdr:colOff>38100</xdr:colOff>
      <xdr:row>32</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1270</xdr:rowOff>
    </xdr:from>
    <xdr:ext cx="46926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316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13335</xdr:rowOff>
    </xdr:from>
    <xdr:to>
      <xdr:col>15</xdr:col>
      <xdr:colOff>101600</xdr:colOff>
      <xdr:row>32</xdr:row>
      <xdr:rowOff>114935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132080</xdr:rowOff>
    </xdr:from>
    <xdr:ext cx="468630"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27558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57150</xdr:rowOff>
    </xdr:from>
    <xdr:to>
      <xdr:col>10</xdr:col>
      <xdr:colOff>165100</xdr:colOff>
      <xdr:row>32</xdr:row>
      <xdr:rowOff>158750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3810</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318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74930</xdr:rowOff>
    </xdr:from>
    <xdr:to>
      <xdr:col>6</xdr:col>
      <xdr:colOff>38100</xdr:colOff>
      <xdr:row>33</xdr:row>
      <xdr:rowOff>5080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21590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336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140335</xdr:rowOff>
    </xdr:from>
    <xdr:to>
      <xdr:col>28</xdr:col>
      <xdr:colOff>114300</xdr:colOff>
      <xdr:row>58</xdr:row>
      <xdr:rowOff>140335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4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167640</xdr:rowOff>
    </xdr:from>
    <xdr:ext cx="53149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9402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781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4843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499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5686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781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29210</xdr:rowOff>
    </xdr:from>
    <xdr:to>
      <xdr:col>24</xdr:col>
      <xdr:colOff>62865</xdr:colOff>
      <xdr:row>54</xdr:row>
      <xdr:rowOff>72390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01710"/>
          <a:ext cx="1270" cy="728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76200</xdr:rowOff>
    </xdr:from>
    <xdr:ext cx="598805" cy="2584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334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132,340</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72390</xdr:rowOff>
    </xdr:from>
    <xdr:to>
      <xdr:col>24</xdr:col>
      <xdr:colOff>152400</xdr:colOff>
      <xdr:row>54</xdr:row>
      <xdr:rowOff>72390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3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146050</xdr:rowOff>
    </xdr:from>
    <xdr:ext cx="598805" cy="25781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56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212,233</a:t>
          </a:r>
          <a:endParaRPr kumimoji="1" lang="ja-JP" altLang="en-US" sz="1000" b="1">
            <a:latin typeface="ＭＳ Ｐゴシック"/>
          </a:endParaRPr>
        </a:p>
      </xdr:txBody>
    </xdr:sp>
    <xdr:clientData/>
  </xdr:oneCellAnchor>
  <xdr:twoCellAnchor>
    <xdr:from>
      <xdr:col>23</xdr:col>
      <xdr:colOff>165100</xdr:colOff>
      <xdr:row>50</xdr:row>
      <xdr:rowOff>29210</xdr:rowOff>
    </xdr:from>
    <xdr:to>
      <xdr:col>24</xdr:col>
      <xdr:colOff>152400</xdr:colOff>
      <xdr:row>50</xdr:row>
      <xdr:rowOff>29210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96520</xdr:rowOff>
    </xdr:from>
    <xdr:to>
      <xdr:col>24</xdr:col>
      <xdr:colOff>63500</xdr:colOff>
      <xdr:row>58</xdr:row>
      <xdr:rowOff>125730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183370"/>
          <a:ext cx="838200" cy="886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56515</xdr:rowOff>
    </xdr:from>
    <xdr:ext cx="598805" cy="2584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89719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33655</xdr:rowOff>
    </xdr:from>
    <xdr:to>
      <xdr:col>24</xdr:col>
      <xdr:colOff>114300</xdr:colOff>
      <xdr:row>53</xdr:row>
      <xdr:rowOff>135255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140335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698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70485</xdr:rowOff>
    </xdr:from>
    <xdr:to>
      <xdr:col>20</xdr:col>
      <xdr:colOff>38100</xdr:colOff>
      <xdr:row>59</xdr:row>
      <xdr:rowOff>635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17780</xdr:rowOff>
    </xdr:from>
    <xdr:ext cx="533400" cy="25781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29965" y="9790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140335</xdr:rowOff>
    </xdr:from>
    <xdr:to>
      <xdr:col>15</xdr:col>
      <xdr:colOff>50800</xdr:colOff>
      <xdr:row>58</xdr:row>
      <xdr:rowOff>151130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44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35560</xdr:rowOff>
    </xdr:from>
    <xdr:to>
      <xdr:col>15</xdr:col>
      <xdr:colOff>101600</xdr:colOff>
      <xdr:row>58</xdr:row>
      <xdr:rowOff>137160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153670</xdr:rowOff>
    </xdr:from>
    <xdr:ext cx="53340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0965" y="9754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151765</xdr:rowOff>
    </xdr:from>
    <xdr:to>
      <xdr:col>10</xdr:col>
      <xdr:colOff>114300</xdr:colOff>
      <xdr:row>58</xdr:row>
      <xdr:rowOff>151130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52965"/>
          <a:ext cx="8890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112395</xdr:rowOff>
    </xdr:from>
    <xdr:to>
      <xdr:col>10</xdr:col>
      <xdr:colOff>165100</xdr:colOff>
      <xdr:row>59</xdr:row>
      <xdr:rowOff>42545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33655</xdr:rowOff>
    </xdr:from>
    <xdr:ext cx="53403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1965" y="1014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132715</xdr:rowOff>
    </xdr:from>
    <xdr:to>
      <xdr:col>6</xdr:col>
      <xdr:colOff>38100</xdr:colOff>
      <xdr:row>59</xdr:row>
      <xdr:rowOff>63500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53975</xdr:rowOff>
    </xdr:from>
    <xdr:ext cx="533400" cy="25781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2965" y="101695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53</xdr:row>
      <xdr:rowOff>45720</xdr:rowOff>
    </xdr:from>
    <xdr:to>
      <xdr:col>24</xdr:col>
      <xdr:colOff>114300</xdr:colOff>
      <xdr:row>53</xdr:row>
      <xdr:rowOff>147320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1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24130</xdr:rowOff>
    </xdr:from>
    <xdr:ext cx="598805" cy="259080"/>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10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167640</xdr:rowOff>
    </xdr:from>
    <xdr:ext cx="533400" cy="2584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29965" y="101117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88900</xdr:rowOff>
    </xdr:from>
    <xdr:to>
      <xdr:col>15</xdr:col>
      <xdr:colOff>101600</xdr:colOff>
      <xdr:row>59</xdr:row>
      <xdr:rowOff>19050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10160</xdr:rowOff>
    </xdr:from>
    <xdr:ext cx="533400" cy="25781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0965" y="10125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100330</xdr:rowOff>
    </xdr:from>
    <xdr:to>
      <xdr:col>10</xdr:col>
      <xdr:colOff>165100</xdr:colOff>
      <xdr:row>59</xdr:row>
      <xdr:rowOff>30480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46990</xdr:rowOff>
    </xdr:from>
    <xdr:ext cx="534035"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1965" y="981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100965</xdr:rowOff>
    </xdr:from>
    <xdr:to>
      <xdr:col>6</xdr:col>
      <xdr:colOff>38100</xdr:colOff>
      <xdr:row>57</xdr:row>
      <xdr:rowOff>31115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47625</xdr:rowOff>
    </xdr:from>
    <xdr:ext cx="533400" cy="2584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2965" y="94773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84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44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84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06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4995" cy="2584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683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84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92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781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99060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33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102870</xdr:rowOff>
    </xdr:from>
    <xdr:ext cx="598805" cy="2584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7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115,714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99060</xdr:rowOff>
    </xdr:from>
    <xdr:to>
      <xdr:col>24</xdr:col>
      <xdr:colOff>152400</xdr:colOff>
      <xdr:row>79</xdr:row>
      <xdr:rowOff>99060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150495</xdr:rowOff>
    </xdr:from>
    <xdr:ext cx="598805" cy="259080"/>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0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242,443</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3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36195</xdr:rowOff>
    </xdr:from>
    <xdr:to>
      <xdr:col>24</xdr:col>
      <xdr:colOff>63500</xdr:colOff>
      <xdr:row>73</xdr:row>
      <xdr:rowOff>105410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55204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45720</xdr:rowOff>
    </xdr:from>
    <xdr:ext cx="598805" cy="259080"/>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4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67310</xdr:rowOff>
    </xdr:from>
    <xdr:to>
      <xdr:col>24</xdr:col>
      <xdr:colOff>114300</xdr:colOff>
      <xdr:row>75</xdr:row>
      <xdr:rowOff>167640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6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105410</xdr:rowOff>
    </xdr:from>
    <xdr:to>
      <xdr:col>19</xdr:col>
      <xdr:colOff>177800</xdr:colOff>
      <xdr:row>74</xdr:row>
      <xdr:rowOff>78740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212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14605</xdr:rowOff>
    </xdr:from>
    <xdr:ext cx="597535" cy="2584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580" y="130448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78740</xdr:rowOff>
    </xdr:from>
    <xdr:to>
      <xdr:col>15</xdr:col>
      <xdr:colOff>50800</xdr:colOff>
      <xdr:row>74</xdr:row>
      <xdr:rowOff>92075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660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10795</xdr:rowOff>
    </xdr:from>
    <xdr:to>
      <xdr:col>15</xdr:col>
      <xdr:colOff>101600</xdr:colOff>
      <xdr:row>76</xdr:row>
      <xdr:rowOff>112395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103505</xdr:rowOff>
    </xdr:from>
    <xdr:ext cx="59817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580" y="13133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92075</xdr:rowOff>
    </xdr:from>
    <xdr:to>
      <xdr:col>10</xdr:col>
      <xdr:colOff>114300</xdr:colOff>
      <xdr:row>74</xdr:row>
      <xdr:rowOff>130810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7793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xdr:rowOff>
    </xdr:from>
    <xdr:to>
      <xdr:col>10</xdr:col>
      <xdr:colOff>165100</xdr:colOff>
      <xdr:row>76</xdr:row>
      <xdr:rowOff>115570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106680</xdr:rowOff>
    </xdr:from>
    <xdr:ext cx="597535" cy="2584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580" y="131368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60325</xdr:rowOff>
    </xdr:from>
    <xdr:to>
      <xdr:col>6</xdr:col>
      <xdr:colOff>38100</xdr:colOff>
      <xdr:row>76</xdr:row>
      <xdr:rowOff>161925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153035</xdr:rowOff>
    </xdr:from>
    <xdr:ext cx="59753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580" y="13183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156845</xdr:rowOff>
    </xdr:from>
    <xdr:to>
      <xdr:col>24</xdr:col>
      <xdr:colOff>114300</xdr:colOff>
      <xdr:row>73</xdr:row>
      <xdr:rowOff>86995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8255</xdr:rowOff>
    </xdr:from>
    <xdr:ext cx="598805" cy="2584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52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54610</xdr:rowOff>
    </xdr:from>
    <xdr:to>
      <xdr:col>20</xdr:col>
      <xdr:colOff>38100</xdr:colOff>
      <xdr:row>73</xdr:row>
      <xdr:rowOff>156210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1270</xdr:rowOff>
    </xdr:from>
    <xdr:ext cx="597535"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580" y="12345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29210</xdr:rowOff>
    </xdr:from>
    <xdr:to>
      <xdr:col>15</xdr:col>
      <xdr:colOff>101600</xdr:colOff>
      <xdr:row>74</xdr:row>
      <xdr:rowOff>129540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165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146050</xdr:rowOff>
    </xdr:from>
    <xdr:ext cx="598170" cy="25781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580" y="1249045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41275</xdr:rowOff>
    </xdr:from>
    <xdr:to>
      <xdr:col>10</xdr:col>
      <xdr:colOff>165100</xdr:colOff>
      <xdr:row>74</xdr:row>
      <xdr:rowOff>143510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28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159385</xdr:rowOff>
    </xdr:from>
    <xdr:ext cx="597535" cy="2584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580" y="125037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80010</xdr:rowOff>
    </xdr:from>
    <xdr:to>
      <xdr:col>6</xdr:col>
      <xdr:colOff>38100</xdr:colOff>
      <xdr:row>75</xdr:row>
      <xdr:rowOff>10160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26670</xdr:rowOff>
    </xdr:from>
    <xdr:ext cx="597535"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580" y="12542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781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7256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81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781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781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167640</xdr:rowOff>
    </xdr:from>
    <xdr:ext cx="5314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54266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781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20955</xdr:rowOff>
    </xdr:from>
    <xdr:to>
      <xdr:col>24</xdr:col>
      <xdr:colOff>62865</xdr:colOff>
      <xdr:row>98</xdr:row>
      <xdr:rowOff>162560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2290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781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8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18,995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139065</xdr:rowOff>
    </xdr:from>
    <xdr:ext cx="534670" cy="25971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811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77,694</a:t>
          </a:r>
          <a:endParaRPr kumimoji="1" lang="ja-JP" altLang="en-US" sz="1000" b="1">
            <a:latin typeface="ＭＳ Ｐゴシック"/>
          </a:endParaRPr>
        </a:p>
      </xdr:txBody>
    </xdr:sp>
    <xdr:clientData/>
  </xdr:oneCellAnchor>
  <xdr:twoCellAnchor>
    <xdr:from>
      <xdr:col>23</xdr:col>
      <xdr:colOff>165100</xdr:colOff>
      <xdr:row>91</xdr:row>
      <xdr:rowOff>20955</xdr:rowOff>
    </xdr:from>
    <xdr:to>
      <xdr:col>24</xdr:col>
      <xdr:colOff>152400</xdr:colOff>
      <xdr:row>91</xdr:row>
      <xdr:rowOff>20955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2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45720</xdr:rowOff>
    </xdr:from>
    <xdr:to>
      <xdr:col>24</xdr:col>
      <xdr:colOff>63500</xdr:colOff>
      <xdr:row>97</xdr:row>
      <xdr:rowOff>45720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6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34670" cy="25781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2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45720</xdr:rowOff>
    </xdr:from>
    <xdr:to>
      <xdr:col>19</xdr:col>
      <xdr:colOff>177800</xdr:colOff>
      <xdr:row>97</xdr:row>
      <xdr:rowOff>82550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63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145415</xdr:rowOff>
    </xdr:from>
    <xdr:to>
      <xdr:col>20</xdr:col>
      <xdr:colOff>38100</xdr:colOff>
      <xdr:row>97</xdr:row>
      <xdr:rowOff>75565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92075</xdr:rowOff>
    </xdr:from>
    <xdr:ext cx="533400"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379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82550</xdr:rowOff>
    </xdr:from>
    <xdr:to>
      <xdr:col>15</xdr:col>
      <xdr:colOff>50800</xdr:colOff>
      <xdr:row>97</xdr:row>
      <xdr:rowOff>86360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3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27305</xdr:rowOff>
    </xdr:from>
    <xdr:ext cx="53340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315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86360</xdr:rowOff>
    </xdr:from>
    <xdr:to>
      <xdr:col>10</xdr:col>
      <xdr:colOff>114300</xdr:colOff>
      <xdr:row>97</xdr:row>
      <xdr:rowOff>135255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70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132080</xdr:rowOff>
    </xdr:from>
    <xdr:to>
      <xdr:col>10</xdr:col>
      <xdr:colOff>165100</xdr:colOff>
      <xdr:row>97</xdr:row>
      <xdr:rowOff>61595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78105</xdr:rowOff>
    </xdr:from>
    <xdr:ext cx="534035" cy="25781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3658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138430</xdr:rowOff>
    </xdr:from>
    <xdr:to>
      <xdr:col>6</xdr:col>
      <xdr:colOff>38100</xdr:colOff>
      <xdr:row>97</xdr:row>
      <xdr:rowOff>68580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85090</xdr:rowOff>
    </xdr:from>
    <xdr:ext cx="5334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372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166370</xdr:rowOff>
    </xdr:from>
    <xdr:to>
      <xdr:col>24</xdr:col>
      <xdr:colOff>114300</xdr:colOff>
      <xdr:row>97</xdr:row>
      <xdr:rowOff>96520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144780</xdr:rowOff>
    </xdr:from>
    <xdr:ext cx="534670" cy="25781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3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166370</xdr:rowOff>
    </xdr:from>
    <xdr:to>
      <xdr:col>20</xdr:col>
      <xdr:colOff>38100</xdr:colOff>
      <xdr:row>97</xdr:row>
      <xdr:rowOff>96520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87630</xdr:rowOff>
    </xdr:from>
    <xdr:ext cx="533400" cy="25781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718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31750</xdr:rowOff>
    </xdr:from>
    <xdr:to>
      <xdr:col>15</xdr:col>
      <xdr:colOff>101600</xdr:colOff>
      <xdr:row>97</xdr:row>
      <xdr:rowOff>133350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124460</xdr:rowOff>
    </xdr:from>
    <xdr:ext cx="5334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755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34925</xdr:rowOff>
    </xdr:from>
    <xdr:to>
      <xdr:col>10</xdr:col>
      <xdr:colOff>165100</xdr:colOff>
      <xdr:row>97</xdr:row>
      <xdr:rowOff>136525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127635</xdr:rowOff>
    </xdr:from>
    <xdr:ext cx="53403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75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84455</xdr:rowOff>
    </xdr:from>
    <xdr:to>
      <xdr:col>6</xdr:col>
      <xdr:colOff>38100</xdr:colOff>
      <xdr:row>98</xdr:row>
      <xdr:rowOff>14605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6350</xdr:rowOff>
    </xdr:from>
    <xdr:ext cx="533400" cy="25781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79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7650" cy="2584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129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84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6090" cy="2584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3969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24765</xdr:rowOff>
    </xdr:from>
    <xdr:to>
      <xdr:col>54</xdr:col>
      <xdr:colOff>185420</xdr:colOff>
      <xdr:row>38</xdr:row>
      <xdr:rowOff>140335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2420" y="5168265"/>
          <a:ext cx="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920" cy="25781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140335</xdr:rowOff>
    </xdr:from>
    <xdr:to>
      <xdr:col>55</xdr:col>
      <xdr:colOff>88900</xdr:colOff>
      <xdr:row>38</xdr:row>
      <xdr:rowOff>140335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265" cy="25781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9441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3,252</a:t>
          </a:r>
          <a:endParaRPr kumimoji="1" lang="ja-JP" altLang="en-US" sz="1000" b="1">
            <a:latin typeface="ＭＳ Ｐゴシック"/>
          </a:endParaRPr>
        </a:p>
      </xdr:txBody>
    </xdr:sp>
    <xdr:clientData/>
  </xdr:oneCellAnchor>
  <xdr:twoCellAnchor>
    <xdr:from>
      <xdr:col>54</xdr:col>
      <xdr:colOff>101600</xdr:colOff>
      <xdr:row>30</xdr:row>
      <xdr:rowOff>24765</xdr:rowOff>
    </xdr:from>
    <xdr:to>
      <xdr:col>55</xdr:col>
      <xdr:colOff>88900</xdr:colOff>
      <xdr:row>30</xdr:row>
      <xdr:rowOff>24765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128905</xdr:rowOff>
    </xdr:from>
    <xdr:to>
      <xdr:col>55</xdr:col>
      <xdr:colOff>0</xdr:colOff>
      <xdr:row>38</xdr:row>
      <xdr:rowOff>104140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129655"/>
          <a:ext cx="838200" cy="489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7825"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3125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80645</xdr:rowOff>
    </xdr:from>
    <xdr:to>
      <xdr:col>55</xdr:col>
      <xdr:colOff>50800</xdr:colOff>
      <xdr:row>37</xdr:row>
      <xdr:rowOff>10795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104140</xdr:rowOff>
    </xdr:from>
    <xdr:to>
      <xdr:col>50</xdr:col>
      <xdr:colOff>114300</xdr:colOff>
      <xdr:row>38</xdr:row>
      <xdr:rowOff>104775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19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63500</xdr:rowOff>
    </xdr:from>
    <xdr:to>
      <xdr:col>50</xdr:col>
      <xdr:colOff>165100</xdr:colOff>
      <xdr:row>36</xdr:row>
      <xdr:rowOff>164465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8890</xdr:rowOff>
    </xdr:from>
    <xdr:ext cx="378460" cy="2584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0096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104775</xdr:rowOff>
    </xdr:from>
    <xdr:to>
      <xdr:col>45</xdr:col>
      <xdr:colOff>177800</xdr:colOff>
      <xdr:row>38</xdr:row>
      <xdr:rowOff>104775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19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52070</xdr:rowOff>
    </xdr:from>
    <xdr:to>
      <xdr:col>46</xdr:col>
      <xdr:colOff>38100</xdr:colOff>
      <xdr:row>36</xdr:row>
      <xdr:rowOff>153670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34</xdr:row>
      <xdr:rowOff>167640</xdr:rowOff>
    </xdr:from>
    <xdr:ext cx="378460"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59969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104775</xdr:rowOff>
    </xdr:from>
    <xdr:to>
      <xdr:col>41</xdr:col>
      <xdr:colOff>50800</xdr:colOff>
      <xdr:row>38</xdr:row>
      <xdr:rowOff>105410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19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167640</xdr:rowOff>
    </xdr:from>
    <xdr:to>
      <xdr:col>41</xdr:col>
      <xdr:colOff>101600</xdr:colOff>
      <xdr:row>36</xdr:row>
      <xdr:rowOff>98425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1683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114935</xdr:rowOff>
    </xdr:from>
    <xdr:ext cx="377825"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59442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19050</xdr:rowOff>
    </xdr:from>
    <xdr:to>
      <xdr:col>36</xdr:col>
      <xdr:colOff>165100</xdr:colOff>
      <xdr:row>36</xdr:row>
      <xdr:rowOff>120650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137160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5966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78105</xdr:rowOff>
    </xdr:from>
    <xdr:to>
      <xdr:col>55</xdr:col>
      <xdr:colOff>50800</xdr:colOff>
      <xdr:row>36</xdr:row>
      <xdr:rowOff>8255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100965</xdr:rowOff>
    </xdr:from>
    <xdr:ext cx="469265" cy="2584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30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53340</xdr:rowOff>
    </xdr:from>
    <xdr:to>
      <xdr:col>50</xdr:col>
      <xdr:colOff>165100</xdr:colOff>
      <xdr:row>38</xdr:row>
      <xdr:rowOff>154940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38</xdr:row>
      <xdr:rowOff>146050</xdr:rowOff>
    </xdr:from>
    <xdr:ext cx="313055" cy="25781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455" y="666115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53975</xdr:rowOff>
    </xdr:from>
    <xdr:to>
      <xdr:col>46</xdr:col>
      <xdr:colOff>38100</xdr:colOff>
      <xdr:row>38</xdr:row>
      <xdr:rowOff>155575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146685</xdr:rowOff>
    </xdr:from>
    <xdr:ext cx="313690" cy="25781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455" y="66617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53975</xdr:rowOff>
    </xdr:from>
    <xdr:to>
      <xdr:col>41</xdr:col>
      <xdr:colOff>101600</xdr:colOff>
      <xdr:row>38</xdr:row>
      <xdr:rowOff>155575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146685</xdr:rowOff>
    </xdr:from>
    <xdr:ext cx="313690" cy="25781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455" y="66617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54610</xdr:rowOff>
    </xdr:from>
    <xdr:to>
      <xdr:col>36</xdr:col>
      <xdr:colOff>165100</xdr:colOff>
      <xdr:row>38</xdr:row>
      <xdr:rowOff>156210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38</xdr:row>
      <xdr:rowOff>147320</xdr:rowOff>
    </xdr:from>
    <xdr:ext cx="313055" cy="25781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455" y="666242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79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7650" cy="25781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860" cy="2584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254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0860"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781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112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137795</xdr:rowOff>
    </xdr:from>
    <xdr:to>
      <xdr:col>54</xdr:col>
      <xdr:colOff>185420</xdr:colOff>
      <xdr:row>58</xdr:row>
      <xdr:rowOff>24130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2420" y="8710295"/>
          <a:ext cx="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29210</xdr:rowOff>
    </xdr:from>
    <xdr:ext cx="313055" cy="257810"/>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997331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34035" cy="2584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85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22,036</a:t>
          </a:r>
          <a:endParaRPr kumimoji="1" lang="ja-JP" altLang="en-US" sz="1000" b="1">
            <a:latin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29210</xdr:rowOff>
    </xdr:from>
    <xdr:to>
      <xdr:col>55</xdr:col>
      <xdr:colOff>0</xdr:colOff>
      <xdr:row>53</xdr:row>
      <xdr:rowOff>93345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11606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52705</xdr:rowOff>
    </xdr:from>
    <xdr:ext cx="469265" cy="257810"/>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390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74930</xdr:rowOff>
    </xdr:from>
    <xdr:to>
      <xdr:col>55</xdr:col>
      <xdr:colOff>50800</xdr:colOff>
      <xdr:row>57</xdr:row>
      <xdr:rowOff>4445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93345</xdr:rowOff>
    </xdr:from>
    <xdr:to>
      <xdr:col>50</xdr:col>
      <xdr:colOff>114300</xdr:colOff>
      <xdr:row>53</xdr:row>
      <xdr:rowOff>165100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18019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13970</xdr:rowOff>
    </xdr:from>
    <xdr:ext cx="468630" cy="2584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404350" y="97866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128270</xdr:rowOff>
    </xdr:from>
    <xdr:to>
      <xdr:col>45</xdr:col>
      <xdr:colOff>177800</xdr:colOff>
      <xdr:row>53</xdr:row>
      <xdr:rowOff>165100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215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90170</xdr:rowOff>
    </xdr:from>
    <xdr:to>
      <xdr:col>46</xdr:col>
      <xdr:colOff>38100</xdr:colOff>
      <xdr:row>57</xdr:row>
      <xdr:rowOff>20320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11430</xdr:rowOff>
    </xdr:from>
    <xdr:ext cx="469265" cy="25908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515350" y="978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128270</xdr:rowOff>
    </xdr:from>
    <xdr:to>
      <xdr:col>41</xdr:col>
      <xdr:colOff>50800</xdr:colOff>
      <xdr:row>53</xdr:row>
      <xdr:rowOff>161290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2151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64770</xdr:rowOff>
    </xdr:from>
    <xdr:to>
      <xdr:col>41</xdr:col>
      <xdr:colOff>101600</xdr:colOff>
      <xdr:row>56</xdr:row>
      <xdr:rowOff>167005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659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158750</xdr:rowOff>
    </xdr:from>
    <xdr:ext cx="468630" cy="25781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26350" y="9759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89535</xdr:rowOff>
    </xdr:from>
    <xdr:to>
      <xdr:col>36</xdr:col>
      <xdr:colOff>165100</xdr:colOff>
      <xdr:row>57</xdr:row>
      <xdr:rowOff>19685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69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10795</xdr:rowOff>
    </xdr:from>
    <xdr:ext cx="468630" cy="2584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37350" y="97834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149225</xdr:rowOff>
    </xdr:from>
    <xdr:to>
      <xdr:col>55</xdr:col>
      <xdr:colOff>50800</xdr:colOff>
      <xdr:row>53</xdr:row>
      <xdr:rowOff>79375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0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635</xdr:rowOff>
    </xdr:from>
    <xdr:ext cx="534035" cy="259080"/>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8916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42545</xdr:rowOff>
    </xdr:from>
    <xdr:to>
      <xdr:col>50</xdr:col>
      <xdr:colOff>165100</xdr:colOff>
      <xdr:row>53</xdr:row>
      <xdr:rowOff>144145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1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51</xdr:row>
      <xdr:rowOff>160655</xdr:rowOff>
    </xdr:from>
    <xdr:ext cx="534035"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1965" y="8904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114300</xdr:rowOff>
    </xdr:from>
    <xdr:to>
      <xdr:col>46</xdr:col>
      <xdr:colOff>38100</xdr:colOff>
      <xdr:row>54</xdr:row>
      <xdr:rowOff>44450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60960</xdr:rowOff>
    </xdr:from>
    <xdr:ext cx="5334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2965" y="8976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77470</xdr:rowOff>
    </xdr:from>
    <xdr:to>
      <xdr:col>41</xdr:col>
      <xdr:colOff>101600</xdr:colOff>
      <xdr:row>54</xdr:row>
      <xdr:rowOff>7620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1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24130</xdr:rowOff>
    </xdr:from>
    <xdr:ext cx="5334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3965" y="8939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110490</xdr:rowOff>
    </xdr:from>
    <xdr:to>
      <xdr:col>36</xdr:col>
      <xdr:colOff>165100</xdr:colOff>
      <xdr:row>54</xdr:row>
      <xdr:rowOff>40640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57150</xdr:rowOff>
    </xdr:from>
    <xdr:ext cx="53403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8972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79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080" y="135013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781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505" y="131743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0860"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78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88265</xdr:rowOff>
    </xdr:from>
    <xdr:to>
      <xdr:col>54</xdr:col>
      <xdr:colOff>185420</xdr:colOff>
      <xdr:row>79</xdr:row>
      <xdr:rowOff>54610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2420" y="12089765"/>
          <a:ext cx="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58420</xdr:rowOff>
    </xdr:from>
    <xdr:ext cx="469265"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0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54610</xdr:rowOff>
    </xdr:from>
    <xdr:to>
      <xdr:col>55</xdr:col>
      <xdr:colOff>88900</xdr:colOff>
      <xdr:row>79</xdr:row>
      <xdr:rowOff>54610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9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34925</xdr:rowOff>
    </xdr:from>
    <xdr:ext cx="534035" cy="2584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95,147</a:t>
          </a:r>
          <a:endParaRPr kumimoji="1" lang="ja-JP" altLang="en-US" sz="1000" b="1">
            <a:latin typeface="ＭＳ Ｐゴシック"/>
          </a:endParaRPr>
        </a:p>
      </xdr:txBody>
    </xdr:sp>
    <xdr:clientData/>
  </xdr:oneCellAnchor>
  <xdr:twoCellAnchor>
    <xdr:from>
      <xdr:col>54</xdr:col>
      <xdr:colOff>101600</xdr:colOff>
      <xdr:row>70</xdr:row>
      <xdr:rowOff>88265</xdr:rowOff>
    </xdr:from>
    <xdr:to>
      <xdr:col>55</xdr:col>
      <xdr:colOff>88900</xdr:colOff>
      <xdr:row>70</xdr:row>
      <xdr:rowOff>88265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78740</xdr:rowOff>
    </xdr:from>
    <xdr:to>
      <xdr:col>55</xdr:col>
      <xdr:colOff>0</xdr:colOff>
      <xdr:row>77</xdr:row>
      <xdr:rowOff>52070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37490"/>
          <a:ext cx="8382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146685</xdr:rowOff>
    </xdr:from>
    <xdr:ext cx="534035" cy="25781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4833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167640</xdr:rowOff>
    </xdr:from>
    <xdr:to>
      <xdr:col>55</xdr:col>
      <xdr:colOff>50800</xdr:colOff>
      <xdr:row>78</xdr:row>
      <xdr:rowOff>98425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92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43815</xdr:rowOff>
    </xdr:from>
    <xdr:to>
      <xdr:col>50</xdr:col>
      <xdr:colOff>114300</xdr:colOff>
      <xdr:row>77</xdr:row>
      <xdr:rowOff>52070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45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104775</xdr:rowOff>
    </xdr:from>
    <xdr:to>
      <xdr:col>50</xdr:col>
      <xdr:colOff>165100</xdr:colOff>
      <xdr:row>79</xdr:row>
      <xdr:rowOff>34925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26035</xdr:rowOff>
    </xdr:from>
    <xdr:ext cx="468630"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350" y="13570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19685</xdr:rowOff>
    </xdr:from>
    <xdr:to>
      <xdr:col>45</xdr:col>
      <xdr:colOff>177800</xdr:colOff>
      <xdr:row>77</xdr:row>
      <xdr:rowOff>43815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87843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110490</xdr:rowOff>
    </xdr:from>
    <xdr:to>
      <xdr:col>46</xdr:col>
      <xdr:colOff>38100</xdr:colOff>
      <xdr:row>79</xdr:row>
      <xdr:rowOff>40640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31750</xdr:rowOff>
    </xdr:from>
    <xdr:ext cx="469265" cy="25781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350" y="135763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19685</xdr:rowOff>
    </xdr:from>
    <xdr:to>
      <xdr:col>41</xdr:col>
      <xdr:colOff>50800</xdr:colOff>
      <xdr:row>77</xdr:row>
      <xdr:rowOff>109220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7843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95250</xdr:rowOff>
    </xdr:from>
    <xdr:to>
      <xdr:col>41</xdr:col>
      <xdr:colOff>101600</xdr:colOff>
      <xdr:row>79</xdr:row>
      <xdr:rowOff>25400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16510</xdr:rowOff>
    </xdr:from>
    <xdr:ext cx="468630" cy="2584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350" y="1356106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114300</xdr:rowOff>
    </xdr:from>
    <xdr:to>
      <xdr:col>36</xdr:col>
      <xdr:colOff>165100</xdr:colOff>
      <xdr:row>79</xdr:row>
      <xdr:rowOff>44450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36195</xdr:rowOff>
    </xdr:from>
    <xdr:ext cx="468630" cy="2584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350" y="13580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29210</xdr:rowOff>
    </xdr:from>
    <xdr:to>
      <xdr:col>55</xdr:col>
      <xdr:colOff>50800</xdr:colOff>
      <xdr:row>75</xdr:row>
      <xdr:rowOff>129540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87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52070</xdr:rowOff>
    </xdr:from>
    <xdr:ext cx="534035" cy="257810"/>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7393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1270</xdr:rowOff>
    </xdr:from>
    <xdr:to>
      <xdr:col>50</xdr:col>
      <xdr:colOff>165100</xdr:colOff>
      <xdr:row>77</xdr:row>
      <xdr:rowOff>102870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119380</xdr:rowOff>
    </xdr:from>
    <xdr:ext cx="53403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2978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164465</xdr:rowOff>
    </xdr:from>
    <xdr:to>
      <xdr:col>46</xdr:col>
      <xdr:colOff>38100</xdr:colOff>
      <xdr:row>77</xdr:row>
      <xdr:rowOff>94615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111125</xdr:rowOff>
    </xdr:from>
    <xdr:ext cx="533400" cy="25781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2965" y="129698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140335</xdr:rowOff>
    </xdr:from>
    <xdr:to>
      <xdr:col>41</xdr:col>
      <xdr:colOff>101600</xdr:colOff>
      <xdr:row>75</xdr:row>
      <xdr:rowOff>70485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86995</xdr:rowOff>
    </xdr:from>
    <xdr:ext cx="533400" cy="25781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3965" y="12602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57785</xdr:rowOff>
    </xdr:from>
    <xdr:to>
      <xdr:col>36</xdr:col>
      <xdr:colOff>165100</xdr:colOff>
      <xdr:row>77</xdr:row>
      <xdr:rowOff>159385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4445</xdr:rowOff>
    </xdr:from>
    <xdr:ext cx="53403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4965" y="13034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79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781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611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535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781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65405</xdr:rowOff>
    </xdr:from>
    <xdr:to>
      <xdr:col>54</xdr:col>
      <xdr:colOff>185420</xdr:colOff>
      <xdr:row>98</xdr:row>
      <xdr:rowOff>76835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2420" y="156673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80645</xdr:rowOff>
    </xdr:from>
    <xdr:ext cx="534035" cy="259080"/>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76835</xdr:rowOff>
    </xdr:from>
    <xdr:to>
      <xdr:col>55</xdr:col>
      <xdr:colOff>88900</xdr:colOff>
      <xdr:row>98</xdr:row>
      <xdr:rowOff>76835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7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12065</xdr:rowOff>
    </xdr:from>
    <xdr:ext cx="598170" cy="2584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4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177,282</a:t>
          </a:r>
          <a:endParaRPr kumimoji="1" lang="ja-JP" altLang="en-US" sz="1000" b="1">
            <a:latin typeface="ＭＳ Ｐゴシック"/>
          </a:endParaRPr>
        </a:p>
      </xdr:txBody>
    </xdr:sp>
    <xdr:clientData/>
  </xdr:oneCellAnchor>
  <xdr:twoCellAnchor>
    <xdr:from>
      <xdr:col>54</xdr:col>
      <xdr:colOff>101600</xdr:colOff>
      <xdr:row>91</xdr:row>
      <xdr:rowOff>65405</xdr:rowOff>
    </xdr:from>
    <xdr:to>
      <xdr:col>55</xdr:col>
      <xdr:colOff>88900</xdr:colOff>
      <xdr:row>91</xdr:row>
      <xdr:rowOff>65405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57785</xdr:rowOff>
    </xdr:from>
    <xdr:to>
      <xdr:col>55</xdr:col>
      <xdr:colOff>0</xdr:colOff>
      <xdr:row>97</xdr:row>
      <xdr:rowOff>81915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884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22225</xdr:rowOff>
    </xdr:from>
    <xdr:ext cx="534035" cy="2584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528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43815</xdr:rowOff>
    </xdr:from>
    <xdr:to>
      <xdr:col>55</xdr:col>
      <xdr:colOff>50800</xdr:colOff>
      <xdr:row>97</xdr:row>
      <xdr:rowOff>145415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57785</xdr:rowOff>
    </xdr:from>
    <xdr:to>
      <xdr:col>50</xdr:col>
      <xdr:colOff>114300</xdr:colOff>
      <xdr:row>97</xdr:row>
      <xdr:rowOff>65405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884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48260</xdr:rowOff>
    </xdr:from>
    <xdr:to>
      <xdr:col>50</xdr:col>
      <xdr:colOff>165100</xdr:colOff>
      <xdr:row>97</xdr:row>
      <xdr:rowOff>149860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140970</xdr:rowOff>
    </xdr:from>
    <xdr:ext cx="53403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1965"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65405</xdr:rowOff>
    </xdr:from>
    <xdr:to>
      <xdr:col>45</xdr:col>
      <xdr:colOff>177800</xdr:colOff>
      <xdr:row>97</xdr:row>
      <xdr:rowOff>115570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960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40640</xdr:rowOff>
    </xdr:from>
    <xdr:to>
      <xdr:col>46</xdr:col>
      <xdr:colOff>38100</xdr:colOff>
      <xdr:row>97</xdr:row>
      <xdr:rowOff>142240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133350</xdr:rowOff>
    </xdr:from>
    <xdr:ext cx="533400" cy="25781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2965" y="16764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115570</xdr:rowOff>
    </xdr:from>
    <xdr:to>
      <xdr:col>41</xdr:col>
      <xdr:colOff>50800</xdr:colOff>
      <xdr:row>97</xdr:row>
      <xdr:rowOff>155575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62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60325</xdr:rowOff>
    </xdr:from>
    <xdr:to>
      <xdr:col>41</xdr:col>
      <xdr:colOff>101600</xdr:colOff>
      <xdr:row>97</xdr:row>
      <xdr:rowOff>161925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6985</xdr:rowOff>
    </xdr:from>
    <xdr:ext cx="533400" cy="25781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3965" y="16466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60960</xdr:rowOff>
    </xdr:from>
    <xdr:to>
      <xdr:col>36</xdr:col>
      <xdr:colOff>165100</xdr:colOff>
      <xdr:row>97</xdr:row>
      <xdr:rowOff>162560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7620</xdr:rowOff>
    </xdr:from>
    <xdr:ext cx="534035" cy="25781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4965" y="1646682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31115</xdr:rowOff>
    </xdr:from>
    <xdr:to>
      <xdr:col>55</xdr:col>
      <xdr:colOff>50800</xdr:colOff>
      <xdr:row>97</xdr:row>
      <xdr:rowOff>132715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53975</xdr:rowOff>
    </xdr:from>
    <xdr:ext cx="534035" cy="257810"/>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131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6985</xdr:rowOff>
    </xdr:from>
    <xdr:to>
      <xdr:col>50</xdr:col>
      <xdr:colOff>165100</xdr:colOff>
      <xdr:row>97</xdr:row>
      <xdr:rowOff>109220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125095</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1965" y="1641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14605</xdr:rowOff>
    </xdr:from>
    <xdr:to>
      <xdr:col>46</xdr:col>
      <xdr:colOff>38100</xdr:colOff>
      <xdr:row>97</xdr:row>
      <xdr:rowOff>116205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132715</xdr:rowOff>
    </xdr:from>
    <xdr:ext cx="533400" cy="25781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2965" y="16420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64770</xdr:rowOff>
    </xdr:from>
    <xdr:to>
      <xdr:col>41</xdr:col>
      <xdr:colOff>101600</xdr:colOff>
      <xdr:row>97</xdr:row>
      <xdr:rowOff>166370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157480</xdr:rowOff>
    </xdr:from>
    <xdr:ext cx="533400" cy="25781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3965" y="16788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104775</xdr:rowOff>
    </xdr:from>
    <xdr:to>
      <xdr:col>36</xdr:col>
      <xdr:colOff>165100</xdr:colOff>
      <xdr:row>98</xdr:row>
      <xdr:rowOff>34925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26035</xdr:rowOff>
    </xdr:from>
    <xdr:ext cx="53403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4965" y="16828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79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140335</xdr:rowOff>
    </xdr:from>
    <xdr:to>
      <xdr:col>89</xdr:col>
      <xdr:colOff>177800</xdr:colOff>
      <xdr:row>38</xdr:row>
      <xdr:rowOff>140335</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167640</xdr:rowOff>
    </xdr:from>
    <xdr:ext cx="530860" cy="2584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5112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0860" cy="25781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6055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860" cy="2584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167640</xdr:rowOff>
    </xdr:from>
    <xdr:ext cx="530860"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1396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781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60325</xdr:rowOff>
    </xdr:from>
    <xdr:to>
      <xdr:col>85</xdr:col>
      <xdr:colOff>126365</xdr:colOff>
      <xdr:row>39</xdr:row>
      <xdr:rowOff>1270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03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5080</xdr:rowOff>
    </xdr:from>
    <xdr:ext cx="469900" cy="259080"/>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1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1270</xdr:rowOff>
    </xdr:from>
    <xdr:to>
      <xdr:col>86</xdr:col>
      <xdr:colOff>25400</xdr:colOff>
      <xdr:row>39</xdr:row>
      <xdr:rowOff>1270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6985</xdr:rowOff>
    </xdr:from>
    <xdr:ext cx="534670" cy="2584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79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25,868</a:t>
          </a:r>
          <a:endParaRPr kumimoji="1" lang="ja-JP" altLang="en-US" sz="1000" b="1">
            <a:latin typeface="ＭＳ Ｐゴシック"/>
          </a:endParaRPr>
        </a:p>
      </xdr:txBody>
    </xdr:sp>
    <xdr:clientData/>
  </xdr:oneCellAnchor>
  <xdr:twoCellAnchor>
    <xdr:from>
      <xdr:col>85</xdr:col>
      <xdr:colOff>38100</xdr:colOff>
      <xdr:row>30</xdr:row>
      <xdr:rowOff>60325</xdr:rowOff>
    </xdr:from>
    <xdr:to>
      <xdr:col>86</xdr:col>
      <xdr:colOff>25400</xdr:colOff>
      <xdr:row>30</xdr:row>
      <xdr:rowOff>60325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60960</xdr:rowOff>
    </xdr:from>
    <xdr:to>
      <xdr:col>85</xdr:col>
      <xdr:colOff>127000</xdr:colOff>
      <xdr:row>34</xdr:row>
      <xdr:rowOff>123825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89026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4445</xdr:rowOff>
    </xdr:from>
    <xdr:ext cx="534670" cy="259080"/>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26035</xdr:rowOff>
    </xdr:from>
    <xdr:to>
      <xdr:col>85</xdr:col>
      <xdr:colOff>177800</xdr:colOff>
      <xdr:row>36</xdr:row>
      <xdr:rowOff>127635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17780</xdr:rowOff>
    </xdr:from>
    <xdr:to>
      <xdr:col>81</xdr:col>
      <xdr:colOff>50800</xdr:colOff>
      <xdr:row>34</xdr:row>
      <xdr:rowOff>123825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8470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45085</xdr:rowOff>
    </xdr:from>
    <xdr:to>
      <xdr:col>81</xdr:col>
      <xdr:colOff>101600</xdr:colOff>
      <xdr:row>36</xdr:row>
      <xdr:rowOff>146685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137795</xdr:rowOff>
    </xdr:from>
    <xdr:ext cx="533400"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3965" y="6309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17780</xdr:rowOff>
    </xdr:from>
    <xdr:to>
      <xdr:col>76</xdr:col>
      <xdr:colOff>114300</xdr:colOff>
      <xdr:row>34</xdr:row>
      <xdr:rowOff>151765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84708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15875</xdr:rowOff>
    </xdr:from>
    <xdr:ext cx="534035" cy="2584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4965" y="635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151765</xdr:rowOff>
    </xdr:from>
    <xdr:to>
      <xdr:col>71</xdr:col>
      <xdr:colOff>177800</xdr:colOff>
      <xdr:row>35</xdr:row>
      <xdr:rowOff>58420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59810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102870</xdr:rowOff>
    </xdr:from>
    <xdr:to>
      <xdr:col>72</xdr:col>
      <xdr:colOff>38100</xdr:colOff>
      <xdr:row>37</xdr:row>
      <xdr:rowOff>33020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24130</xdr:rowOff>
    </xdr:from>
    <xdr:ext cx="5334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5965" y="6367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107950</xdr:rowOff>
    </xdr:from>
    <xdr:to>
      <xdr:col>67</xdr:col>
      <xdr:colOff>101600</xdr:colOff>
      <xdr:row>37</xdr:row>
      <xdr:rowOff>38100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29210</xdr:rowOff>
    </xdr:from>
    <xdr:ext cx="533400" cy="25781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6965" y="6372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10160</xdr:rowOff>
    </xdr:from>
    <xdr:to>
      <xdr:col>85</xdr:col>
      <xdr:colOff>177800</xdr:colOff>
      <xdr:row>34</xdr:row>
      <xdr:rowOff>111760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33020</xdr:rowOff>
    </xdr:from>
    <xdr:ext cx="534670" cy="257810"/>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690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19685</xdr:rowOff>
    </xdr:from>
    <xdr:ext cx="533400"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3965" y="5677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138430</xdr:rowOff>
    </xdr:from>
    <xdr:to>
      <xdr:col>76</xdr:col>
      <xdr:colOff>165100</xdr:colOff>
      <xdr:row>34</xdr:row>
      <xdr:rowOff>68580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85090</xdr:rowOff>
    </xdr:from>
    <xdr:ext cx="53403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5571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100965</xdr:rowOff>
    </xdr:from>
    <xdr:to>
      <xdr:col>72</xdr:col>
      <xdr:colOff>38100</xdr:colOff>
      <xdr:row>35</xdr:row>
      <xdr:rowOff>31115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47625</xdr:rowOff>
    </xdr:from>
    <xdr:ext cx="533400" cy="2584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5965" y="57054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7620</xdr:rowOff>
    </xdr:from>
    <xdr:to>
      <xdr:col>67</xdr:col>
      <xdr:colOff>101600</xdr:colOff>
      <xdr:row>35</xdr:row>
      <xdr:rowOff>109220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125730</xdr:rowOff>
    </xdr:from>
    <xdr:ext cx="533400" cy="2584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6965" y="57835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79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84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10398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140335</xdr:rowOff>
    </xdr:from>
    <xdr:to>
      <xdr:col>89</xdr:col>
      <xdr:colOff>177800</xdr:colOff>
      <xdr:row>58</xdr:row>
      <xdr:rowOff>140335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4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167640</xdr:rowOff>
    </xdr:from>
    <xdr:ext cx="530860" cy="2584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505" y="99402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0860" cy="25781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505" y="9484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0860" cy="2584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50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140335</xdr:rowOff>
    </xdr:from>
    <xdr:to>
      <xdr:col>89</xdr:col>
      <xdr:colOff>177800</xdr:colOff>
      <xdr:row>50</xdr:row>
      <xdr:rowOff>140335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167640</xdr:rowOff>
    </xdr:from>
    <xdr:ext cx="530860" cy="2584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505" y="85686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82550</xdr:rowOff>
    </xdr:from>
    <xdr:to>
      <xdr:col>85</xdr:col>
      <xdr:colOff>126365</xdr:colOff>
      <xdr:row>57</xdr:row>
      <xdr:rowOff>38735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55050"/>
          <a:ext cx="127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42545</xdr:rowOff>
    </xdr:from>
    <xdr:ext cx="534670" cy="2584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15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38735</xdr:rowOff>
    </xdr:from>
    <xdr:to>
      <xdr:col>86</xdr:col>
      <xdr:colOff>25400</xdr:colOff>
      <xdr:row>57</xdr:row>
      <xdr:rowOff>38735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1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29210</xdr:rowOff>
    </xdr:from>
    <xdr:ext cx="534670" cy="257810"/>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30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82,498</a:t>
          </a:r>
          <a:endParaRPr kumimoji="1" lang="ja-JP" altLang="en-US" sz="1000" b="1">
            <a:latin typeface="ＭＳ Ｐゴシック"/>
          </a:endParaRPr>
        </a:p>
      </xdr:txBody>
    </xdr:sp>
    <xdr:clientData/>
  </xdr:oneCellAnchor>
  <xdr:twoCellAnchor>
    <xdr:from>
      <xdr:col>85</xdr:col>
      <xdr:colOff>38100</xdr:colOff>
      <xdr:row>50</xdr:row>
      <xdr:rowOff>82550</xdr:rowOff>
    </xdr:from>
    <xdr:to>
      <xdr:col>86</xdr:col>
      <xdr:colOff>25400</xdr:colOff>
      <xdr:row>50</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81280</xdr:rowOff>
    </xdr:from>
    <xdr:to>
      <xdr:col>85</xdr:col>
      <xdr:colOff>127000</xdr:colOff>
      <xdr:row>54</xdr:row>
      <xdr:rowOff>167640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168130"/>
          <a:ext cx="8382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40640</xdr:rowOff>
    </xdr:from>
    <xdr:ext cx="534670" cy="2584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298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62230</xdr:rowOff>
    </xdr:from>
    <xdr:to>
      <xdr:col>85</xdr:col>
      <xdr:colOff>177800</xdr:colOff>
      <xdr:row>54</xdr:row>
      <xdr:rowOff>163830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167640</xdr:rowOff>
    </xdr:from>
    <xdr:to>
      <xdr:col>81</xdr:col>
      <xdr:colOff>50800</xdr:colOff>
      <xdr:row>56</xdr:row>
      <xdr:rowOff>96520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42594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41275</xdr:rowOff>
    </xdr:from>
    <xdr:to>
      <xdr:col>81</xdr:col>
      <xdr:colOff>101600</xdr:colOff>
      <xdr:row>55</xdr:row>
      <xdr:rowOff>143510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133985</xdr:rowOff>
    </xdr:from>
    <xdr:ext cx="533400" cy="2584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3965" y="9563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165100</xdr:rowOff>
    </xdr:from>
    <xdr:to>
      <xdr:col>76</xdr:col>
      <xdr:colOff>114300</xdr:colOff>
      <xdr:row>56</xdr:row>
      <xdr:rowOff>96520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5948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152400</xdr:rowOff>
    </xdr:from>
    <xdr:to>
      <xdr:col>76</xdr:col>
      <xdr:colOff>165100</xdr:colOff>
      <xdr:row>56</xdr:row>
      <xdr:rowOff>82550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99060</xdr:rowOff>
    </xdr:from>
    <xdr:ext cx="53403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4965" y="9357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118110</xdr:rowOff>
    </xdr:from>
    <xdr:to>
      <xdr:col>71</xdr:col>
      <xdr:colOff>177800</xdr:colOff>
      <xdr:row>55</xdr:row>
      <xdr:rowOff>165100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478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136525</xdr:rowOff>
    </xdr:from>
    <xdr:to>
      <xdr:col>72</xdr:col>
      <xdr:colOff>38100</xdr:colOff>
      <xdr:row>56</xdr:row>
      <xdr:rowOff>66675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57785</xdr:rowOff>
    </xdr:from>
    <xdr:ext cx="53340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5965" y="9658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4445</xdr:rowOff>
    </xdr:from>
    <xdr:to>
      <xdr:col>67</xdr:col>
      <xdr:colOff>101600</xdr:colOff>
      <xdr:row>56</xdr:row>
      <xdr:rowOff>106045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97790</xdr:rowOff>
    </xdr:from>
    <xdr:ext cx="533400" cy="2584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6965" y="96989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30480</xdr:rowOff>
    </xdr:from>
    <xdr:to>
      <xdr:col>85</xdr:col>
      <xdr:colOff>177800</xdr:colOff>
      <xdr:row>53</xdr:row>
      <xdr:rowOff>132080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1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53340</xdr:rowOff>
    </xdr:from>
    <xdr:ext cx="534670" cy="257810"/>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8968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116840</xdr:rowOff>
    </xdr:from>
    <xdr:to>
      <xdr:col>81</xdr:col>
      <xdr:colOff>101600</xdr:colOff>
      <xdr:row>55</xdr:row>
      <xdr:rowOff>46990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63500</xdr:rowOff>
    </xdr:from>
    <xdr:ext cx="533400"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91503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45720</xdr:rowOff>
    </xdr:from>
    <xdr:to>
      <xdr:col>76</xdr:col>
      <xdr:colOff>165100</xdr:colOff>
      <xdr:row>56</xdr:row>
      <xdr:rowOff>147320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138430</xdr:rowOff>
    </xdr:from>
    <xdr:ext cx="53403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9739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114300</xdr:rowOff>
    </xdr:from>
    <xdr:to>
      <xdr:col>72</xdr:col>
      <xdr:colOff>38100</xdr:colOff>
      <xdr:row>56</xdr:row>
      <xdr:rowOff>44450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60960</xdr:rowOff>
    </xdr:from>
    <xdr:ext cx="5334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319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67310</xdr:rowOff>
    </xdr:from>
    <xdr:to>
      <xdr:col>67</xdr:col>
      <xdr:colOff>101600</xdr:colOff>
      <xdr:row>55</xdr:row>
      <xdr:rowOff>167640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97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xdr:rowOff>
    </xdr:from>
    <xdr:ext cx="533400"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2722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79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84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080" y="1344676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84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640" y="1306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167640</xdr:rowOff>
    </xdr:from>
    <xdr:ext cx="530860" cy="2584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505" y="12683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0860"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0860" cy="2584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192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781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46990</xdr:rowOff>
    </xdr:from>
    <xdr:to>
      <xdr:col>85</xdr:col>
      <xdr:colOff>126365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19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84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165100</xdr:rowOff>
    </xdr:from>
    <xdr:ext cx="534670" cy="2584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95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17,964</a:t>
          </a:r>
          <a:endParaRPr kumimoji="1" lang="ja-JP" altLang="en-US" sz="1000" b="1">
            <a:latin typeface="ＭＳ Ｐゴシック"/>
          </a:endParaRPr>
        </a:p>
      </xdr:txBody>
    </xdr:sp>
    <xdr:clientData/>
  </xdr:oneCellAnchor>
  <xdr:twoCellAnchor>
    <xdr:from>
      <xdr:col>85</xdr:col>
      <xdr:colOff>38100</xdr:colOff>
      <xdr:row>71</xdr:row>
      <xdr:rowOff>46990</xdr:rowOff>
    </xdr:from>
    <xdr:to>
      <xdr:col>86</xdr:col>
      <xdr:colOff>25400</xdr:colOff>
      <xdr:row>71</xdr:row>
      <xdr:rowOff>46990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1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86995</xdr:rowOff>
    </xdr:from>
    <xdr:to>
      <xdr:col>85</xdr:col>
      <xdr:colOff>127000</xdr:colOff>
      <xdr:row>77</xdr:row>
      <xdr:rowOff>137795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2886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64770</xdr:rowOff>
    </xdr:from>
    <xdr:ext cx="469900" cy="2584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37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177800</xdr:colOff>
      <xdr:row>79</xdr:row>
      <xdr:rowOff>16510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86995</xdr:rowOff>
    </xdr:from>
    <xdr:to>
      <xdr:col>81</xdr:col>
      <xdr:colOff>50800</xdr:colOff>
      <xdr:row>77</xdr:row>
      <xdr:rowOff>128905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2886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78</xdr:row>
      <xdr:rowOff>167640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423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161925</xdr:rowOff>
    </xdr:from>
    <xdr:ext cx="468630" cy="2584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350" y="13535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27305</xdr:rowOff>
    </xdr:from>
    <xdr:to>
      <xdr:col>76</xdr:col>
      <xdr:colOff>114300</xdr:colOff>
      <xdr:row>77</xdr:row>
      <xdr:rowOff>128905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22895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57785</xdr:rowOff>
    </xdr:from>
    <xdr:to>
      <xdr:col>76</xdr:col>
      <xdr:colOff>165100</xdr:colOff>
      <xdr:row>78</xdr:row>
      <xdr:rowOff>159385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150495</xdr:rowOff>
    </xdr:from>
    <xdr:ext cx="468630"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350" y="13523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27305</xdr:rowOff>
    </xdr:from>
    <xdr:to>
      <xdr:col>71</xdr:col>
      <xdr:colOff>177800</xdr:colOff>
      <xdr:row>78</xdr:row>
      <xdr:rowOff>32385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2289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128270</xdr:rowOff>
    </xdr:from>
    <xdr:to>
      <xdr:col>72</xdr:col>
      <xdr:colOff>38100</xdr:colOff>
      <xdr:row>79</xdr:row>
      <xdr:rowOff>58420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49530</xdr:rowOff>
    </xdr:from>
    <xdr:ext cx="378460" cy="2584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70" y="135940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123190</xdr:rowOff>
    </xdr:from>
    <xdr:to>
      <xdr:col>67</xdr:col>
      <xdr:colOff>101600</xdr:colOff>
      <xdr:row>79</xdr:row>
      <xdr:rowOff>53340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9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44450</xdr:rowOff>
    </xdr:from>
    <xdr:ext cx="377825"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70" y="135890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86995</xdr:rowOff>
    </xdr:from>
    <xdr:to>
      <xdr:col>85</xdr:col>
      <xdr:colOff>177800</xdr:colOff>
      <xdr:row>78</xdr:row>
      <xdr:rowOff>17780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109855</xdr:rowOff>
    </xdr:from>
    <xdr:ext cx="469900" cy="257810"/>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1400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36195</xdr:rowOff>
    </xdr:from>
    <xdr:to>
      <xdr:col>81</xdr:col>
      <xdr:colOff>101600</xdr:colOff>
      <xdr:row>77</xdr:row>
      <xdr:rowOff>137795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154940</xdr:rowOff>
    </xdr:from>
    <xdr:ext cx="468630" cy="2584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350" y="130136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78105</xdr:rowOff>
    </xdr:from>
    <xdr:to>
      <xdr:col>76</xdr:col>
      <xdr:colOff>165100</xdr:colOff>
      <xdr:row>78</xdr:row>
      <xdr:rowOff>8255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24765</xdr:rowOff>
    </xdr:from>
    <xdr:ext cx="46863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350" y="130549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147955</xdr:rowOff>
    </xdr:from>
    <xdr:to>
      <xdr:col>72</xdr:col>
      <xdr:colOff>38100</xdr:colOff>
      <xdr:row>77</xdr:row>
      <xdr:rowOff>78105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94615</xdr:rowOff>
    </xdr:from>
    <xdr:ext cx="46926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350" y="12953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153035</xdr:rowOff>
    </xdr:from>
    <xdr:to>
      <xdr:col>67</xdr:col>
      <xdr:colOff>101600</xdr:colOff>
      <xdr:row>78</xdr:row>
      <xdr:rowOff>83185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99695</xdr:rowOff>
    </xdr:from>
    <xdr:ext cx="468630"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350" y="131298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79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0860" cy="25781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505" y="16342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0860" cy="25781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505" y="158851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167640</xdr:rowOff>
    </xdr:from>
    <xdr:ext cx="530860"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505" y="154266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0860" cy="25781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4970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101600</xdr:rowOff>
    </xdr:from>
    <xdr:to>
      <xdr:col>85</xdr:col>
      <xdr:colOff>126365</xdr:colOff>
      <xdr:row>97</xdr:row>
      <xdr:rowOff>3810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32100"/>
          <a:ext cx="127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7620</xdr:rowOff>
    </xdr:from>
    <xdr:ext cx="534670" cy="257810"/>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638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13,435</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3810</xdr:rowOff>
    </xdr:from>
    <xdr:to>
      <xdr:col>86</xdr:col>
      <xdr:colOff>25400</xdr:colOff>
      <xdr:row>97</xdr:row>
      <xdr:rowOff>3810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63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48260</xdr:rowOff>
    </xdr:from>
    <xdr:ext cx="534670" cy="2584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07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61,676</a:t>
          </a:r>
          <a:endParaRPr kumimoji="1" lang="ja-JP" altLang="en-US" sz="1000" b="1">
            <a:latin typeface="ＭＳ Ｐゴシック"/>
          </a:endParaRPr>
        </a:p>
      </xdr:txBody>
    </xdr:sp>
    <xdr:clientData/>
  </xdr:oneCellAnchor>
  <xdr:twoCellAnchor>
    <xdr:from>
      <xdr:col>85</xdr:col>
      <xdr:colOff>38100</xdr:colOff>
      <xdr:row>90</xdr:row>
      <xdr:rowOff>101600</xdr:rowOff>
    </xdr:from>
    <xdr:to>
      <xdr:col>86</xdr:col>
      <xdr:colOff>25400</xdr:colOff>
      <xdr:row>90</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84455</xdr:rowOff>
    </xdr:from>
    <xdr:to>
      <xdr:col>85</xdr:col>
      <xdr:colOff>127000</xdr:colOff>
      <xdr:row>91</xdr:row>
      <xdr:rowOff>92710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56864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18415</xdr:rowOff>
    </xdr:from>
    <xdr:ext cx="534670" cy="257810"/>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13471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40640</xdr:rowOff>
    </xdr:from>
    <xdr:to>
      <xdr:col>85</xdr:col>
      <xdr:colOff>177800</xdr:colOff>
      <xdr:row>94</xdr:row>
      <xdr:rowOff>141605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156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635</xdr:rowOff>
    </xdr:from>
    <xdr:to>
      <xdr:col>81</xdr:col>
      <xdr:colOff>50800</xdr:colOff>
      <xdr:row>91</xdr:row>
      <xdr:rowOff>84455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560258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48260</xdr:rowOff>
    </xdr:from>
    <xdr:to>
      <xdr:col>81</xdr:col>
      <xdr:colOff>101600</xdr:colOff>
      <xdr:row>94</xdr:row>
      <xdr:rowOff>149860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140970</xdr:rowOff>
    </xdr:from>
    <xdr:ext cx="53340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3965" y="16257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61595</xdr:rowOff>
    </xdr:from>
    <xdr:to>
      <xdr:col>76</xdr:col>
      <xdr:colOff>114300</xdr:colOff>
      <xdr:row>91</xdr:row>
      <xdr:rowOff>635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549209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25400</xdr:rowOff>
    </xdr:from>
    <xdr:to>
      <xdr:col>76</xdr:col>
      <xdr:colOff>165100</xdr:colOff>
      <xdr:row>94</xdr:row>
      <xdr:rowOff>127000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118745</xdr:rowOff>
    </xdr:from>
    <xdr:ext cx="53403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4965" y="16235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29845</xdr:rowOff>
    </xdr:from>
    <xdr:to>
      <xdr:col>71</xdr:col>
      <xdr:colOff>177800</xdr:colOff>
      <xdr:row>90</xdr:row>
      <xdr:rowOff>61595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54603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8890</xdr:rowOff>
    </xdr:from>
    <xdr:to>
      <xdr:col>72</xdr:col>
      <xdr:colOff>38100</xdr:colOff>
      <xdr:row>94</xdr:row>
      <xdr:rowOff>110490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12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101600</xdr:rowOff>
    </xdr:from>
    <xdr:ext cx="53340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5965" y="16217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149860</xdr:rowOff>
    </xdr:from>
    <xdr:to>
      <xdr:col>67</xdr:col>
      <xdr:colOff>101600</xdr:colOff>
      <xdr:row>94</xdr:row>
      <xdr:rowOff>80010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0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71120</xdr:rowOff>
    </xdr:from>
    <xdr:ext cx="5334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6965" y="16187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91</xdr:row>
      <xdr:rowOff>41910</xdr:rowOff>
    </xdr:from>
    <xdr:to>
      <xdr:col>85</xdr:col>
      <xdr:colOff>177800</xdr:colOff>
      <xdr:row>91</xdr:row>
      <xdr:rowOff>143510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5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64770</xdr:rowOff>
    </xdr:from>
    <xdr:ext cx="534670" cy="2584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495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33655</xdr:rowOff>
    </xdr:from>
    <xdr:to>
      <xdr:col>81</xdr:col>
      <xdr:colOff>101600</xdr:colOff>
      <xdr:row>91</xdr:row>
      <xdr:rowOff>135255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6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89</xdr:row>
      <xdr:rowOff>152400</xdr:rowOff>
    </xdr:from>
    <xdr:ext cx="5334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5411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90</xdr:row>
      <xdr:rowOff>120650</xdr:rowOff>
    </xdr:from>
    <xdr:to>
      <xdr:col>76</xdr:col>
      <xdr:colOff>165100</xdr:colOff>
      <xdr:row>91</xdr:row>
      <xdr:rowOff>52070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55511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89</xdr:row>
      <xdr:rowOff>67945</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4965" y="1532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90</xdr:row>
      <xdr:rowOff>10795</xdr:rowOff>
    </xdr:from>
    <xdr:to>
      <xdr:col>72</xdr:col>
      <xdr:colOff>38100</xdr:colOff>
      <xdr:row>90</xdr:row>
      <xdr:rowOff>112395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54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88</xdr:row>
      <xdr:rowOff>128905</xdr:rowOff>
    </xdr:from>
    <xdr:ext cx="533400" cy="2584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52165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89</xdr:row>
      <xdr:rowOff>150495</xdr:rowOff>
    </xdr:from>
    <xdr:to>
      <xdr:col>67</xdr:col>
      <xdr:colOff>101600</xdr:colOff>
      <xdr:row>90</xdr:row>
      <xdr:rowOff>80645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54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88</xdr:row>
      <xdr:rowOff>97790</xdr:rowOff>
    </xdr:from>
    <xdr:ext cx="533400" cy="2584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51853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28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080" y="6511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781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640" y="6055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167640</xdr:rowOff>
    </xdr:from>
    <xdr:ext cx="466725"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640" y="5139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781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4683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76200</xdr:rowOff>
    </xdr:from>
    <xdr:to>
      <xdr:col>116</xdr:col>
      <xdr:colOff>62865</xdr:colOff>
      <xdr:row>38</xdr:row>
      <xdr:rowOff>140335</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562600"/>
          <a:ext cx="127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165100</xdr:rowOff>
    </xdr:from>
    <xdr:ext cx="249555" cy="2584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802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22860</xdr:rowOff>
    </xdr:from>
    <xdr:ext cx="469900" cy="25908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33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2,389</a:t>
          </a:r>
          <a:endParaRPr kumimoji="1" lang="ja-JP" altLang="en-US" sz="1000" b="1">
            <a:latin typeface="ＭＳ Ｐゴシック"/>
          </a:endParaRPr>
        </a:p>
      </xdr:txBody>
    </xdr:sp>
    <xdr:clientData/>
  </xdr:oneCellAnchor>
  <xdr:twoCellAnchor>
    <xdr:from>
      <xdr:col>115</xdr:col>
      <xdr:colOff>165100</xdr:colOff>
      <xdr:row>32</xdr:row>
      <xdr:rowOff>76200</xdr:rowOff>
    </xdr:from>
    <xdr:to>
      <xdr:col>116</xdr:col>
      <xdr:colOff>152400</xdr:colOff>
      <xdr:row>32</xdr:row>
      <xdr:rowOff>76200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5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82550</xdr:rowOff>
    </xdr:from>
    <xdr:ext cx="313690" cy="259080"/>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62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5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74930</xdr:rowOff>
    </xdr:from>
    <xdr:to>
      <xdr:col>112</xdr:col>
      <xdr:colOff>38100</xdr:colOff>
      <xdr:row>39</xdr:row>
      <xdr:rowOff>5080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21590</xdr:rowOff>
    </xdr:from>
    <xdr:ext cx="31369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455" y="63652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5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59690</xdr:rowOff>
    </xdr:from>
    <xdr:to>
      <xdr:col>107</xdr:col>
      <xdr:colOff>101600</xdr:colOff>
      <xdr:row>38</xdr:row>
      <xdr:rowOff>161290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6350</xdr:rowOff>
    </xdr:from>
    <xdr:ext cx="313690"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455" y="63500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5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128270</xdr:rowOff>
    </xdr:from>
    <xdr:ext cx="378460" cy="2584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70" y="63004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19050</xdr:rowOff>
    </xdr:from>
    <xdr:to>
      <xdr:col>98</xdr:col>
      <xdr:colOff>38100</xdr:colOff>
      <xdr:row>38</xdr:row>
      <xdr:rowOff>120650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137160</xdr:rowOff>
    </xdr:from>
    <xdr:ext cx="37846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70" y="6309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38100</xdr:rowOff>
    </xdr:from>
    <xdr:ext cx="249555" cy="259080"/>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32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781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840" y="66967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781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840" y="66967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781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840" y="66967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781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840" y="66967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285" cy="2584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44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781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6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781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781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781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781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781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781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781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84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84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84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84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・総務費は、住民一人当たり</a:t>
          </a:r>
          <a:r>
            <a:rPr kumimoji="1" lang="en-US" altLang="ja-JP" sz="1300">
              <a:solidFill>
                <a:schemeClr val="dk1"/>
              </a:solidFill>
              <a:effectLst/>
              <a:latin typeface="ＭＳ Ｐゴシック"/>
              <a:ea typeface="ＭＳ Ｐゴシック"/>
              <a:cs typeface="+mn-cs"/>
            </a:rPr>
            <a:t>148,494</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188.3</a:t>
          </a:r>
          <a:r>
            <a:rPr kumimoji="1" lang="ja-JP" altLang="ja-JP" sz="1300">
              <a:solidFill>
                <a:schemeClr val="dk1"/>
              </a:solidFill>
              <a:effectLst/>
              <a:latin typeface="ＭＳ Ｐゴシック"/>
              <a:ea typeface="ＭＳ Ｐゴシック"/>
              <a:cs typeface="+mn-cs"/>
            </a:rPr>
            <a:t>％増加している。これは、</a:t>
          </a:r>
          <a:r>
            <a:rPr kumimoji="1" lang="ja-JP" altLang="en-US" sz="1300">
              <a:solidFill>
                <a:schemeClr val="dk1"/>
              </a:solidFill>
              <a:effectLst/>
              <a:latin typeface="ＭＳ Ｐゴシック"/>
              <a:ea typeface="ＭＳ Ｐゴシック"/>
              <a:cs typeface="+mn-cs"/>
            </a:rPr>
            <a:t>特別定額給付金事業（</a:t>
          </a:r>
          <a:r>
            <a:rPr kumimoji="1" lang="ja-JP" altLang="ja-JP" sz="1300">
              <a:solidFill>
                <a:schemeClr val="dk1"/>
              </a:solidFill>
              <a:effectLst/>
              <a:latin typeface="ＭＳ Ｐゴシック"/>
              <a:ea typeface="ＭＳ Ｐゴシック"/>
              <a:cs typeface="+mn-cs"/>
            </a:rPr>
            <a:t>新型コロナウイルス感染症対策</a:t>
          </a:r>
          <a:r>
            <a:rPr kumimoji="1" lang="ja-JP" altLang="en-US" sz="1300">
              <a:solidFill>
                <a:schemeClr val="dk1"/>
              </a:solidFill>
              <a:effectLst/>
              <a:latin typeface="ＭＳ Ｐゴシック"/>
              <a:ea typeface="ＭＳ Ｐゴシック"/>
              <a:cs typeface="+mn-cs"/>
            </a:rPr>
            <a:t>）による</a:t>
          </a:r>
          <a:r>
            <a:rPr kumimoji="1" lang="ja-JP" altLang="ja-JP" sz="1300">
              <a:solidFill>
                <a:schemeClr val="dk1"/>
              </a:solidFill>
              <a:effectLst/>
              <a:latin typeface="ＭＳ Ｐゴシック"/>
              <a:ea typeface="ＭＳ Ｐゴシック"/>
              <a:cs typeface="+mn-cs"/>
            </a:rPr>
            <a:t>増加が主な要因である。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・民生費は、住民一人当たり</a:t>
          </a:r>
          <a:r>
            <a:rPr kumimoji="1" lang="en-US" altLang="ja-JP" sz="1300">
              <a:solidFill>
                <a:schemeClr val="dk1"/>
              </a:solidFill>
              <a:effectLst/>
              <a:latin typeface="ＭＳ Ｐゴシック"/>
              <a:ea typeface="ＭＳ Ｐゴシック"/>
              <a:cs typeface="+mn-cs"/>
            </a:rPr>
            <a:t>201,656</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％増加している。これは、</a:t>
          </a:r>
          <a:r>
            <a:rPr kumimoji="1" lang="ja-JP" altLang="en-US" sz="1300">
              <a:solidFill>
                <a:schemeClr val="dk1"/>
              </a:solidFill>
              <a:effectLst/>
              <a:latin typeface="ＭＳ Ｐゴシック"/>
              <a:ea typeface="ＭＳ Ｐゴシック"/>
              <a:cs typeface="+mn-cs"/>
            </a:rPr>
            <a:t>ひとり親世帯臨時特別給付金事業（新型コロナウイルス感染症対策）や子育て支援総合拠点施設整備事業</a:t>
          </a:r>
          <a:r>
            <a:rPr kumimoji="1" lang="ja-JP" altLang="ja-JP" sz="1300">
              <a:solidFill>
                <a:schemeClr val="dk1"/>
              </a:solidFill>
              <a:effectLst/>
              <a:latin typeface="ＭＳ Ｐゴシック"/>
              <a:ea typeface="ＭＳ Ｐゴシック"/>
              <a:cs typeface="+mn-cs"/>
            </a:rPr>
            <a:t>が増加したことが主な要因である。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労働費</a:t>
          </a:r>
          <a:r>
            <a:rPr kumimoji="1" lang="ja-JP" altLang="ja-JP" sz="1300">
              <a:solidFill>
                <a:schemeClr val="dk1"/>
              </a:solidFill>
              <a:effectLst/>
              <a:latin typeface="ＭＳ Ｐゴシック"/>
              <a:ea typeface="ＭＳ Ｐゴシック"/>
              <a:cs typeface="+mn-cs"/>
            </a:rPr>
            <a:t>は、住民一人当たり</a:t>
          </a:r>
          <a:r>
            <a:rPr kumimoji="1" lang="en-US" altLang="ja-JP" sz="1300">
              <a:solidFill>
                <a:schemeClr val="dk1"/>
              </a:solidFill>
              <a:effectLst/>
              <a:latin typeface="ＭＳ Ｐゴシック"/>
              <a:ea typeface="ＭＳ Ｐゴシック"/>
              <a:cs typeface="+mn-cs"/>
            </a:rPr>
            <a:t>1,148</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1371.8</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緊急雇用創出事業</a:t>
          </a:r>
          <a:r>
            <a:rPr kumimoji="1" lang="ja-JP" altLang="ja-JP" sz="1300">
              <a:solidFill>
                <a:schemeClr val="dk1"/>
              </a:solidFill>
              <a:effectLst/>
              <a:latin typeface="ＭＳ Ｐゴシック"/>
              <a:ea typeface="ＭＳ Ｐゴシック"/>
              <a:cs typeface="+mn-cs"/>
            </a:rPr>
            <a:t>（新型コロナウイルス感染症対策）</a:t>
          </a:r>
          <a:r>
            <a:rPr kumimoji="1" lang="ja-JP" altLang="en-US" sz="1300">
              <a:solidFill>
                <a:schemeClr val="dk1"/>
              </a:solidFill>
              <a:effectLst/>
              <a:latin typeface="ＭＳ Ｐゴシック"/>
              <a:ea typeface="ＭＳ Ｐゴシック"/>
              <a:cs typeface="+mn-cs"/>
            </a:rPr>
            <a:t>による増加が主な要因である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・消防費は、住民一人当たり</a:t>
          </a:r>
          <a:r>
            <a:rPr kumimoji="1" lang="en-US" altLang="ja-JP" sz="1300">
              <a:solidFill>
                <a:schemeClr val="dk1"/>
              </a:solidFill>
              <a:effectLst/>
              <a:latin typeface="ＭＳ Ｐゴシック"/>
              <a:ea typeface="ＭＳ Ｐゴシック"/>
              <a:cs typeface="+mn-cs"/>
            </a:rPr>
            <a:t>18,358</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3.9</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している。これは</a:t>
          </a:r>
          <a:r>
            <a:rPr kumimoji="1" lang="ja-JP" altLang="en-US" sz="1300">
              <a:solidFill>
                <a:schemeClr val="dk1"/>
              </a:solidFill>
              <a:effectLst/>
              <a:latin typeface="ＭＳ Ｐゴシック"/>
              <a:ea typeface="ＭＳ Ｐゴシック"/>
              <a:cs typeface="+mn-cs"/>
            </a:rPr>
            <a:t>署車両整備事業や津波避難施設整備事業</a:t>
          </a:r>
          <a:r>
            <a:rPr kumimoji="1" lang="ja-JP" altLang="ja-JP" sz="1300">
              <a:solidFill>
                <a:schemeClr val="dk1"/>
              </a:solidFill>
              <a:effectLst/>
              <a:latin typeface="ＭＳ Ｐゴシック"/>
              <a:ea typeface="ＭＳ Ｐゴシック"/>
              <a:cs typeface="+mn-cs"/>
            </a:rPr>
            <a:t>が</a:t>
          </a:r>
          <a:r>
            <a:rPr kumimoji="1" lang="ja-JP" altLang="en-US" sz="1300">
              <a:solidFill>
                <a:schemeClr val="dk1"/>
              </a:solidFill>
              <a:effectLst/>
              <a:latin typeface="ＭＳ Ｐゴシック"/>
              <a:ea typeface="ＭＳ Ｐゴシック"/>
              <a:cs typeface="+mn-cs"/>
            </a:rPr>
            <a:t>増加</a:t>
          </a:r>
          <a:r>
            <a:rPr kumimoji="1" lang="ja-JP" altLang="ja-JP" sz="1300">
              <a:solidFill>
                <a:schemeClr val="dk1"/>
              </a:solidFill>
              <a:effectLst/>
              <a:latin typeface="ＭＳ Ｐゴシック"/>
              <a:ea typeface="ＭＳ Ｐゴシック"/>
              <a:cs typeface="+mn-cs"/>
            </a:rPr>
            <a:t>したことが主な要因である。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・教育費は、住民一人当たり</a:t>
          </a:r>
          <a:r>
            <a:rPr kumimoji="1" lang="en-US" altLang="ja-JP" sz="1300">
              <a:solidFill>
                <a:schemeClr val="dk1"/>
              </a:solidFill>
              <a:effectLst/>
              <a:latin typeface="ＭＳ Ｐゴシック"/>
              <a:ea typeface="ＭＳ Ｐゴシック"/>
              <a:cs typeface="+mn-cs"/>
            </a:rPr>
            <a:t>60,054</a:t>
          </a:r>
          <a:r>
            <a:rPr kumimoji="1" lang="ja-JP" altLang="ja-JP" sz="1300">
              <a:solidFill>
                <a:schemeClr val="dk1"/>
              </a:solidFill>
              <a:effectLst/>
              <a:latin typeface="ＭＳ Ｐゴシック"/>
              <a:ea typeface="ＭＳ Ｐゴシック"/>
              <a:cs typeface="+mn-cs"/>
            </a:rPr>
            <a:t>円となっており、前年度と比べて</a:t>
          </a:r>
          <a:r>
            <a:rPr kumimoji="1" lang="en-US" altLang="ja-JP" sz="1300">
              <a:solidFill>
                <a:schemeClr val="dk1"/>
              </a:solidFill>
              <a:effectLst/>
              <a:latin typeface="ＭＳ Ｐゴシック"/>
              <a:ea typeface="ＭＳ Ｐゴシック"/>
              <a:cs typeface="+mn-cs"/>
            </a:rPr>
            <a:t>23.1</a:t>
          </a:r>
          <a:r>
            <a:rPr kumimoji="1" lang="ja-JP" altLang="ja-JP" sz="1300">
              <a:solidFill>
                <a:schemeClr val="dk1"/>
              </a:solidFill>
              <a:effectLst/>
              <a:latin typeface="ＭＳ Ｐゴシック"/>
              <a:ea typeface="ＭＳ Ｐゴシック"/>
              <a:cs typeface="+mn-cs"/>
            </a:rPr>
            <a:t>％増加している。これは、内藤記念館再整備事業</a:t>
          </a:r>
          <a:r>
            <a:rPr kumimoji="1" lang="ja-JP" altLang="en-US" sz="1300">
              <a:solidFill>
                <a:schemeClr val="dk1"/>
              </a:solidFill>
              <a:effectLst/>
              <a:latin typeface="ＭＳ Ｐゴシック"/>
              <a:ea typeface="ＭＳ Ｐゴシック"/>
              <a:cs typeface="+mn-cs"/>
            </a:rPr>
            <a:t>や</a:t>
          </a:r>
          <a:r>
            <a:rPr kumimoji="1" lang="en-US" altLang="ja-JP" sz="1300">
              <a:solidFill>
                <a:schemeClr val="dk1"/>
              </a:solidFill>
              <a:effectLst/>
              <a:latin typeface="ＭＳ Ｐゴシック"/>
              <a:ea typeface="ＭＳ Ｐゴシック"/>
              <a:cs typeface="+mn-cs"/>
            </a:rPr>
            <a:t>GIGA</a:t>
          </a:r>
          <a:r>
            <a:rPr kumimoji="1" lang="ja-JP" altLang="en-US" sz="1300">
              <a:solidFill>
                <a:schemeClr val="dk1"/>
              </a:solidFill>
              <a:effectLst/>
              <a:latin typeface="ＭＳ Ｐゴシック"/>
              <a:ea typeface="ＭＳ Ｐゴシック"/>
              <a:cs typeface="+mn-cs"/>
            </a:rPr>
            <a:t>スクール関連事業が増</a:t>
          </a:r>
          <a:r>
            <a:rPr kumimoji="1" lang="ja-JP" altLang="ja-JP" sz="1300">
              <a:solidFill>
                <a:schemeClr val="dk1"/>
              </a:solidFill>
              <a:effectLst/>
              <a:latin typeface="ＭＳ Ｐゴシック"/>
              <a:ea typeface="ＭＳ Ｐゴシック"/>
              <a:cs typeface="+mn-cs"/>
            </a:rPr>
            <a:t>加したことが主な要因である。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・公債費は、住民一人当たり</a:t>
          </a:r>
          <a:r>
            <a:rPr kumimoji="1" lang="en-US" altLang="ja-JP" sz="1300">
              <a:solidFill>
                <a:schemeClr val="dk1"/>
              </a:solidFill>
              <a:effectLst/>
              <a:latin typeface="ＭＳ Ｐゴシック"/>
              <a:ea typeface="ＭＳ Ｐゴシック"/>
              <a:cs typeface="+mn-cs"/>
            </a:rPr>
            <a:t>54,565</a:t>
          </a:r>
          <a:r>
            <a:rPr kumimoji="1" lang="ja-JP" altLang="ja-JP" sz="1300">
              <a:solidFill>
                <a:schemeClr val="dk1"/>
              </a:solidFill>
              <a:effectLst/>
              <a:latin typeface="ＭＳ Ｐゴシック"/>
              <a:ea typeface="ＭＳ Ｐゴシック"/>
              <a:cs typeface="+mn-cs"/>
            </a:rPr>
            <a:t>円と、類似団体で高い水準となっているが、市債発行額を元金償還額以内に抑制することにより、市債残高は着実に減少している。今後も公債費の抑制に努める。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741680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960" y="9601835"/>
          <a:ext cx="597217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960" y="9601835"/>
          <a:ext cx="89471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財政調整基金については、合併後の長期的な見通し</a:t>
          </a:r>
          <a:r>
            <a:rPr kumimoji="1" lang="ja-JP" altLang="en-US" sz="1400">
              <a:solidFill>
                <a:srgbClr val="FF0000"/>
              </a:solidFill>
              <a:effectLst/>
              <a:latin typeface="ＭＳ Ｐゴシック"/>
              <a:ea typeface="ＭＳ Ｐゴシック"/>
              <a:cs typeface="+mn-cs"/>
            </a:rPr>
            <a:t>を</a:t>
          </a:r>
          <a:r>
            <a:rPr kumimoji="1" lang="ja-JP" altLang="ja-JP" sz="1400">
              <a:solidFill>
                <a:schemeClr val="dk1"/>
              </a:solidFill>
              <a:effectLst/>
              <a:latin typeface="ＭＳ Ｐゴシック"/>
              <a:ea typeface="ＭＳ Ｐゴシック"/>
              <a:cs typeface="+mn-cs"/>
            </a:rPr>
            <a:t>もとに、財政健全化の取組を着実に実行したことによる決算剰余金を中心に積み立ててきたが、取崩額が積立額を上回ったため、</a:t>
          </a:r>
          <a:r>
            <a:rPr kumimoji="1" lang="en-US" altLang="ja-JP" sz="1400">
              <a:solidFill>
                <a:schemeClr val="dk1"/>
              </a:solidFill>
              <a:effectLst/>
              <a:latin typeface="ＭＳ Ｐゴシック"/>
              <a:ea typeface="ＭＳ Ｐゴシック"/>
              <a:cs typeface="+mn-cs"/>
            </a:rPr>
            <a:t>R</a:t>
          </a:r>
          <a:r>
            <a:rPr kumimoji="1" lang="ja-JP" altLang="en-US" sz="1400">
              <a:solidFill>
                <a:schemeClr val="dk1"/>
              </a:solidFill>
              <a:effectLst/>
              <a:latin typeface="ＭＳ Ｐゴシック"/>
              <a:ea typeface="ＭＳ Ｐゴシック"/>
              <a:cs typeface="+mn-cs"/>
            </a:rPr>
            <a:t>元</a:t>
          </a:r>
          <a:r>
            <a:rPr kumimoji="1" lang="ja-JP" altLang="ja-JP" sz="1400">
              <a:solidFill>
                <a:schemeClr val="dk1"/>
              </a:solidFill>
              <a:effectLst/>
              <a:latin typeface="ＭＳ Ｐゴシック"/>
              <a:ea typeface="ＭＳ Ｐゴシック"/>
              <a:cs typeface="+mn-cs"/>
            </a:rPr>
            <a:t>年度に引き続き残高が減少している。</a:t>
          </a:r>
          <a:r>
            <a:rPr kumimoji="1" lang="ja-JP" altLang="en-US" sz="1400">
              <a:solidFill>
                <a:schemeClr val="dk1"/>
              </a:solidFill>
              <a:effectLst/>
              <a:latin typeface="ＭＳ Ｐゴシック"/>
              <a:ea typeface="ＭＳ Ｐゴシック"/>
              <a:cs typeface="+mn-cs"/>
            </a:rPr>
            <a:t>今後は新型コロナウイルス感染症の収束の見通しが立たない中で</a:t>
          </a:r>
          <a:r>
            <a:rPr kumimoji="1" lang="ja-JP" altLang="ja-JP" sz="1400">
              <a:solidFill>
                <a:schemeClr val="dk1"/>
              </a:solidFill>
              <a:effectLst/>
              <a:latin typeface="ＭＳ Ｐゴシック"/>
              <a:ea typeface="ＭＳ Ｐゴシック"/>
              <a:cs typeface="+mn-cs"/>
            </a:rPr>
            <a:t>、収支の安定性を保つため、歳入歳出での行財政改革を進める必要がある。</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宮崎県延岡市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令和</a:t>
          </a:r>
          <a:r>
            <a:rPr kumimoji="1" lang="ja-JP" altLang="en-US" sz="1400">
              <a:solidFill>
                <a:schemeClr val="dk1"/>
              </a:solidFill>
              <a:effectLst/>
              <a:latin typeface="ＭＳ Ｐゴシック"/>
              <a:ea typeface="ＭＳ Ｐゴシック"/>
              <a:cs typeface="+mn-cs"/>
            </a:rPr>
            <a:t>２</a:t>
          </a:r>
          <a:r>
            <a:rPr kumimoji="1" lang="ja-JP" altLang="ja-JP" sz="1400">
              <a:solidFill>
                <a:schemeClr val="dk1"/>
              </a:solidFill>
              <a:effectLst/>
              <a:latin typeface="ＭＳ Ｐゴシック"/>
              <a:ea typeface="ＭＳ Ｐゴシック"/>
              <a:cs typeface="+mn-cs"/>
            </a:rPr>
            <a:t>年度決算において、全ての会計で赤字は生じて</a:t>
          </a:r>
          <a:r>
            <a:rPr kumimoji="1" lang="ja-JP" altLang="en-US" sz="1400">
              <a:solidFill>
                <a:schemeClr val="dk1"/>
              </a:solidFill>
              <a:effectLst/>
              <a:latin typeface="ＭＳ Ｐゴシック"/>
              <a:ea typeface="ＭＳ Ｐゴシック"/>
              <a:cs typeface="+mn-cs"/>
            </a:rPr>
            <a:t>おらず</a:t>
          </a:r>
          <a:r>
            <a:rPr kumimoji="1" lang="ja-JP" altLang="ja-JP" sz="1400">
              <a:solidFill>
                <a:schemeClr val="dk1"/>
              </a:solidFill>
              <a:effectLst/>
              <a:latin typeface="ＭＳ Ｐゴシック"/>
              <a:ea typeface="ＭＳ Ｐゴシック"/>
              <a:cs typeface="+mn-cs"/>
            </a:rPr>
            <a:t>、連結実質黒字額</a:t>
          </a:r>
          <a:r>
            <a:rPr kumimoji="1" lang="ja-JP" altLang="en-US" sz="1400">
              <a:solidFill>
                <a:schemeClr val="dk1"/>
              </a:solidFill>
              <a:effectLst/>
              <a:latin typeface="ＭＳ Ｐゴシック"/>
              <a:ea typeface="ＭＳ Ｐゴシック"/>
              <a:cs typeface="+mn-cs"/>
            </a:rPr>
            <a:t>が増加</a:t>
          </a:r>
          <a:r>
            <a:rPr kumimoji="1" lang="ja-JP" altLang="ja-JP" sz="1400">
              <a:solidFill>
                <a:schemeClr val="dk1"/>
              </a:solidFill>
              <a:effectLst/>
              <a:latin typeface="ＭＳ Ｐゴシック"/>
              <a:ea typeface="ＭＳ Ｐゴシック"/>
              <a:cs typeface="+mn-cs"/>
            </a:rPr>
            <a:t>している。</a:t>
          </a:r>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今後も本格的な少子高齢化社会の到来による社会保障関係経費の増加や、</a:t>
          </a:r>
          <a:r>
            <a:rPr kumimoji="1" lang="ja-JP" altLang="en-US" sz="1400">
              <a:solidFill>
                <a:schemeClr val="dk1"/>
              </a:solidFill>
              <a:effectLst/>
              <a:latin typeface="ＭＳ Ｐゴシック"/>
              <a:ea typeface="ＭＳ Ｐゴシック"/>
              <a:cs typeface="+mn-cs"/>
            </a:rPr>
            <a:t>新型コロナウイルス感染症の収束の見通しが立たないことが想定されるため</a:t>
          </a:r>
          <a:r>
            <a:rPr kumimoji="1" lang="ja-JP" altLang="ja-JP" sz="1400">
              <a:solidFill>
                <a:schemeClr val="dk1"/>
              </a:solidFill>
              <a:effectLst/>
              <a:latin typeface="ＭＳ Ｐゴシック"/>
              <a:ea typeface="ＭＳ Ｐゴシック"/>
              <a:cs typeface="+mn-cs"/>
            </a:rPr>
            <a:t>、市税の課税客体の把握に努めながら、使用料等も含めた収納率向上を図り、自主財源を確保するとともに、歳出の見直しなど各会計で適正な財政運営、企業経営を行う必要がある。</a:t>
          </a:r>
          <a:endParaRPr lang="ja-JP" altLang="ja-JP" sz="14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c r="B1" s="589" t="s">
        <v>133</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2"/>
      <c r="DK1" s="2"/>
      <c r="DL1" s="2"/>
      <c r="DM1" s="2"/>
      <c r="DN1" s="2"/>
      <c r="DO1" s="2"/>
    </row>
    <row r="2" spans="1:119" ht="23.4">
      <c r="B2" s="3" t="s">
        <v>134</v>
      </c>
      <c r="C2" s="3"/>
      <c r="D2" s="12"/>
    </row>
    <row r="3" spans="1:119" ht="18.75" customHeight="1">
      <c r="A3" s="2"/>
      <c r="B3" s="412" t="s">
        <v>138</v>
      </c>
      <c r="C3" s="413"/>
      <c r="D3" s="413"/>
      <c r="E3" s="414"/>
      <c r="F3" s="414"/>
      <c r="G3" s="414"/>
      <c r="H3" s="414"/>
      <c r="I3" s="414"/>
      <c r="J3" s="414"/>
      <c r="K3" s="414"/>
      <c r="L3" s="414" t="s">
        <v>140</v>
      </c>
      <c r="M3" s="414"/>
      <c r="N3" s="414"/>
      <c r="O3" s="414"/>
      <c r="P3" s="414"/>
      <c r="Q3" s="414"/>
      <c r="R3" s="420"/>
      <c r="S3" s="420"/>
      <c r="T3" s="420"/>
      <c r="U3" s="420"/>
      <c r="V3" s="421"/>
      <c r="W3" s="376" t="s">
        <v>141</v>
      </c>
      <c r="X3" s="377"/>
      <c r="Y3" s="377"/>
      <c r="Z3" s="377"/>
      <c r="AA3" s="377"/>
      <c r="AB3" s="413"/>
      <c r="AC3" s="420" t="s">
        <v>143</v>
      </c>
      <c r="AD3" s="377"/>
      <c r="AE3" s="377"/>
      <c r="AF3" s="377"/>
      <c r="AG3" s="377"/>
      <c r="AH3" s="377"/>
      <c r="AI3" s="377"/>
      <c r="AJ3" s="377"/>
      <c r="AK3" s="377"/>
      <c r="AL3" s="428"/>
      <c r="AM3" s="376" t="s">
        <v>144</v>
      </c>
      <c r="AN3" s="377"/>
      <c r="AO3" s="377"/>
      <c r="AP3" s="377"/>
      <c r="AQ3" s="377"/>
      <c r="AR3" s="377"/>
      <c r="AS3" s="377"/>
      <c r="AT3" s="377"/>
      <c r="AU3" s="377"/>
      <c r="AV3" s="377"/>
      <c r="AW3" s="377"/>
      <c r="AX3" s="428"/>
      <c r="AY3" s="449" t="s">
        <v>5</v>
      </c>
      <c r="AZ3" s="450"/>
      <c r="BA3" s="450"/>
      <c r="BB3" s="450"/>
      <c r="BC3" s="450"/>
      <c r="BD3" s="450"/>
      <c r="BE3" s="450"/>
      <c r="BF3" s="450"/>
      <c r="BG3" s="450"/>
      <c r="BH3" s="450"/>
      <c r="BI3" s="450"/>
      <c r="BJ3" s="450"/>
      <c r="BK3" s="450"/>
      <c r="BL3" s="450"/>
      <c r="BM3" s="590"/>
      <c r="BN3" s="376" t="s">
        <v>115</v>
      </c>
      <c r="BO3" s="377"/>
      <c r="BP3" s="377"/>
      <c r="BQ3" s="377"/>
      <c r="BR3" s="377"/>
      <c r="BS3" s="377"/>
      <c r="BT3" s="377"/>
      <c r="BU3" s="428"/>
      <c r="BV3" s="376" t="s">
        <v>148</v>
      </c>
      <c r="BW3" s="377"/>
      <c r="BX3" s="377"/>
      <c r="BY3" s="377"/>
      <c r="BZ3" s="377"/>
      <c r="CA3" s="377"/>
      <c r="CB3" s="377"/>
      <c r="CC3" s="428"/>
      <c r="CD3" s="449" t="s">
        <v>5</v>
      </c>
      <c r="CE3" s="450"/>
      <c r="CF3" s="450"/>
      <c r="CG3" s="450"/>
      <c r="CH3" s="450"/>
      <c r="CI3" s="450"/>
      <c r="CJ3" s="450"/>
      <c r="CK3" s="450"/>
      <c r="CL3" s="450"/>
      <c r="CM3" s="450"/>
      <c r="CN3" s="450"/>
      <c r="CO3" s="450"/>
      <c r="CP3" s="450"/>
      <c r="CQ3" s="450"/>
      <c r="CR3" s="450"/>
      <c r="CS3" s="590"/>
      <c r="CT3" s="376" t="s">
        <v>149</v>
      </c>
      <c r="CU3" s="377"/>
      <c r="CV3" s="377"/>
      <c r="CW3" s="377"/>
      <c r="CX3" s="377"/>
      <c r="CY3" s="377"/>
      <c r="CZ3" s="377"/>
      <c r="DA3" s="428"/>
      <c r="DB3" s="376" t="s">
        <v>151</v>
      </c>
      <c r="DC3" s="377"/>
      <c r="DD3" s="377"/>
      <c r="DE3" s="377"/>
      <c r="DF3" s="377"/>
      <c r="DG3" s="377"/>
      <c r="DH3" s="377"/>
      <c r="DI3" s="428"/>
    </row>
    <row r="4" spans="1:119" ht="18.75" customHeight="1">
      <c r="A4" s="2"/>
      <c r="B4" s="415"/>
      <c r="C4" s="416"/>
      <c r="D4" s="416"/>
      <c r="E4" s="417"/>
      <c r="F4" s="417"/>
      <c r="G4" s="417"/>
      <c r="H4" s="417"/>
      <c r="I4" s="417"/>
      <c r="J4" s="417"/>
      <c r="K4" s="417"/>
      <c r="L4" s="417"/>
      <c r="M4" s="417"/>
      <c r="N4" s="417"/>
      <c r="O4" s="417"/>
      <c r="P4" s="417"/>
      <c r="Q4" s="417"/>
      <c r="R4" s="422"/>
      <c r="S4" s="422"/>
      <c r="T4" s="422"/>
      <c r="U4" s="422"/>
      <c r="V4" s="423"/>
      <c r="W4" s="425"/>
      <c r="X4" s="426"/>
      <c r="Y4" s="426"/>
      <c r="Z4" s="426"/>
      <c r="AA4" s="426"/>
      <c r="AB4" s="416"/>
      <c r="AC4" s="422"/>
      <c r="AD4" s="426"/>
      <c r="AE4" s="426"/>
      <c r="AF4" s="426"/>
      <c r="AG4" s="426"/>
      <c r="AH4" s="426"/>
      <c r="AI4" s="426"/>
      <c r="AJ4" s="426"/>
      <c r="AK4" s="426"/>
      <c r="AL4" s="429"/>
      <c r="AM4" s="427"/>
      <c r="AN4" s="384"/>
      <c r="AO4" s="384"/>
      <c r="AP4" s="384"/>
      <c r="AQ4" s="384"/>
      <c r="AR4" s="384"/>
      <c r="AS4" s="384"/>
      <c r="AT4" s="384"/>
      <c r="AU4" s="384"/>
      <c r="AV4" s="384"/>
      <c r="AW4" s="384"/>
      <c r="AX4" s="430"/>
      <c r="AY4" s="501" t="s">
        <v>155</v>
      </c>
      <c r="AZ4" s="502"/>
      <c r="BA4" s="502"/>
      <c r="BB4" s="502"/>
      <c r="BC4" s="502"/>
      <c r="BD4" s="502"/>
      <c r="BE4" s="502"/>
      <c r="BF4" s="502"/>
      <c r="BG4" s="502"/>
      <c r="BH4" s="502"/>
      <c r="BI4" s="502"/>
      <c r="BJ4" s="502"/>
      <c r="BK4" s="502"/>
      <c r="BL4" s="502"/>
      <c r="BM4" s="503"/>
      <c r="BN4" s="485">
        <v>77776083</v>
      </c>
      <c r="BO4" s="486"/>
      <c r="BP4" s="486"/>
      <c r="BQ4" s="486"/>
      <c r="BR4" s="486"/>
      <c r="BS4" s="486"/>
      <c r="BT4" s="486"/>
      <c r="BU4" s="487"/>
      <c r="BV4" s="485">
        <v>61593312</v>
      </c>
      <c r="BW4" s="486"/>
      <c r="BX4" s="486"/>
      <c r="BY4" s="486"/>
      <c r="BZ4" s="486"/>
      <c r="CA4" s="486"/>
      <c r="CB4" s="486"/>
      <c r="CC4" s="487"/>
      <c r="CD4" s="557" t="s">
        <v>156</v>
      </c>
      <c r="CE4" s="558"/>
      <c r="CF4" s="558"/>
      <c r="CG4" s="558"/>
      <c r="CH4" s="558"/>
      <c r="CI4" s="558"/>
      <c r="CJ4" s="558"/>
      <c r="CK4" s="558"/>
      <c r="CL4" s="558"/>
      <c r="CM4" s="558"/>
      <c r="CN4" s="558"/>
      <c r="CO4" s="558"/>
      <c r="CP4" s="558"/>
      <c r="CQ4" s="558"/>
      <c r="CR4" s="558"/>
      <c r="CS4" s="559"/>
      <c r="CT4" s="591">
        <v>6.6</v>
      </c>
      <c r="CU4" s="592"/>
      <c r="CV4" s="592"/>
      <c r="CW4" s="592"/>
      <c r="CX4" s="592"/>
      <c r="CY4" s="592"/>
      <c r="CZ4" s="592"/>
      <c r="DA4" s="593"/>
      <c r="DB4" s="591">
        <v>4.5</v>
      </c>
      <c r="DC4" s="592"/>
      <c r="DD4" s="592"/>
      <c r="DE4" s="592"/>
      <c r="DF4" s="592"/>
      <c r="DG4" s="592"/>
      <c r="DH4" s="592"/>
      <c r="DI4" s="593"/>
    </row>
    <row r="5" spans="1:119" ht="18.75" customHeight="1">
      <c r="A5" s="2"/>
      <c r="B5" s="418"/>
      <c r="C5" s="385"/>
      <c r="D5" s="385"/>
      <c r="E5" s="419"/>
      <c r="F5" s="419"/>
      <c r="G5" s="419"/>
      <c r="H5" s="419"/>
      <c r="I5" s="419"/>
      <c r="J5" s="419"/>
      <c r="K5" s="419"/>
      <c r="L5" s="419"/>
      <c r="M5" s="419"/>
      <c r="N5" s="419"/>
      <c r="O5" s="419"/>
      <c r="P5" s="419"/>
      <c r="Q5" s="419"/>
      <c r="R5" s="383"/>
      <c r="S5" s="383"/>
      <c r="T5" s="383"/>
      <c r="U5" s="383"/>
      <c r="V5" s="424"/>
      <c r="W5" s="427"/>
      <c r="X5" s="384"/>
      <c r="Y5" s="384"/>
      <c r="Z5" s="384"/>
      <c r="AA5" s="384"/>
      <c r="AB5" s="385"/>
      <c r="AC5" s="383"/>
      <c r="AD5" s="384"/>
      <c r="AE5" s="384"/>
      <c r="AF5" s="384"/>
      <c r="AG5" s="384"/>
      <c r="AH5" s="384"/>
      <c r="AI5" s="384"/>
      <c r="AJ5" s="384"/>
      <c r="AK5" s="384"/>
      <c r="AL5" s="430"/>
      <c r="AM5" s="528" t="s">
        <v>158</v>
      </c>
      <c r="AN5" s="489"/>
      <c r="AO5" s="489"/>
      <c r="AP5" s="489"/>
      <c r="AQ5" s="489"/>
      <c r="AR5" s="489"/>
      <c r="AS5" s="489"/>
      <c r="AT5" s="490"/>
      <c r="AU5" s="529" t="s">
        <v>61</v>
      </c>
      <c r="AV5" s="530"/>
      <c r="AW5" s="530"/>
      <c r="AX5" s="530"/>
      <c r="AY5" s="495" t="s">
        <v>145</v>
      </c>
      <c r="AZ5" s="496"/>
      <c r="BA5" s="496"/>
      <c r="BB5" s="496"/>
      <c r="BC5" s="496"/>
      <c r="BD5" s="496"/>
      <c r="BE5" s="496"/>
      <c r="BF5" s="496"/>
      <c r="BG5" s="496"/>
      <c r="BH5" s="496"/>
      <c r="BI5" s="496"/>
      <c r="BJ5" s="496"/>
      <c r="BK5" s="496"/>
      <c r="BL5" s="496"/>
      <c r="BM5" s="497"/>
      <c r="BN5" s="498">
        <v>75003441</v>
      </c>
      <c r="BO5" s="499"/>
      <c r="BP5" s="499"/>
      <c r="BQ5" s="499"/>
      <c r="BR5" s="499"/>
      <c r="BS5" s="499"/>
      <c r="BT5" s="499"/>
      <c r="BU5" s="500"/>
      <c r="BV5" s="498">
        <v>59696142</v>
      </c>
      <c r="BW5" s="499"/>
      <c r="BX5" s="499"/>
      <c r="BY5" s="499"/>
      <c r="BZ5" s="499"/>
      <c r="CA5" s="499"/>
      <c r="CB5" s="499"/>
      <c r="CC5" s="500"/>
      <c r="CD5" s="509" t="s">
        <v>160</v>
      </c>
      <c r="CE5" s="510"/>
      <c r="CF5" s="510"/>
      <c r="CG5" s="510"/>
      <c r="CH5" s="510"/>
      <c r="CI5" s="510"/>
      <c r="CJ5" s="510"/>
      <c r="CK5" s="510"/>
      <c r="CL5" s="510"/>
      <c r="CM5" s="510"/>
      <c r="CN5" s="510"/>
      <c r="CO5" s="510"/>
      <c r="CP5" s="510"/>
      <c r="CQ5" s="510"/>
      <c r="CR5" s="510"/>
      <c r="CS5" s="511"/>
      <c r="CT5" s="364">
        <v>92.8</v>
      </c>
      <c r="CU5" s="365"/>
      <c r="CV5" s="365"/>
      <c r="CW5" s="365"/>
      <c r="CX5" s="365"/>
      <c r="CY5" s="365"/>
      <c r="CZ5" s="365"/>
      <c r="DA5" s="366"/>
      <c r="DB5" s="364">
        <v>94.3</v>
      </c>
      <c r="DC5" s="365"/>
      <c r="DD5" s="365"/>
      <c r="DE5" s="365"/>
      <c r="DF5" s="365"/>
      <c r="DG5" s="365"/>
      <c r="DH5" s="365"/>
      <c r="DI5" s="366"/>
    </row>
    <row r="6" spans="1:119" ht="18.75" customHeight="1">
      <c r="A6" s="2"/>
      <c r="B6" s="431" t="s">
        <v>162</v>
      </c>
      <c r="C6" s="382"/>
      <c r="D6" s="382"/>
      <c r="E6" s="432"/>
      <c r="F6" s="432"/>
      <c r="G6" s="432"/>
      <c r="H6" s="432"/>
      <c r="I6" s="432"/>
      <c r="J6" s="432"/>
      <c r="K6" s="432"/>
      <c r="L6" s="432" t="s">
        <v>164</v>
      </c>
      <c r="M6" s="432"/>
      <c r="N6" s="432"/>
      <c r="O6" s="432"/>
      <c r="P6" s="432"/>
      <c r="Q6" s="432"/>
      <c r="R6" s="380"/>
      <c r="S6" s="380"/>
      <c r="T6" s="380"/>
      <c r="U6" s="380"/>
      <c r="V6" s="436"/>
      <c r="W6" s="439" t="s">
        <v>166</v>
      </c>
      <c r="X6" s="381"/>
      <c r="Y6" s="381"/>
      <c r="Z6" s="381"/>
      <c r="AA6" s="381"/>
      <c r="AB6" s="382"/>
      <c r="AC6" s="440" t="s">
        <v>135</v>
      </c>
      <c r="AD6" s="441"/>
      <c r="AE6" s="441"/>
      <c r="AF6" s="441"/>
      <c r="AG6" s="441"/>
      <c r="AH6" s="441"/>
      <c r="AI6" s="441"/>
      <c r="AJ6" s="441"/>
      <c r="AK6" s="441"/>
      <c r="AL6" s="442"/>
      <c r="AM6" s="528" t="s">
        <v>73</v>
      </c>
      <c r="AN6" s="489"/>
      <c r="AO6" s="489"/>
      <c r="AP6" s="489"/>
      <c r="AQ6" s="489"/>
      <c r="AR6" s="489"/>
      <c r="AS6" s="489"/>
      <c r="AT6" s="490"/>
      <c r="AU6" s="529" t="s">
        <v>61</v>
      </c>
      <c r="AV6" s="530"/>
      <c r="AW6" s="530"/>
      <c r="AX6" s="530"/>
      <c r="AY6" s="495" t="s">
        <v>169</v>
      </c>
      <c r="AZ6" s="496"/>
      <c r="BA6" s="496"/>
      <c r="BB6" s="496"/>
      <c r="BC6" s="496"/>
      <c r="BD6" s="496"/>
      <c r="BE6" s="496"/>
      <c r="BF6" s="496"/>
      <c r="BG6" s="496"/>
      <c r="BH6" s="496"/>
      <c r="BI6" s="496"/>
      <c r="BJ6" s="496"/>
      <c r="BK6" s="496"/>
      <c r="BL6" s="496"/>
      <c r="BM6" s="497"/>
      <c r="BN6" s="498">
        <v>2772642</v>
      </c>
      <c r="BO6" s="499"/>
      <c r="BP6" s="499"/>
      <c r="BQ6" s="499"/>
      <c r="BR6" s="499"/>
      <c r="BS6" s="499"/>
      <c r="BT6" s="499"/>
      <c r="BU6" s="500"/>
      <c r="BV6" s="498">
        <v>1897170</v>
      </c>
      <c r="BW6" s="499"/>
      <c r="BX6" s="499"/>
      <c r="BY6" s="499"/>
      <c r="BZ6" s="499"/>
      <c r="CA6" s="499"/>
      <c r="CB6" s="499"/>
      <c r="CC6" s="500"/>
      <c r="CD6" s="509" t="s">
        <v>172</v>
      </c>
      <c r="CE6" s="510"/>
      <c r="CF6" s="510"/>
      <c r="CG6" s="510"/>
      <c r="CH6" s="510"/>
      <c r="CI6" s="510"/>
      <c r="CJ6" s="510"/>
      <c r="CK6" s="510"/>
      <c r="CL6" s="510"/>
      <c r="CM6" s="510"/>
      <c r="CN6" s="510"/>
      <c r="CO6" s="510"/>
      <c r="CP6" s="510"/>
      <c r="CQ6" s="510"/>
      <c r="CR6" s="510"/>
      <c r="CS6" s="511"/>
      <c r="CT6" s="586">
        <v>96.4</v>
      </c>
      <c r="CU6" s="587"/>
      <c r="CV6" s="587"/>
      <c r="CW6" s="587"/>
      <c r="CX6" s="587"/>
      <c r="CY6" s="587"/>
      <c r="CZ6" s="587"/>
      <c r="DA6" s="588"/>
      <c r="DB6" s="586">
        <v>98.2</v>
      </c>
      <c r="DC6" s="587"/>
      <c r="DD6" s="587"/>
      <c r="DE6" s="587"/>
      <c r="DF6" s="587"/>
      <c r="DG6" s="587"/>
      <c r="DH6" s="587"/>
      <c r="DI6" s="588"/>
    </row>
    <row r="7" spans="1:119" ht="18.75" customHeight="1">
      <c r="A7" s="2"/>
      <c r="B7" s="415"/>
      <c r="C7" s="416"/>
      <c r="D7" s="416"/>
      <c r="E7" s="417"/>
      <c r="F7" s="417"/>
      <c r="G7" s="417"/>
      <c r="H7" s="417"/>
      <c r="I7" s="417"/>
      <c r="J7" s="417"/>
      <c r="K7" s="417"/>
      <c r="L7" s="417"/>
      <c r="M7" s="417"/>
      <c r="N7" s="417"/>
      <c r="O7" s="417"/>
      <c r="P7" s="417"/>
      <c r="Q7" s="417"/>
      <c r="R7" s="422"/>
      <c r="S7" s="422"/>
      <c r="T7" s="422"/>
      <c r="U7" s="422"/>
      <c r="V7" s="423"/>
      <c r="W7" s="425"/>
      <c r="X7" s="426"/>
      <c r="Y7" s="426"/>
      <c r="Z7" s="426"/>
      <c r="AA7" s="426"/>
      <c r="AB7" s="416"/>
      <c r="AC7" s="443"/>
      <c r="AD7" s="444"/>
      <c r="AE7" s="444"/>
      <c r="AF7" s="444"/>
      <c r="AG7" s="444"/>
      <c r="AH7" s="444"/>
      <c r="AI7" s="444"/>
      <c r="AJ7" s="444"/>
      <c r="AK7" s="444"/>
      <c r="AL7" s="445"/>
      <c r="AM7" s="528" t="s">
        <v>173</v>
      </c>
      <c r="AN7" s="489"/>
      <c r="AO7" s="489"/>
      <c r="AP7" s="489"/>
      <c r="AQ7" s="489"/>
      <c r="AR7" s="489"/>
      <c r="AS7" s="489"/>
      <c r="AT7" s="490"/>
      <c r="AU7" s="529" t="s">
        <v>61</v>
      </c>
      <c r="AV7" s="530"/>
      <c r="AW7" s="530"/>
      <c r="AX7" s="530"/>
      <c r="AY7" s="495" t="s">
        <v>174</v>
      </c>
      <c r="AZ7" s="496"/>
      <c r="BA7" s="496"/>
      <c r="BB7" s="496"/>
      <c r="BC7" s="496"/>
      <c r="BD7" s="496"/>
      <c r="BE7" s="496"/>
      <c r="BF7" s="496"/>
      <c r="BG7" s="496"/>
      <c r="BH7" s="496"/>
      <c r="BI7" s="496"/>
      <c r="BJ7" s="496"/>
      <c r="BK7" s="496"/>
      <c r="BL7" s="496"/>
      <c r="BM7" s="497"/>
      <c r="BN7" s="498">
        <v>663087</v>
      </c>
      <c r="BO7" s="499"/>
      <c r="BP7" s="499"/>
      <c r="BQ7" s="499"/>
      <c r="BR7" s="499"/>
      <c r="BS7" s="499"/>
      <c r="BT7" s="499"/>
      <c r="BU7" s="500"/>
      <c r="BV7" s="498">
        <v>469682</v>
      </c>
      <c r="BW7" s="499"/>
      <c r="BX7" s="499"/>
      <c r="BY7" s="499"/>
      <c r="BZ7" s="499"/>
      <c r="CA7" s="499"/>
      <c r="CB7" s="499"/>
      <c r="CC7" s="500"/>
      <c r="CD7" s="509" t="s">
        <v>175</v>
      </c>
      <c r="CE7" s="510"/>
      <c r="CF7" s="510"/>
      <c r="CG7" s="510"/>
      <c r="CH7" s="510"/>
      <c r="CI7" s="510"/>
      <c r="CJ7" s="510"/>
      <c r="CK7" s="510"/>
      <c r="CL7" s="510"/>
      <c r="CM7" s="510"/>
      <c r="CN7" s="510"/>
      <c r="CO7" s="510"/>
      <c r="CP7" s="510"/>
      <c r="CQ7" s="510"/>
      <c r="CR7" s="510"/>
      <c r="CS7" s="511"/>
      <c r="CT7" s="498">
        <v>32195730</v>
      </c>
      <c r="CU7" s="499"/>
      <c r="CV7" s="499"/>
      <c r="CW7" s="499"/>
      <c r="CX7" s="499"/>
      <c r="CY7" s="499"/>
      <c r="CZ7" s="499"/>
      <c r="DA7" s="500"/>
      <c r="DB7" s="498">
        <v>31634319</v>
      </c>
      <c r="DC7" s="499"/>
      <c r="DD7" s="499"/>
      <c r="DE7" s="499"/>
      <c r="DF7" s="499"/>
      <c r="DG7" s="499"/>
      <c r="DH7" s="499"/>
      <c r="DI7" s="500"/>
    </row>
    <row r="8" spans="1:119" ht="18.75" customHeight="1">
      <c r="A8" s="2"/>
      <c r="B8" s="433"/>
      <c r="C8" s="434"/>
      <c r="D8" s="434"/>
      <c r="E8" s="435"/>
      <c r="F8" s="435"/>
      <c r="G8" s="435"/>
      <c r="H8" s="435"/>
      <c r="I8" s="435"/>
      <c r="J8" s="435"/>
      <c r="K8" s="435"/>
      <c r="L8" s="435"/>
      <c r="M8" s="435"/>
      <c r="N8" s="435"/>
      <c r="O8" s="435"/>
      <c r="P8" s="435"/>
      <c r="Q8" s="435"/>
      <c r="R8" s="437"/>
      <c r="S8" s="437"/>
      <c r="T8" s="437"/>
      <c r="U8" s="437"/>
      <c r="V8" s="438"/>
      <c r="W8" s="378"/>
      <c r="X8" s="379"/>
      <c r="Y8" s="379"/>
      <c r="Z8" s="379"/>
      <c r="AA8" s="379"/>
      <c r="AB8" s="434"/>
      <c r="AC8" s="446"/>
      <c r="AD8" s="447"/>
      <c r="AE8" s="447"/>
      <c r="AF8" s="447"/>
      <c r="AG8" s="447"/>
      <c r="AH8" s="447"/>
      <c r="AI8" s="447"/>
      <c r="AJ8" s="447"/>
      <c r="AK8" s="447"/>
      <c r="AL8" s="448"/>
      <c r="AM8" s="528" t="s">
        <v>177</v>
      </c>
      <c r="AN8" s="489"/>
      <c r="AO8" s="489"/>
      <c r="AP8" s="489"/>
      <c r="AQ8" s="489"/>
      <c r="AR8" s="489"/>
      <c r="AS8" s="489"/>
      <c r="AT8" s="490"/>
      <c r="AU8" s="529" t="s">
        <v>61</v>
      </c>
      <c r="AV8" s="530"/>
      <c r="AW8" s="530"/>
      <c r="AX8" s="530"/>
      <c r="AY8" s="495" t="s">
        <v>179</v>
      </c>
      <c r="AZ8" s="496"/>
      <c r="BA8" s="496"/>
      <c r="BB8" s="496"/>
      <c r="BC8" s="496"/>
      <c r="BD8" s="496"/>
      <c r="BE8" s="496"/>
      <c r="BF8" s="496"/>
      <c r="BG8" s="496"/>
      <c r="BH8" s="496"/>
      <c r="BI8" s="496"/>
      <c r="BJ8" s="496"/>
      <c r="BK8" s="496"/>
      <c r="BL8" s="496"/>
      <c r="BM8" s="497"/>
      <c r="BN8" s="498">
        <v>2109555</v>
      </c>
      <c r="BO8" s="499"/>
      <c r="BP8" s="499"/>
      <c r="BQ8" s="499"/>
      <c r="BR8" s="499"/>
      <c r="BS8" s="499"/>
      <c r="BT8" s="499"/>
      <c r="BU8" s="500"/>
      <c r="BV8" s="498">
        <v>1427488</v>
      </c>
      <c r="BW8" s="499"/>
      <c r="BX8" s="499"/>
      <c r="BY8" s="499"/>
      <c r="BZ8" s="499"/>
      <c r="CA8" s="499"/>
      <c r="CB8" s="499"/>
      <c r="CC8" s="500"/>
      <c r="CD8" s="509" t="s">
        <v>180</v>
      </c>
      <c r="CE8" s="510"/>
      <c r="CF8" s="510"/>
      <c r="CG8" s="510"/>
      <c r="CH8" s="510"/>
      <c r="CI8" s="510"/>
      <c r="CJ8" s="510"/>
      <c r="CK8" s="510"/>
      <c r="CL8" s="510"/>
      <c r="CM8" s="510"/>
      <c r="CN8" s="510"/>
      <c r="CO8" s="510"/>
      <c r="CP8" s="510"/>
      <c r="CQ8" s="510"/>
      <c r="CR8" s="510"/>
      <c r="CS8" s="511"/>
      <c r="CT8" s="562">
        <v>0.49</v>
      </c>
      <c r="CU8" s="563"/>
      <c r="CV8" s="563"/>
      <c r="CW8" s="563"/>
      <c r="CX8" s="563"/>
      <c r="CY8" s="563"/>
      <c r="CZ8" s="563"/>
      <c r="DA8" s="564"/>
      <c r="DB8" s="562">
        <v>0.49</v>
      </c>
      <c r="DC8" s="563"/>
      <c r="DD8" s="563"/>
      <c r="DE8" s="563"/>
      <c r="DF8" s="563"/>
      <c r="DG8" s="563"/>
      <c r="DH8" s="563"/>
      <c r="DI8" s="564"/>
    </row>
    <row r="9" spans="1:119" ht="18.75" customHeight="1">
      <c r="A9" s="2"/>
      <c r="B9" s="449" t="s">
        <v>22</v>
      </c>
      <c r="C9" s="450"/>
      <c r="D9" s="450"/>
      <c r="E9" s="450"/>
      <c r="F9" s="450"/>
      <c r="G9" s="450"/>
      <c r="H9" s="450"/>
      <c r="I9" s="450"/>
      <c r="J9" s="450"/>
      <c r="K9" s="451"/>
      <c r="L9" s="580" t="s">
        <v>10</v>
      </c>
      <c r="M9" s="581"/>
      <c r="N9" s="581"/>
      <c r="O9" s="581"/>
      <c r="P9" s="581"/>
      <c r="Q9" s="582"/>
      <c r="R9" s="583">
        <v>118394</v>
      </c>
      <c r="S9" s="584"/>
      <c r="T9" s="584"/>
      <c r="U9" s="584"/>
      <c r="V9" s="585"/>
      <c r="W9" s="376" t="s">
        <v>181</v>
      </c>
      <c r="X9" s="377"/>
      <c r="Y9" s="377"/>
      <c r="Z9" s="377"/>
      <c r="AA9" s="377"/>
      <c r="AB9" s="377"/>
      <c r="AC9" s="377"/>
      <c r="AD9" s="377"/>
      <c r="AE9" s="377"/>
      <c r="AF9" s="377"/>
      <c r="AG9" s="377"/>
      <c r="AH9" s="377"/>
      <c r="AI9" s="377"/>
      <c r="AJ9" s="377"/>
      <c r="AK9" s="377"/>
      <c r="AL9" s="428"/>
      <c r="AM9" s="528" t="s">
        <v>183</v>
      </c>
      <c r="AN9" s="489"/>
      <c r="AO9" s="489"/>
      <c r="AP9" s="489"/>
      <c r="AQ9" s="489"/>
      <c r="AR9" s="489"/>
      <c r="AS9" s="489"/>
      <c r="AT9" s="490"/>
      <c r="AU9" s="529" t="s">
        <v>61</v>
      </c>
      <c r="AV9" s="530"/>
      <c r="AW9" s="530"/>
      <c r="AX9" s="530"/>
      <c r="AY9" s="495" t="s">
        <v>66</v>
      </c>
      <c r="AZ9" s="496"/>
      <c r="BA9" s="496"/>
      <c r="BB9" s="496"/>
      <c r="BC9" s="496"/>
      <c r="BD9" s="496"/>
      <c r="BE9" s="496"/>
      <c r="BF9" s="496"/>
      <c r="BG9" s="496"/>
      <c r="BH9" s="496"/>
      <c r="BI9" s="496"/>
      <c r="BJ9" s="496"/>
      <c r="BK9" s="496"/>
      <c r="BL9" s="496"/>
      <c r="BM9" s="497"/>
      <c r="BN9" s="498">
        <v>682067</v>
      </c>
      <c r="BO9" s="499"/>
      <c r="BP9" s="499"/>
      <c r="BQ9" s="499"/>
      <c r="BR9" s="499"/>
      <c r="BS9" s="499"/>
      <c r="BT9" s="499"/>
      <c r="BU9" s="500"/>
      <c r="BV9" s="498">
        <v>80754</v>
      </c>
      <c r="BW9" s="499"/>
      <c r="BX9" s="499"/>
      <c r="BY9" s="499"/>
      <c r="BZ9" s="499"/>
      <c r="CA9" s="499"/>
      <c r="CB9" s="499"/>
      <c r="CC9" s="500"/>
      <c r="CD9" s="509" t="s">
        <v>63</v>
      </c>
      <c r="CE9" s="510"/>
      <c r="CF9" s="510"/>
      <c r="CG9" s="510"/>
      <c r="CH9" s="510"/>
      <c r="CI9" s="510"/>
      <c r="CJ9" s="510"/>
      <c r="CK9" s="510"/>
      <c r="CL9" s="510"/>
      <c r="CM9" s="510"/>
      <c r="CN9" s="510"/>
      <c r="CO9" s="510"/>
      <c r="CP9" s="510"/>
      <c r="CQ9" s="510"/>
      <c r="CR9" s="510"/>
      <c r="CS9" s="511"/>
      <c r="CT9" s="364">
        <v>16.2</v>
      </c>
      <c r="CU9" s="365"/>
      <c r="CV9" s="365"/>
      <c r="CW9" s="365"/>
      <c r="CX9" s="365"/>
      <c r="CY9" s="365"/>
      <c r="CZ9" s="365"/>
      <c r="DA9" s="366"/>
      <c r="DB9" s="364">
        <v>17.5</v>
      </c>
      <c r="DC9" s="365"/>
      <c r="DD9" s="365"/>
      <c r="DE9" s="365"/>
      <c r="DF9" s="365"/>
      <c r="DG9" s="365"/>
      <c r="DH9" s="365"/>
      <c r="DI9" s="366"/>
    </row>
    <row r="10" spans="1:119" ht="18.75" customHeight="1">
      <c r="A10" s="2"/>
      <c r="B10" s="449"/>
      <c r="C10" s="450"/>
      <c r="D10" s="450"/>
      <c r="E10" s="450"/>
      <c r="F10" s="450"/>
      <c r="G10" s="450"/>
      <c r="H10" s="450"/>
      <c r="I10" s="450"/>
      <c r="J10" s="450"/>
      <c r="K10" s="451"/>
      <c r="L10" s="488" t="s">
        <v>185</v>
      </c>
      <c r="M10" s="489"/>
      <c r="N10" s="489"/>
      <c r="O10" s="489"/>
      <c r="P10" s="489"/>
      <c r="Q10" s="490"/>
      <c r="R10" s="491">
        <v>125159</v>
      </c>
      <c r="S10" s="492"/>
      <c r="T10" s="492"/>
      <c r="U10" s="492"/>
      <c r="V10" s="494"/>
      <c r="W10" s="425"/>
      <c r="X10" s="426"/>
      <c r="Y10" s="426"/>
      <c r="Z10" s="426"/>
      <c r="AA10" s="426"/>
      <c r="AB10" s="426"/>
      <c r="AC10" s="426"/>
      <c r="AD10" s="426"/>
      <c r="AE10" s="426"/>
      <c r="AF10" s="426"/>
      <c r="AG10" s="426"/>
      <c r="AH10" s="426"/>
      <c r="AI10" s="426"/>
      <c r="AJ10" s="426"/>
      <c r="AK10" s="426"/>
      <c r="AL10" s="429"/>
      <c r="AM10" s="528" t="s">
        <v>187</v>
      </c>
      <c r="AN10" s="489"/>
      <c r="AO10" s="489"/>
      <c r="AP10" s="489"/>
      <c r="AQ10" s="489"/>
      <c r="AR10" s="489"/>
      <c r="AS10" s="489"/>
      <c r="AT10" s="490"/>
      <c r="AU10" s="529" t="s">
        <v>189</v>
      </c>
      <c r="AV10" s="530"/>
      <c r="AW10" s="530"/>
      <c r="AX10" s="530"/>
      <c r="AY10" s="495" t="s">
        <v>191</v>
      </c>
      <c r="AZ10" s="496"/>
      <c r="BA10" s="496"/>
      <c r="BB10" s="496"/>
      <c r="BC10" s="496"/>
      <c r="BD10" s="496"/>
      <c r="BE10" s="496"/>
      <c r="BF10" s="496"/>
      <c r="BG10" s="496"/>
      <c r="BH10" s="496"/>
      <c r="BI10" s="496"/>
      <c r="BJ10" s="496"/>
      <c r="BK10" s="496"/>
      <c r="BL10" s="496"/>
      <c r="BM10" s="497"/>
      <c r="BN10" s="498">
        <v>730246</v>
      </c>
      <c r="BO10" s="499"/>
      <c r="BP10" s="499"/>
      <c r="BQ10" s="499"/>
      <c r="BR10" s="499"/>
      <c r="BS10" s="499"/>
      <c r="BT10" s="499"/>
      <c r="BU10" s="500"/>
      <c r="BV10" s="498">
        <v>694006</v>
      </c>
      <c r="BW10" s="499"/>
      <c r="BX10" s="499"/>
      <c r="BY10" s="499"/>
      <c r="BZ10" s="499"/>
      <c r="CA10" s="499"/>
      <c r="CB10" s="499"/>
      <c r="CC10" s="500"/>
      <c r="CD10" s="25" t="s">
        <v>193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49"/>
      <c r="C11" s="450"/>
      <c r="D11" s="450"/>
      <c r="E11" s="450"/>
      <c r="F11" s="450"/>
      <c r="G11" s="450"/>
      <c r="H11" s="450"/>
      <c r="I11" s="450"/>
      <c r="J11" s="450"/>
      <c r="K11" s="451"/>
      <c r="L11" s="462" t="s">
        <v>195</v>
      </c>
      <c r="M11" s="463"/>
      <c r="N11" s="463"/>
      <c r="O11" s="463"/>
      <c r="P11" s="463"/>
      <c r="Q11" s="464"/>
      <c r="R11" s="577" t="s">
        <v>192</v>
      </c>
      <c r="S11" s="578"/>
      <c r="T11" s="578"/>
      <c r="U11" s="578"/>
      <c r="V11" s="579"/>
      <c r="W11" s="425"/>
      <c r="X11" s="426"/>
      <c r="Y11" s="426"/>
      <c r="Z11" s="426"/>
      <c r="AA11" s="426"/>
      <c r="AB11" s="426"/>
      <c r="AC11" s="426"/>
      <c r="AD11" s="426"/>
      <c r="AE11" s="426"/>
      <c r="AF11" s="426"/>
      <c r="AG11" s="426"/>
      <c r="AH11" s="426"/>
      <c r="AI11" s="426"/>
      <c r="AJ11" s="426"/>
      <c r="AK11" s="426"/>
      <c r="AL11" s="429"/>
      <c r="AM11" s="528" t="s">
        <v>197</v>
      </c>
      <c r="AN11" s="489"/>
      <c r="AO11" s="489"/>
      <c r="AP11" s="489"/>
      <c r="AQ11" s="489"/>
      <c r="AR11" s="489"/>
      <c r="AS11" s="489"/>
      <c r="AT11" s="490"/>
      <c r="AU11" s="529" t="s">
        <v>189</v>
      </c>
      <c r="AV11" s="530"/>
      <c r="AW11" s="530"/>
      <c r="AX11" s="530"/>
      <c r="AY11" s="495" t="s">
        <v>198</v>
      </c>
      <c r="AZ11" s="496"/>
      <c r="BA11" s="496"/>
      <c r="BB11" s="496"/>
      <c r="BC11" s="496"/>
      <c r="BD11" s="496"/>
      <c r="BE11" s="496"/>
      <c r="BF11" s="496"/>
      <c r="BG11" s="496"/>
      <c r="BH11" s="496"/>
      <c r="BI11" s="496"/>
      <c r="BJ11" s="496"/>
      <c r="BK11" s="496"/>
      <c r="BL11" s="496"/>
      <c r="BM11" s="497"/>
      <c r="BN11" s="498">
        <v>0</v>
      </c>
      <c r="BO11" s="499"/>
      <c r="BP11" s="499"/>
      <c r="BQ11" s="499"/>
      <c r="BR11" s="499"/>
      <c r="BS11" s="499"/>
      <c r="BT11" s="499"/>
      <c r="BU11" s="500"/>
      <c r="BV11" s="498">
        <v>0</v>
      </c>
      <c r="BW11" s="499"/>
      <c r="BX11" s="499"/>
      <c r="BY11" s="499"/>
      <c r="BZ11" s="499"/>
      <c r="CA11" s="499"/>
      <c r="CB11" s="499"/>
      <c r="CC11" s="500"/>
      <c r="CD11" s="509" t="s">
        <v>201</v>
      </c>
      <c r="CE11" s="510"/>
      <c r="CF11" s="510"/>
      <c r="CG11" s="510"/>
      <c r="CH11" s="510"/>
      <c r="CI11" s="510"/>
      <c r="CJ11" s="510"/>
      <c r="CK11" s="510"/>
      <c r="CL11" s="510"/>
      <c r="CM11" s="510"/>
      <c r="CN11" s="510"/>
      <c r="CO11" s="510"/>
      <c r="CP11" s="510"/>
      <c r="CQ11" s="510"/>
      <c r="CR11" s="510"/>
      <c r="CS11" s="511"/>
      <c r="CT11" s="562" t="s">
        <v>202</v>
      </c>
      <c r="CU11" s="563"/>
      <c r="CV11" s="563"/>
      <c r="CW11" s="563"/>
      <c r="CX11" s="563"/>
      <c r="CY11" s="563"/>
      <c r="CZ11" s="563"/>
      <c r="DA11" s="564"/>
      <c r="DB11" s="562" t="s">
        <v>202</v>
      </c>
      <c r="DC11" s="563"/>
      <c r="DD11" s="563"/>
      <c r="DE11" s="563"/>
      <c r="DF11" s="563"/>
      <c r="DG11" s="563"/>
      <c r="DH11" s="563"/>
      <c r="DI11" s="564"/>
    </row>
    <row r="12" spans="1:119" ht="18.75" customHeight="1">
      <c r="A12" s="2"/>
      <c r="B12" s="452" t="s">
        <v>203</v>
      </c>
      <c r="C12" s="453"/>
      <c r="D12" s="453"/>
      <c r="E12" s="453"/>
      <c r="F12" s="453"/>
      <c r="G12" s="453"/>
      <c r="H12" s="453"/>
      <c r="I12" s="453"/>
      <c r="J12" s="453"/>
      <c r="K12" s="454"/>
      <c r="L12" s="565" t="s">
        <v>205</v>
      </c>
      <c r="M12" s="566"/>
      <c r="N12" s="566"/>
      <c r="O12" s="566"/>
      <c r="P12" s="566"/>
      <c r="Q12" s="567"/>
      <c r="R12" s="568">
        <v>120924</v>
      </c>
      <c r="S12" s="569"/>
      <c r="T12" s="569"/>
      <c r="U12" s="569"/>
      <c r="V12" s="570"/>
      <c r="W12" s="571" t="s">
        <v>5</v>
      </c>
      <c r="X12" s="530"/>
      <c r="Y12" s="530"/>
      <c r="Z12" s="530"/>
      <c r="AA12" s="530"/>
      <c r="AB12" s="572"/>
      <c r="AC12" s="573" t="s">
        <v>206</v>
      </c>
      <c r="AD12" s="574"/>
      <c r="AE12" s="574"/>
      <c r="AF12" s="574"/>
      <c r="AG12" s="575"/>
      <c r="AH12" s="573" t="s">
        <v>208</v>
      </c>
      <c r="AI12" s="574"/>
      <c r="AJ12" s="574"/>
      <c r="AK12" s="574"/>
      <c r="AL12" s="576"/>
      <c r="AM12" s="528" t="s">
        <v>211</v>
      </c>
      <c r="AN12" s="489"/>
      <c r="AO12" s="489"/>
      <c r="AP12" s="489"/>
      <c r="AQ12" s="489"/>
      <c r="AR12" s="489"/>
      <c r="AS12" s="489"/>
      <c r="AT12" s="490"/>
      <c r="AU12" s="529" t="s">
        <v>61</v>
      </c>
      <c r="AV12" s="530"/>
      <c r="AW12" s="530"/>
      <c r="AX12" s="530"/>
      <c r="AY12" s="495" t="s">
        <v>213</v>
      </c>
      <c r="AZ12" s="496"/>
      <c r="BA12" s="496"/>
      <c r="BB12" s="496"/>
      <c r="BC12" s="496"/>
      <c r="BD12" s="496"/>
      <c r="BE12" s="496"/>
      <c r="BF12" s="496"/>
      <c r="BG12" s="496"/>
      <c r="BH12" s="496"/>
      <c r="BI12" s="496"/>
      <c r="BJ12" s="496"/>
      <c r="BK12" s="496"/>
      <c r="BL12" s="496"/>
      <c r="BM12" s="497"/>
      <c r="BN12" s="498">
        <v>819127</v>
      </c>
      <c r="BO12" s="499"/>
      <c r="BP12" s="499"/>
      <c r="BQ12" s="499"/>
      <c r="BR12" s="499"/>
      <c r="BS12" s="499"/>
      <c r="BT12" s="499"/>
      <c r="BU12" s="500"/>
      <c r="BV12" s="498">
        <v>857109</v>
      </c>
      <c r="BW12" s="499"/>
      <c r="BX12" s="499"/>
      <c r="BY12" s="499"/>
      <c r="BZ12" s="499"/>
      <c r="CA12" s="499"/>
      <c r="CB12" s="499"/>
      <c r="CC12" s="500"/>
      <c r="CD12" s="509" t="s">
        <v>215</v>
      </c>
      <c r="CE12" s="510"/>
      <c r="CF12" s="510"/>
      <c r="CG12" s="510"/>
      <c r="CH12" s="510"/>
      <c r="CI12" s="510"/>
      <c r="CJ12" s="510"/>
      <c r="CK12" s="510"/>
      <c r="CL12" s="510"/>
      <c r="CM12" s="510"/>
      <c r="CN12" s="510"/>
      <c r="CO12" s="510"/>
      <c r="CP12" s="510"/>
      <c r="CQ12" s="510"/>
      <c r="CR12" s="510"/>
      <c r="CS12" s="511"/>
      <c r="CT12" s="562" t="s">
        <v>202</v>
      </c>
      <c r="CU12" s="563"/>
      <c r="CV12" s="563"/>
      <c r="CW12" s="563"/>
      <c r="CX12" s="563"/>
      <c r="CY12" s="563"/>
      <c r="CZ12" s="563"/>
      <c r="DA12" s="564"/>
      <c r="DB12" s="562" t="s">
        <v>202</v>
      </c>
      <c r="DC12" s="563"/>
      <c r="DD12" s="563"/>
      <c r="DE12" s="563"/>
      <c r="DF12" s="563"/>
      <c r="DG12" s="563"/>
      <c r="DH12" s="563"/>
      <c r="DI12" s="564"/>
    </row>
    <row r="13" spans="1:119" ht="18.75" customHeight="1">
      <c r="A13" s="2"/>
      <c r="B13" s="455"/>
      <c r="C13" s="456"/>
      <c r="D13" s="456"/>
      <c r="E13" s="456"/>
      <c r="F13" s="456"/>
      <c r="G13" s="456"/>
      <c r="H13" s="456"/>
      <c r="I13" s="456"/>
      <c r="J13" s="456"/>
      <c r="K13" s="457"/>
      <c r="L13" s="16"/>
      <c r="M13" s="551" t="s">
        <v>216</v>
      </c>
      <c r="N13" s="552"/>
      <c r="O13" s="552"/>
      <c r="P13" s="552"/>
      <c r="Q13" s="553"/>
      <c r="R13" s="554">
        <v>120436</v>
      </c>
      <c r="S13" s="555"/>
      <c r="T13" s="555"/>
      <c r="U13" s="555"/>
      <c r="V13" s="556"/>
      <c r="W13" s="439" t="s">
        <v>150</v>
      </c>
      <c r="X13" s="381"/>
      <c r="Y13" s="381"/>
      <c r="Z13" s="381"/>
      <c r="AA13" s="381"/>
      <c r="AB13" s="382"/>
      <c r="AC13" s="491">
        <v>3017</v>
      </c>
      <c r="AD13" s="492"/>
      <c r="AE13" s="492"/>
      <c r="AF13" s="492"/>
      <c r="AG13" s="493"/>
      <c r="AH13" s="491">
        <v>3113</v>
      </c>
      <c r="AI13" s="492"/>
      <c r="AJ13" s="492"/>
      <c r="AK13" s="492"/>
      <c r="AL13" s="494"/>
      <c r="AM13" s="528" t="s">
        <v>218</v>
      </c>
      <c r="AN13" s="489"/>
      <c r="AO13" s="489"/>
      <c r="AP13" s="489"/>
      <c r="AQ13" s="489"/>
      <c r="AR13" s="489"/>
      <c r="AS13" s="489"/>
      <c r="AT13" s="490"/>
      <c r="AU13" s="529" t="s">
        <v>189</v>
      </c>
      <c r="AV13" s="530"/>
      <c r="AW13" s="530"/>
      <c r="AX13" s="530"/>
      <c r="AY13" s="495" t="s">
        <v>220</v>
      </c>
      <c r="AZ13" s="496"/>
      <c r="BA13" s="496"/>
      <c r="BB13" s="496"/>
      <c r="BC13" s="496"/>
      <c r="BD13" s="496"/>
      <c r="BE13" s="496"/>
      <c r="BF13" s="496"/>
      <c r="BG13" s="496"/>
      <c r="BH13" s="496"/>
      <c r="BI13" s="496"/>
      <c r="BJ13" s="496"/>
      <c r="BK13" s="496"/>
      <c r="BL13" s="496"/>
      <c r="BM13" s="497"/>
      <c r="BN13" s="498">
        <v>593186</v>
      </c>
      <c r="BO13" s="499"/>
      <c r="BP13" s="499"/>
      <c r="BQ13" s="499"/>
      <c r="BR13" s="499"/>
      <c r="BS13" s="499"/>
      <c r="BT13" s="499"/>
      <c r="BU13" s="500"/>
      <c r="BV13" s="498">
        <v>-82349</v>
      </c>
      <c r="BW13" s="499"/>
      <c r="BX13" s="499"/>
      <c r="BY13" s="499"/>
      <c r="BZ13" s="499"/>
      <c r="CA13" s="499"/>
      <c r="CB13" s="499"/>
      <c r="CC13" s="500"/>
      <c r="CD13" s="509" t="s">
        <v>222</v>
      </c>
      <c r="CE13" s="510"/>
      <c r="CF13" s="510"/>
      <c r="CG13" s="510"/>
      <c r="CH13" s="510"/>
      <c r="CI13" s="510"/>
      <c r="CJ13" s="510"/>
      <c r="CK13" s="510"/>
      <c r="CL13" s="510"/>
      <c r="CM13" s="510"/>
      <c r="CN13" s="510"/>
      <c r="CO13" s="510"/>
      <c r="CP13" s="510"/>
      <c r="CQ13" s="510"/>
      <c r="CR13" s="510"/>
      <c r="CS13" s="511"/>
      <c r="CT13" s="364">
        <v>8.1</v>
      </c>
      <c r="CU13" s="365"/>
      <c r="CV13" s="365"/>
      <c r="CW13" s="365"/>
      <c r="CX13" s="365"/>
      <c r="CY13" s="365"/>
      <c r="CZ13" s="365"/>
      <c r="DA13" s="366"/>
      <c r="DB13" s="364">
        <v>8.9</v>
      </c>
      <c r="DC13" s="365"/>
      <c r="DD13" s="365"/>
      <c r="DE13" s="365"/>
      <c r="DF13" s="365"/>
      <c r="DG13" s="365"/>
      <c r="DH13" s="365"/>
      <c r="DI13" s="366"/>
    </row>
    <row r="14" spans="1:119" ht="18.75" customHeight="1">
      <c r="A14" s="2"/>
      <c r="B14" s="455"/>
      <c r="C14" s="456"/>
      <c r="D14" s="456"/>
      <c r="E14" s="456"/>
      <c r="F14" s="456"/>
      <c r="G14" s="456"/>
      <c r="H14" s="456"/>
      <c r="I14" s="456"/>
      <c r="J14" s="456"/>
      <c r="K14" s="457"/>
      <c r="L14" s="541" t="s">
        <v>223</v>
      </c>
      <c r="M14" s="560"/>
      <c r="N14" s="560"/>
      <c r="O14" s="560"/>
      <c r="P14" s="560"/>
      <c r="Q14" s="561"/>
      <c r="R14" s="554">
        <v>122166</v>
      </c>
      <c r="S14" s="555"/>
      <c r="T14" s="555"/>
      <c r="U14" s="555"/>
      <c r="V14" s="556"/>
      <c r="W14" s="427"/>
      <c r="X14" s="384"/>
      <c r="Y14" s="384"/>
      <c r="Z14" s="384"/>
      <c r="AA14" s="384"/>
      <c r="AB14" s="385"/>
      <c r="AC14" s="544">
        <v>5.5</v>
      </c>
      <c r="AD14" s="545"/>
      <c r="AE14" s="545"/>
      <c r="AF14" s="545"/>
      <c r="AG14" s="546"/>
      <c r="AH14" s="544">
        <v>5.6</v>
      </c>
      <c r="AI14" s="545"/>
      <c r="AJ14" s="545"/>
      <c r="AK14" s="545"/>
      <c r="AL14" s="547"/>
      <c r="AM14" s="528"/>
      <c r="AN14" s="489"/>
      <c r="AO14" s="489"/>
      <c r="AP14" s="489"/>
      <c r="AQ14" s="489"/>
      <c r="AR14" s="489"/>
      <c r="AS14" s="489"/>
      <c r="AT14" s="490"/>
      <c r="AU14" s="529"/>
      <c r="AV14" s="530"/>
      <c r="AW14" s="530"/>
      <c r="AX14" s="530"/>
      <c r="AY14" s="495"/>
      <c r="AZ14" s="496"/>
      <c r="BA14" s="496"/>
      <c r="BB14" s="496"/>
      <c r="BC14" s="496"/>
      <c r="BD14" s="496"/>
      <c r="BE14" s="496"/>
      <c r="BF14" s="496"/>
      <c r="BG14" s="496"/>
      <c r="BH14" s="496"/>
      <c r="BI14" s="496"/>
      <c r="BJ14" s="496"/>
      <c r="BK14" s="496"/>
      <c r="BL14" s="496"/>
      <c r="BM14" s="497"/>
      <c r="BN14" s="498"/>
      <c r="BO14" s="499"/>
      <c r="BP14" s="499"/>
      <c r="BQ14" s="499"/>
      <c r="BR14" s="499"/>
      <c r="BS14" s="499"/>
      <c r="BT14" s="499"/>
      <c r="BU14" s="500"/>
      <c r="BV14" s="498"/>
      <c r="BW14" s="499"/>
      <c r="BX14" s="499"/>
      <c r="BY14" s="499"/>
      <c r="BZ14" s="499"/>
      <c r="CA14" s="499"/>
      <c r="CB14" s="499"/>
      <c r="CC14" s="500"/>
      <c r="CD14" s="504" t="s">
        <v>224</v>
      </c>
      <c r="CE14" s="505"/>
      <c r="CF14" s="505"/>
      <c r="CG14" s="505"/>
      <c r="CH14" s="505"/>
      <c r="CI14" s="505"/>
      <c r="CJ14" s="505"/>
      <c r="CK14" s="505"/>
      <c r="CL14" s="505"/>
      <c r="CM14" s="505"/>
      <c r="CN14" s="505"/>
      <c r="CO14" s="505"/>
      <c r="CP14" s="505"/>
      <c r="CQ14" s="505"/>
      <c r="CR14" s="505"/>
      <c r="CS14" s="506"/>
      <c r="CT14" s="548" t="s">
        <v>202</v>
      </c>
      <c r="CU14" s="549"/>
      <c r="CV14" s="549"/>
      <c r="CW14" s="549"/>
      <c r="CX14" s="549"/>
      <c r="CY14" s="549"/>
      <c r="CZ14" s="549"/>
      <c r="DA14" s="550"/>
      <c r="DB14" s="548" t="s">
        <v>202</v>
      </c>
      <c r="DC14" s="549"/>
      <c r="DD14" s="549"/>
      <c r="DE14" s="549"/>
      <c r="DF14" s="549"/>
      <c r="DG14" s="549"/>
      <c r="DH14" s="549"/>
      <c r="DI14" s="550"/>
    </row>
    <row r="15" spans="1:119" ht="18.75" customHeight="1">
      <c r="A15" s="2"/>
      <c r="B15" s="455"/>
      <c r="C15" s="456"/>
      <c r="D15" s="456"/>
      <c r="E15" s="456"/>
      <c r="F15" s="456"/>
      <c r="G15" s="456"/>
      <c r="H15" s="456"/>
      <c r="I15" s="456"/>
      <c r="J15" s="456"/>
      <c r="K15" s="457"/>
      <c r="L15" s="16"/>
      <c r="M15" s="551" t="s">
        <v>216</v>
      </c>
      <c r="N15" s="552"/>
      <c r="O15" s="552"/>
      <c r="P15" s="552"/>
      <c r="Q15" s="553"/>
      <c r="R15" s="554">
        <v>121708</v>
      </c>
      <c r="S15" s="555"/>
      <c r="T15" s="555"/>
      <c r="U15" s="555"/>
      <c r="V15" s="556"/>
      <c r="W15" s="439" t="s">
        <v>7</v>
      </c>
      <c r="X15" s="381"/>
      <c r="Y15" s="381"/>
      <c r="Z15" s="381"/>
      <c r="AA15" s="381"/>
      <c r="AB15" s="382"/>
      <c r="AC15" s="491">
        <v>15279</v>
      </c>
      <c r="AD15" s="492"/>
      <c r="AE15" s="492"/>
      <c r="AF15" s="492"/>
      <c r="AG15" s="493"/>
      <c r="AH15" s="491">
        <v>16091</v>
      </c>
      <c r="AI15" s="492"/>
      <c r="AJ15" s="492"/>
      <c r="AK15" s="492"/>
      <c r="AL15" s="494"/>
      <c r="AM15" s="528"/>
      <c r="AN15" s="489"/>
      <c r="AO15" s="489"/>
      <c r="AP15" s="489"/>
      <c r="AQ15" s="489"/>
      <c r="AR15" s="489"/>
      <c r="AS15" s="489"/>
      <c r="AT15" s="490"/>
      <c r="AU15" s="529"/>
      <c r="AV15" s="530"/>
      <c r="AW15" s="530"/>
      <c r="AX15" s="530"/>
      <c r="AY15" s="501" t="s">
        <v>227</v>
      </c>
      <c r="AZ15" s="502"/>
      <c r="BA15" s="502"/>
      <c r="BB15" s="502"/>
      <c r="BC15" s="502"/>
      <c r="BD15" s="502"/>
      <c r="BE15" s="502"/>
      <c r="BF15" s="502"/>
      <c r="BG15" s="502"/>
      <c r="BH15" s="502"/>
      <c r="BI15" s="502"/>
      <c r="BJ15" s="502"/>
      <c r="BK15" s="502"/>
      <c r="BL15" s="502"/>
      <c r="BM15" s="503"/>
      <c r="BN15" s="485">
        <v>13978544</v>
      </c>
      <c r="BO15" s="486"/>
      <c r="BP15" s="486"/>
      <c r="BQ15" s="486"/>
      <c r="BR15" s="486"/>
      <c r="BS15" s="486"/>
      <c r="BT15" s="486"/>
      <c r="BU15" s="487"/>
      <c r="BV15" s="485">
        <v>13105353</v>
      </c>
      <c r="BW15" s="486"/>
      <c r="BX15" s="486"/>
      <c r="BY15" s="486"/>
      <c r="BZ15" s="486"/>
      <c r="CA15" s="486"/>
      <c r="CB15" s="486"/>
      <c r="CC15" s="487"/>
      <c r="CD15" s="557" t="s">
        <v>217</v>
      </c>
      <c r="CE15" s="558"/>
      <c r="CF15" s="558"/>
      <c r="CG15" s="558"/>
      <c r="CH15" s="558"/>
      <c r="CI15" s="558"/>
      <c r="CJ15" s="558"/>
      <c r="CK15" s="558"/>
      <c r="CL15" s="558"/>
      <c r="CM15" s="558"/>
      <c r="CN15" s="558"/>
      <c r="CO15" s="558"/>
      <c r="CP15" s="558"/>
      <c r="CQ15" s="558"/>
      <c r="CR15" s="558"/>
      <c r="CS15" s="559"/>
      <c r="CT15" s="31"/>
      <c r="CU15" s="34"/>
      <c r="CV15" s="34"/>
      <c r="CW15" s="34"/>
      <c r="CX15" s="34"/>
      <c r="CY15" s="34"/>
      <c r="CZ15" s="34"/>
      <c r="DA15" s="37"/>
      <c r="DB15" s="31"/>
      <c r="DC15" s="34"/>
      <c r="DD15" s="34"/>
      <c r="DE15" s="34"/>
      <c r="DF15" s="34"/>
      <c r="DG15" s="34"/>
      <c r="DH15" s="34"/>
      <c r="DI15" s="37"/>
    </row>
    <row r="16" spans="1:119" ht="18.75" customHeight="1">
      <c r="A16" s="2"/>
      <c r="B16" s="455"/>
      <c r="C16" s="456"/>
      <c r="D16" s="456"/>
      <c r="E16" s="456"/>
      <c r="F16" s="456"/>
      <c r="G16" s="456"/>
      <c r="H16" s="456"/>
      <c r="I16" s="456"/>
      <c r="J16" s="456"/>
      <c r="K16" s="457"/>
      <c r="L16" s="541" t="s">
        <v>48</v>
      </c>
      <c r="M16" s="542"/>
      <c r="N16" s="542"/>
      <c r="O16" s="542"/>
      <c r="P16" s="542"/>
      <c r="Q16" s="543"/>
      <c r="R16" s="538" t="s">
        <v>228</v>
      </c>
      <c r="S16" s="539"/>
      <c r="T16" s="539"/>
      <c r="U16" s="539"/>
      <c r="V16" s="540"/>
      <c r="W16" s="427"/>
      <c r="X16" s="384"/>
      <c r="Y16" s="384"/>
      <c r="Z16" s="384"/>
      <c r="AA16" s="384"/>
      <c r="AB16" s="385"/>
      <c r="AC16" s="544">
        <v>27.8</v>
      </c>
      <c r="AD16" s="545"/>
      <c r="AE16" s="545"/>
      <c r="AF16" s="545"/>
      <c r="AG16" s="546"/>
      <c r="AH16" s="544">
        <v>29</v>
      </c>
      <c r="AI16" s="545"/>
      <c r="AJ16" s="545"/>
      <c r="AK16" s="545"/>
      <c r="AL16" s="547"/>
      <c r="AM16" s="528"/>
      <c r="AN16" s="489"/>
      <c r="AO16" s="489"/>
      <c r="AP16" s="489"/>
      <c r="AQ16" s="489"/>
      <c r="AR16" s="489"/>
      <c r="AS16" s="489"/>
      <c r="AT16" s="490"/>
      <c r="AU16" s="529"/>
      <c r="AV16" s="530"/>
      <c r="AW16" s="530"/>
      <c r="AX16" s="530"/>
      <c r="AY16" s="495" t="s">
        <v>112</v>
      </c>
      <c r="AZ16" s="496"/>
      <c r="BA16" s="496"/>
      <c r="BB16" s="496"/>
      <c r="BC16" s="496"/>
      <c r="BD16" s="496"/>
      <c r="BE16" s="496"/>
      <c r="BF16" s="496"/>
      <c r="BG16" s="496"/>
      <c r="BH16" s="496"/>
      <c r="BI16" s="496"/>
      <c r="BJ16" s="496"/>
      <c r="BK16" s="496"/>
      <c r="BL16" s="496"/>
      <c r="BM16" s="497"/>
      <c r="BN16" s="498">
        <v>27169523</v>
      </c>
      <c r="BO16" s="499"/>
      <c r="BP16" s="499"/>
      <c r="BQ16" s="499"/>
      <c r="BR16" s="499"/>
      <c r="BS16" s="499"/>
      <c r="BT16" s="499"/>
      <c r="BU16" s="500"/>
      <c r="BV16" s="498">
        <v>26482894</v>
      </c>
      <c r="BW16" s="499"/>
      <c r="BX16" s="499"/>
      <c r="BY16" s="499"/>
      <c r="BZ16" s="499"/>
      <c r="CA16" s="499"/>
      <c r="CB16" s="499"/>
      <c r="CC16" s="500"/>
      <c r="CD16" s="24"/>
      <c r="CE16" s="362"/>
      <c r="CF16" s="362"/>
      <c r="CG16" s="362"/>
      <c r="CH16" s="362"/>
      <c r="CI16" s="362"/>
      <c r="CJ16" s="362"/>
      <c r="CK16" s="362"/>
      <c r="CL16" s="362"/>
      <c r="CM16" s="362"/>
      <c r="CN16" s="362"/>
      <c r="CO16" s="362"/>
      <c r="CP16" s="362"/>
      <c r="CQ16" s="362"/>
      <c r="CR16" s="362"/>
      <c r="CS16" s="363"/>
      <c r="CT16" s="364"/>
      <c r="CU16" s="365"/>
      <c r="CV16" s="365"/>
      <c r="CW16" s="365"/>
      <c r="CX16" s="365"/>
      <c r="CY16" s="365"/>
      <c r="CZ16" s="365"/>
      <c r="DA16" s="366"/>
      <c r="DB16" s="364"/>
      <c r="DC16" s="365"/>
      <c r="DD16" s="365"/>
      <c r="DE16" s="365"/>
      <c r="DF16" s="365"/>
      <c r="DG16" s="365"/>
      <c r="DH16" s="365"/>
      <c r="DI16" s="366"/>
    </row>
    <row r="17" spans="1:113" ht="18.75" customHeight="1">
      <c r="A17" s="2"/>
      <c r="B17" s="458"/>
      <c r="C17" s="459"/>
      <c r="D17" s="459"/>
      <c r="E17" s="459"/>
      <c r="F17" s="459"/>
      <c r="G17" s="459"/>
      <c r="H17" s="459"/>
      <c r="I17" s="459"/>
      <c r="J17" s="459"/>
      <c r="K17" s="460"/>
      <c r="L17" s="17"/>
      <c r="M17" s="535" t="s">
        <v>104</v>
      </c>
      <c r="N17" s="536"/>
      <c r="O17" s="536"/>
      <c r="P17" s="536"/>
      <c r="Q17" s="537"/>
      <c r="R17" s="538" t="s">
        <v>228</v>
      </c>
      <c r="S17" s="539"/>
      <c r="T17" s="539"/>
      <c r="U17" s="539"/>
      <c r="V17" s="540"/>
      <c r="W17" s="439" t="s">
        <v>96</v>
      </c>
      <c r="X17" s="381"/>
      <c r="Y17" s="381"/>
      <c r="Z17" s="381"/>
      <c r="AA17" s="381"/>
      <c r="AB17" s="382"/>
      <c r="AC17" s="491">
        <v>36739</v>
      </c>
      <c r="AD17" s="492"/>
      <c r="AE17" s="492"/>
      <c r="AF17" s="492"/>
      <c r="AG17" s="493"/>
      <c r="AH17" s="491">
        <v>36203</v>
      </c>
      <c r="AI17" s="492"/>
      <c r="AJ17" s="492"/>
      <c r="AK17" s="492"/>
      <c r="AL17" s="494"/>
      <c r="AM17" s="528"/>
      <c r="AN17" s="489"/>
      <c r="AO17" s="489"/>
      <c r="AP17" s="489"/>
      <c r="AQ17" s="489"/>
      <c r="AR17" s="489"/>
      <c r="AS17" s="489"/>
      <c r="AT17" s="490"/>
      <c r="AU17" s="529"/>
      <c r="AV17" s="530"/>
      <c r="AW17" s="530"/>
      <c r="AX17" s="530"/>
      <c r="AY17" s="495" t="s">
        <v>229</v>
      </c>
      <c r="AZ17" s="496"/>
      <c r="BA17" s="496"/>
      <c r="BB17" s="496"/>
      <c r="BC17" s="496"/>
      <c r="BD17" s="496"/>
      <c r="BE17" s="496"/>
      <c r="BF17" s="496"/>
      <c r="BG17" s="496"/>
      <c r="BH17" s="496"/>
      <c r="BI17" s="496"/>
      <c r="BJ17" s="496"/>
      <c r="BK17" s="496"/>
      <c r="BL17" s="496"/>
      <c r="BM17" s="497"/>
      <c r="BN17" s="498">
        <v>17639621</v>
      </c>
      <c r="BO17" s="499"/>
      <c r="BP17" s="499"/>
      <c r="BQ17" s="499"/>
      <c r="BR17" s="499"/>
      <c r="BS17" s="499"/>
      <c r="BT17" s="499"/>
      <c r="BU17" s="500"/>
      <c r="BV17" s="498">
        <v>16671899</v>
      </c>
      <c r="BW17" s="499"/>
      <c r="BX17" s="499"/>
      <c r="BY17" s="499"/>
      <c r="BZ17" s="499"/>
      <c r="CA17" s="499"/>
      <c r="CB17" s="499"/>
      <c r="CC17" s="500"/>
      <c r="CD17" s="24"/>
      <c r="CE17" s="362"/>
      <c r="CF17" s="362"/>
      <c r="CG17" s="362"/>
      <c r="CH17" s="362"/>
      <c r="CI17" s="362"/>
      <c r="CJ17" s="362"/>
      <c r="CK17" s="362"/>
      <c r="CL17" s="362"/>
      <c r="CM17" s="362"/>
      <c r="CN17" s="362"/>
      <c r="CO17" s="362"/>
      <c r="CP17" s="362"/>
      <c r="CQ17" s="362"/>
      <c r="CR17" s="362"/>
      <c r="CS17" s="363"/>
      <c r="CT17" s="364"/>
      <c r="CU17" s="365"/>
      <c r="CV17" s="365"/>
      <c r="CW17" s="365"/>
      <c r="CX17" s="365"/>
      <c r="CY17" s="365"/>
      <c r="CZ17" s="365"/>
      <c r="DA17" s="366"/>
      <c r="DB17" s="364"/>
      <c r="DC17" s="365"/>
      <c r="DD17" s="365"/>
      <c r="DE17" s="365"/>
      <c r="DF17" s="365"/>
      <c r="DG17" s="365"/>
      <c r="DH17" s="365"/>
      <c r="DI17" s="366"/>
    </row>
    <row r="18" spans="1:113" ht="18.75" customHeight="1">
      <c r="A18" s="2"/>
      <c r="B18" s="515" t="s">
        <v>230</v>
      </c>
      <c r="C18" s="451"/>
      <c r="D18" s="451"/>
      <c r="E18" s="516"/>
      <c r="F18" s="516"/>
      <c r="G18" s="516"/>
      <c r="H18" s="516"/>
      <c r="I18" s="516"/>
      <c r="J18" s="516"/>
      <c r="K18" s="516"/>
      <c r="L18" s="531">
        <v>868.02</v>
      </c>
      <c r="M18" s="531"/>
      <c r="N18" s="531"/>
      <c r="O18" s="531"/>
      <c r="P18" s="531"/>
      <c r="Q18" s="531"/>
      <c r="R18" s="532"/>
      <c r="S18" s="532"/>
      <c r="T18" s="532"/>
      <c r="U18" s="532"/>
      <c r="V18" s="533"/>
      <c r="W18" s="378"/>
      <c r="X18" s="379"/>
      <c r="Y18" s="379"/>
      <c r="Z18" s="379"/>
      <c r="AA18" s="379"/>
      <c r="AB18" s="434"/>
      <c r="AC18" s="471">
        <v>66.8</v>
      </c>
      <c r="AD18" s="472"/>
      <c r="AE18" s="472"/>
      <c r="AF18" s="472"/>
      <c r="AG18" s="534"/>
      <c r="AH18" s="471">
        <v>65.3</v>
      </c>
      <c r="AI18" s="472"/>
      <c r="AJ18" s="472"/>
      <c r="AK18" s="472"/>
      <c r="AL18" s="473"/>
      <c r="AM18" s="528"/>
      <c r="AN18" s="489"/>
      <c r="AO18" s="489"/>
      <c r="AP18" s="489"/>
      <c r="AQ18" s="489"/>
      <c r="AR18" s="489"/>
      <c r="AS18" s="489"/>
      <c r="AT18" s="490"/>
      <c r="AU18" s="529"/>
      <c r="AV18" s="530"/>
      <c r="AW18" s="530"/>
      <c r="AX18" s="530"/>
      <c r="AY18" s="495" t="s">
        <v>232</v>
      </c>
      <c r="AZ18" s="496"/>
      <c r="BA18" s="496"/>
      <c r="BB18" s="496"/>
      <c r="BC18" s="496"/>
      <c r="BD18" s="496"/>
      <c r="BE18" s="496"/>
      <c r="BF18" s="496"/>
      <c r="BG18" s="496"/>
      <c r="BH18" s="496"/>
      <c r="BI18" s="496"/>
      <c r="BJ18" s="496"/>
      <c r="BK18" s="496"/>
      <c r="BL18" s="496"/>
      <c r="BM18" s="497"/>
      <c r="BN18" s="498">
        <v>30801558</v>
      </c>
      <c r="BO18" s="499"/>
      <c r="BP18" s="499"/>
      <c r="BQ18" s="499"/>
      <c r="BR18" s="499"/>
      <c r="BS18" s="499"/>
      <c r="BT18" s="499"/>
      <c r="BU18" s="500"/>
      <c r="BV18" s="498">
        <v>31199569</v>
      </c>
      <c r="BW18" s="499"/>
      <c r="BX18" s="499"/>
      <c r="BY18" s="499"/>
      <c r="BZ18" s="499"/>
      <c r="CA18" s="499"/>
      <c r="CB18" s="499"/>
      <c r="CC18" s="500"/>
      <c r="CD18" s="24"/>
      <c r="CE18" s="362"/>
      <c r="CF18" s="362"/>
      <c r="CG18" s="362"/>
      <c r="CH18" s="362"/>
      <c r="CI18" s="362"/>
      <c r="CJ18" s="362"/>
      <c r="CK18" s="362"/>
      <c r="CL18" s="362"/>
      <c r="CM18" s="362"/>
      <c r="CN18" s="362"/>
      <c r="CO18" s="362"/>
      <c r="CP18" s="362"/>
      <c r="CQ18" s="362"/>
      <c r="CR18" s="362"/>
      <c r="CS18" s="363"/>
      <c r="CT18" s="364"/>
      <c r="CU18" s="365"/>
      <c r="CV18" s="365"/>
      <c r="CW18" s="365"/>
      <c r="CX18" s="365"/>
      <c r="CY18" s="365"/>
      <c r="CZ18" s="365"/>
      <c r="DA18" s="366"/>
      <c r="DB18" s="364"/>
      <c r="DC18" s="365"/>
      <c r="DD18" s="365"/>
      <c r="DE18" s="365"/>
      <c r="DF18" s="365"/>
      <c r="DG18" s="365"/>
      <c r="DH18" s="365"/>
      <c r="DI18" s="366"/>
    </row>
    <row r="19" spans="1:113" ht="18.75" customHeight="1">
      <c r="A19" s="2"/>
      <c r="B19" s="515" t="s">
        <v>71</v>
      </c>
      <c r="C19" s="451"/>
      <c r="D19" s="451"/>
      <c r="E19" s="516"/>
      <c r="F19" s="516"/>
      <c r="G19" s="516"/>
      <c r="H19" s="516"/>
      <c r="I19" s="516"/>
      <c r="J19" s="516"/>
      <c r="K19" s="516"/>
      <c r="L19" s="517">
        <v>136</v>
      </c>
      <c r="M19" s="517"/>
      <c r="N19" s="517"/>
      <c r="O19" s="517"/>
      <c r="P19" s="517"/>
      <c r="Q19" s="517"/>
      <c r="R19" s="518"/>
      <c r="S19" s="518"/>
      <c r="T19" s="518"/>
      <c r="U19" s="518"/>
      <c r="V19" s="519"/>
      <c r="W19" s="376"/>
      <c r="X19" s="377"/>
      <c r="Y19" s="377"/>
      <c r="Z19" s="377"/>
      <c r="AA19" s="377"/>
      <c r="AB19" s="377"/>
      <c r="AC19" s="526"/>
      <c r="AD19" s="526"/>
      <c r="AE19" s="526"/>
      <c r="AF19" s="526"/>
      <c r="AG19" s="526"/>
      <c r="AH19" s="526"/>
      <c r="AI19" s="526"/>
      <c r="AJ19" s="526"/>
      <c r="AK19" s="526"/>
      <c r="AL19" s="527"/>
      <c r="AM19" s="528"/>
      <c r="AN19" s="489"/>
      <c r="AO19" s="489"/>
      <c r="AP19" s="489"/>
      <c r="AQ19" s="489"/>
      <c r="AR19" s="489"/>
      <c r="AS19" s="489"/>
      <c r="AT19" s="490"/>
      <c r="AU19" s="529"/>
      <c r="AV19" s="530"/>
      <c r="AW19" s="530"/>
      <c r="AX19" s="530"/>
      <c r="AY19" s="495" t="s">
        <v>234</v>
      </c>
      <c r="AZ19" s="496"/>
      <c r="BA19" s="496"/>
      <c r="BB19" s="496"/>
      <c r="BC19" s="496"/>
      <c r="BD19" s="496"/>
      <c r="BE19" s="496"/>
      <c r="BF19" s="496"/>
      <c r="BG19" s="496"/>
      <c r="BH19" s="496"/>
      <c r="BI19" s="496"/>
      <c r="BJ19" s="496"/>
      <c r="BK19" s="496"/>
      <c r="BL19" s="496"/>
      <c r="BM19" s="497"/>
      <c r="BN19" s="498">
        <v>39333317</v>
      </c>
      <c r="BO19" s="499"/>
      <c r="BP19" s="499"/>
      <c r="BQ19" s="499"/>
      <c r="BR19" s="499"/>
      <c r="BS19" s="499"/>
      <c r="BT19" s="499"/>
      <c r="BU19" s="500"/>
      <c r="BV19" s="498">
        <v>37009495</v>
      </c>
      <c r="BW19" s="499"/>
      <c r="BX19" s="499"/>
      <c r="BY19" s="499"/>
      <c r="BZ19" s="499"/>
      <c r="CA19" s="499"/>
      <c r="CB19" s="499"/>
      <c r="CC19" s="500"/>
      <c r="CD19" s="24"/>
      <c r="CE19" s="362"/>
      <c r="CF19" s="362"/>
      <c r="CG19" s="362"/>
      <c r="CH19" s="362"/>
      <c r="CI19" s="362"/>
      <c r="CJ19" s="362"/>
      <c r="CK19" s="362"/>
      <c r="CL19" s="362"/>
      <c r="CM19" s="362"/>
      <c r="CN19" s="362"/>
      <c r="CO19" s="362"/>
      <c r="CP19" s="362"/>
      <c r="CQ19" s="362"/>
      <c r="CR19" s="362"/>
      <c r="CS19" s="363"/>
      <c r="CT19" s="364"/>
      <c r="CU19" s="365"/>
      <c r="CV19" s="365"/>
      <c r="CW19" s="365"/>
      <c r="CX19" s="365"/>
      <c r="CY19" s="365"/>
      <c r="CZ19" s="365"/>
      <c r="DA19" s="366"/>
      <c r="DB19" s="364"/>
      <c r="DC19" s="365"/>
      <c r="DD19" s="365"/>
      <c r="DE19" s="365"/>
      <c r="DF19" s="365"/>
      <c r="DG19" s="365"/>
      <c r="DH19" s="365"/>
      <c r="DI19" s="366"/>
    </row>
    <row r="20" spans="1:113" ht="18.75" customHeight="1">
      <c r="A20" s="2"/>
      <c r="B20" s="515" t="s">
        <v>237</v>
      </c>
      <c r="C20" s="451"/>
      <c r="D20" s="451"/>
      <c r="E20" s="516"/>
      <c r="F20" s="516"/>
      <c r="G20" s="516"/>
      <c r="H20" s="516"/>
      <c r="I20" s="516"/>
      <c r="J20" s="516"/>
      <c r="K20" s="516"/>
      <c r="L20" s="517">
        <v>51566</v>
      </c>
      <c r="M20" s="517"/>
      <c r="N20" s="517"/>
      <c r="O20" s="517"/>
      <c r="P20" s="517"/>
      <c r="Q20" s="517"/>
      <c r="R20" s="518"/>
      <c r="S20" s="518"/>
      <c r="T20" s="518"/>
      <c r="U20" s="518"/>
      <c r="V20" s="519"/>
      <c r="W20" s="378"/>
      <c r="X20" s="379"/>
      <c r="Y20" s="379"/>
      <c r="Z20" s="379"/>
      <c r="AA20" s="379"/>
      <c r="AB20" s="379"/>
      <c r="AC20" s="520"/>
      <c r="AD20" s="520"/>
      <c r="AE20" s="520"/>
      <c r="AF20" s="520"/>
      <c r="AG20" s="520"/>
      <c r="AH20" s="520"/>
      <c r="AI20" s="520"/>
      <c r="AJ20" s="520"/>
      <c r="AK20" s="520"/>
      <c r="AL20" s="521"/>
      <c r="AM20" s="522"/>
      <c r="AN20" s="463"/>
      <c r="AO20" s="463"/>
      <c r="AP20" s="463"/>
      <c r="AQ20" s="463"/>
      <c r="AR20" s="463"/>
      <c r="AS20" s="463"/>
      <c r="AT20" s="464"/>
      <c r="AU20" s="523"/>
      <c r="AV20" s="524"/>
      <c r="AW20" s="524"/>
      <c r="AX20" s="525"/>
      <c r="AY20" s="495"/>
      <c r="AZ20" s="496"/>
      <c r="BA20" s="496"/>
      <c r="BB20" s="496"/>
      <c r="BC20" s="496"/>
      <c r="BD20" s="496"/>
      <c r="BE20" s="496"/>
      <c r="BF20" s="496"/>
      <c r="BG20" s="496"/>
      <c r="BH20" s="496"/>
      <c r="BI20" s="496"/>
      <c r="BJ20" s="496"/>
      <c r="BK20" s="496"/>
      <c r="BL20" s="496"/>
      <c r="BM20" s="497"/>
      <c r="BN20" s="498"/>
      <c r="BO20" s="499"/>
      <c r="BP20" s="499"/>
      <c r="BQ20" s="499"/>
      <c r="BR20" s="499"/>
      <c r="BS20" s="499"/>
      <c r="BT20" s="499"/>
      <c r="BU20" s="500"/>
      <c r="BV20" s="498"/>
      <c r="BW20" s="499"/>
      <c r="BX20" s="499"/>
      <c r="BY20" s="499"/>
      <c r="BZ20" s="499"/>
      <c r="CA20" s="499"/>
      <c r="CB20" s="499"/>
      <c r="CC20" s="500"/>
      <c r="CD20" s="24"/>
      <c r="CE20" s="362"/>
      <c r="CF20" s="362"/>
      <c r="CG20" s="362"/>
      <c r="CH20" s="362"/>
      <c r="CI20" s="362"/>
      <c r="CJ20" s="362"/>
      <c r="CK20" s="362"/>
      <c r="CL20" s="362"/>
      <c r="CM20" s="362"/>
      <c r="CN20" s="362"/>
      <c r="CO20" s="362"/>
      <c r="CP20" s="362"/>
      <c r="CQ20" s="362"/>
      <c r="CR20" s="362"/>
      <c r="CS20" s="363"/>
      <c r="CT20" s="364"/>
      <c r="CU20" s="365"/>
      <c r="CV20" s="365"/>
      <c r="CW20" s="365"/>
      <c r="CX20" s="365"/>
      <c r="CY20" s="365"/>
      <c r="CZ20" s="365"/>
      <c r="DA20" s="366"/>
      <c r="DB20" s="364"/>
      <c r="DC20" s="365"/>
      <c r="DD20" s="365"/>
      <c r="DE20" s="365"/>
      <c r="DF20" s="365"/>
      <c r="DG20" s="365"/>
      <c r="DH20" s="365"/>
      <c r="DI20" s="366"/>
    </row>
    <row r="21" spans="1:113" ht="18.75" customHeight="1">
      <c r="A21" s="2"/>
      <c r="B21" s="512" t="s">
        <v>239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95"/>
      <c r="AZ21" s="496"/>
      <c r="BA21" s="496"/>
      <c r="BB21" s="496"/>
      <c r="BC21" s="496"/>
      <c r="BD21" s="496"/>
      <c r="BE21" s="496"/>
      <c r="BF21" s="496"/>
      <c r="BG21" s="496"/>
      <c r="BH21" s="496"/>
      <c r="BI21" s="496"/>
      <c r="BJ21" s="496"/>
      <c r="BK21" s="496"/>
      <c r="BL21" s="496"/>
      <c r="BM21" s="497"/>
      <c r="BN21" s="498"/>
      <c r="BO21" s="499"/>
      <c r="BP21" s="499"/>
      <c r="BQ21" s="499"/>
      <c r="BR21" s="499"/>
      <c r="BS21" s="499"/>
      <c r="BT21" s="499"/>
      <c r="BU21" s="500"/>
      <c r="BV21" s="498"/>
      <c r="BW21" s="499"/>
      <c r="BX21" s="499"/>
      <c r="BY21" s="499"/>
      <c r="BZ21" s="499"/>
      <c r="CA21" s="499"/>
      <c r="CB21" s="499"/>
      <c r="CC21" s="500"/>
      <c r="CD21" s="24"/>
      <c r="CE21" s="362"/>
      <c r="CF21" s="362"/>
      <c r="CG21" s="362"/>
      <c r="CH21" s="362"/>
      <c r="CI21" s="362"/>
      <c r="CJ21" s="362"/>
      <c r="CK21" s="362"/>
      <c r="CL21" s="362"/>
      <c r="CM21" s="362"/>
      <c r="CN21" s="362"/>
      <c r="CO21" s="362"/>
      <c r="CP21" s="362"/>
      <c r="CQ21" s="362"/>
      <c r="CR21" s="362"/>
      <c r="CS21" s="363"/>
      <c r="CT21" s="364"/>
      <c r="CU21" s="365"/>
      <c r="CV21" s="365"/>
      <c r="CW21" s="365"/>
      <c r="CX21" s="365"/>
      <c r="CY21" s="365"/>
      <c r="CZ21" s="365"/>
      <c r="DA21" s="366"/>
      <c r="DB21" s="364"/>
      <c r="DC21" s="365"/>
      <c r="DD21" s="365"/>
      <c r="DE21" s="365"/>
      <c r="DF21" s="365"/>
      <c r="DG21" s="365"/>
      <c r="DH21" s="365"/>
      <c r="DI21" s="366"/>
    </row>
    <row r="22" spans="1:113" ht="18.75" customHeight="1">
      <c r="A22" s="2"/>
      <c r="B22" s="480" t="s">
        <v>240</v>
      </c>
      <c r="C22" s="401"/>
      <c r="D22" s="402"/>
      <c r="E22" s="380" t="s">
        <v>5</v>
      </c>
      <c r="F22" s="381"/>
      <c r="G22" s="381"/>
      <c r="H22" s="381"/>
      <c r="I22" s="381"/>
      <c r="J22" s="381"/>
      <c r="K22" s="382"/>
      <c r="L22" s="380" t="s">
        <v>242</v>
      </c>
      <c r="M22" s="381"/>
      <c r="N22" s="381"/>
      <c r="O22" s="381"/>
      <c r="P22" s="382"/>
      <c r="Q22" s="386" t="s">
        <v>243</v>
      </c>
      <c r="R22" s="387"/>
      <c r="S22" s="387"/>
      <c r="T22" s="387"/>
      <c r="U22" s="387"/>
      <c r="V22" s="388"/>
      <c r="W22" s="400" t="s">
        <v>245</v>
      </c>
      <c r="X22" s="401"/>
      <c r="Y22" s="402"/>
      <c r="Z22" s="380" t="s">
        <v>5</v>
      </c>
      <c r="AA22" s="381"/>
      <c r="AB22" s="381"/>
      <c r="AC22" s="381"/>
      <c r="AD22" s="381"/>
      <c r="AE22" s="381"/>
      <c r="AF22" s="381"/>
      <c r="AG22" s="382"/>
      <c r="AH22" s="392" t="s">
        <v>184</v>
      </c>
      <c r="AI22" s="381"/>
      <c r="AJ22" s="381"/>
      <c r="AK22" s="381"/>
      <c r="AL22" s="382"/>
      <c r="AM22" s="392" t="s">
        <v>246</v>
      </c>
      <c r="AN22" s="393"/>
      <c r="AO22" s="393"/>
      <c r="AP22" s="393"/>
      <c r="AQ22" s="393"/>
      <c r="AR22" s="394"/>
      <c r="AS22" s="386" t="s">
        <v>243</v>
      </c>
      <c r="AT22" s="387"/>
      <c r="AU22" s="387"/>
      <c r="AV22" s="387"/>
      <c r="AW22" s="387"/>
      <c r="AX22" s="398"/>
      <c r="AY22" s="474"/>
      <c r="AZ22" s="475"/>
      <c r="BA22" s="475"/>
      <c r="BB22" s="475"/>
      <c r="BC22" s="475"/>
      <c r="BD22" s="475"/>
      <c r="BE22" s="475"/>
      <c r="BF22" s="475"/>
      <c r="BG22" s="475"/>
      <c r="BH22" s="475"/>
      <c r="BI22" s="475"/>
      <c r="BJ22" s="475"/>
      <c r="BK22" s="475"/>
      <c r="BL22" s="475"/>
      <c r="BM22" s="476"/>
      <c r="BN22" s="477"/>
      <c r="BO22" s="478"/>
      <c r="BP22" s="478"/>
      <c r="BQ22" s="478"/>
      <c r="BR22" s="478"/>
      <c r="BS22" s="478"/>
      <c r="BT22" s="478"/>
      <c r="BU22" s="479"/>
      <c r="BV22" s="477"/>
      <c r="BW22" s="478"/>
      <c r="BX22" s="478"/>
      <c r="BY22" s="478"/>
      <c r="BZ22" s="478"/>
      <c r="CA22" s="478"/>
      <c r="CB22" s="478"/>
      <c r="CC22" s="479"/>
      <c r="CD22" s="24"/>
      <c r="CE22" s="362"/>
      <c r="CF22" s="362"/>
      <c r="CG22" s="362"/>
      <c r="CH22" s="362"/>
      <c r="CI22" s="362"/>
      <c r="CJ22" s="362"/>
      <c r="CK22" s="362"/>
      <c r="CL22" s="362"/>
      <c r="CM22" s="362"/>
      <c r="CN22" s="362"/>
      <c r="CO22" s="362"/>
      <c r="CP22" s="362"/>
      <c r="CQ22" s="362"/>
      <c r="CR22" s="362"/>
      <c r="CS22" s="363"/>
      <c r="CT22" s="364"/>
      <c r="CU22" s="365"/>
      <c r="CV22" s="365"/>
      <c r="CW22" s="365"/>
      <c r="CX22" s="365"/>
      <c r="CY22" s="365"/>
      <c r="CZ22" s="365"/>
      <c r="DA22" s="366"/>
      <c r="DB22" s="364"/>
      <c r="DC22" s="365"/>
      <c r="DD22" s="365"/>
      <c r="DE22" s="365"/>
      <c r="DF22" s="365"/>
      <c r="DG22" s="365"/>
      <c r="DH22" s="365"/>
      <c r="DI22" s="366"/>
    </row>
    <row r="23" spans="1:113" ht="18.75" customHeight="1">
      <c r="A23" s="2"/>
      <c r="B23" s="481"/>
      <c r="C23" s="404"/>
      <c r="D23" s="405"/>
      <c r="E23" s="383"/>
      <c r="F23" s="384"/>
      <c r="G23" s="384"/>
      <c r="H23" s="384"/>
      <c r="I23" s="384"/>
      <c r="J23" s="384"/>
      <c r="K23" s="385"/>
      <c r="L23" s="383"/>
      <c r="M23" s="384"/>
      <c r="N23" s="384"/>
      <c r="O23" s="384"/>
      <c r="P23" s="385"/>
      <c r="Q23" s="389"/>
      <c r="R23" s="390"/>
      <c r="S23" s="390"/>
      <c r="T23" s="390"/>
      <c r="U23" s="390"/>
      <c r="V23" s="391"/>
      <c r="W23" s="403"/>
      <c r="X23" s="404"/>
      <c r="Y23" s="405"/>
      <c r="Z23" s="383"/>
      <c r="AA23" s="384"/>
      <c r="AB23" s="384"/>
      <c r="AC23" s="384"/>
      <c r="AD23" s="384"/>
      <c r="AE23" s="384"/>
      <c r="AF23" s="384"/>
      <c r="AG23" s="385"/>
      <c r="AH23" s="383"/>
      <c r="AI23" s="384"/>
      <c r="AJ23" s="384"/>
      <c r="AK23" s="384"/>
      <c r="AL23" s="385"/>
      <c r="AM23" s="395"/>
      <c r="AN23" s="396"/>
      <c r="AO23" s="396"/>
      <c r="AP23" s="396"/>
      <c r="AQ23" s="396"/>
      <c r="AR23" s="397"/>
      <c r="AS23" s="389"/>
      <c r="AT23" s="390"/>
      <c r="AU23" s="390"/>
      <c r="AV23" s="390"/>
      <c r="AW23" s="390"/>
      <c r="AX23" s="399"/>
      <c r="AY23" s="501" t="s">
        <v>247</v>
      </c>
      <c r="AZ23" s="502"/>
      <c r="BA23" s="502"/>
      <c r="BB23" s="502"/>
      <c r="BC23" s="502"/>
      <c r="BD23" s="502"/>
      <c r="BE23" s="502"/>
      <c r="BF23" s="502"/>
      <c r="BG23" s="502"/>
      <c r="BH23" s="502"/>
      <c r="BI23" s="502"/>
      <c r="BJ23" s="502"/>
      <c r="BK23" s="502"/>
      <c r="BL23" s="502"/>
      <c r="BM23" s="503"/>
      <c r="BN23" s="498">
        <v>55428571</v>
      </c>
      <c r="BO23" s="499"/>
      <c r="BP23" s="499"/>
      <c r="BQ23" s="499"/>
      <c r="BR23" s="499"/>
      <c r="BS23" s="499"/>
      <c r="BT23" s="499"/>
      <c r="BU23" s="500"/>
      <c r="BV23" s="498">
        <v>56152458</v>
      </c>
      <c r="BW23" s="499"/>
      <c r="BX23" s="499"/>
      <c r="BY23" s="499"/>
      <c r="BZ23" s="499"/>
      <c r="CA23" s="499"/>
      <c r="CB23" s="499"/>
      <c r="CC23" s="500"/>
      <c r="CD23" s="24"/>
      <c r="CE23" s="362"/>
      <c r="CF23" s="362"/>
      <c r="CG23" s="362"/>
      <c r="CH23" s="362"/>
      <c r="CI23" s="362"/>
      <c r="CJ23" s="362"/>
      <c r="CK23" s="362"/>
      <c r="CL23" s="362"/>
      <c r="CM23" s="362"/>
      <c r="CN23" s="362"/>
      <c r="CO23" s="362"/>
      <c r="CP23" s="362"/>
      <c r="CQ23" s="362"/>
      <c r="CR23" s="362"/>
      <c r="CS23" s="363"/>
      <c r="CT23" s="364"/>
      <c r="CU23" s="365"/>
      <c r="CV23" s="365"/>
      <c r="CW23" s="365"/>
      <c r="CX23" s="365"/>
      <c r="CY23" s="365"/>
      <c r="CZ23" s="365"/>
      <c r="DA23" s="366"/>
      <c r="DB23" s="364"/>
      <c r="DC23" s="365"/>
      <c r="DD23" s="365"/>
      <c r="DE23" s="365"/>
      <c r="DF23" s="365"/>
      <c r="DG23" s="365"/>
      <c r="DH23" s="365"/>
      <c r="DI23" s="366"/>
    </row>
    <row r="24" spans="1:113" ht="18.75" customHeight="1">
      <c r="A24" s="2"/>
      <c r="B24" s="481"/>
      <c r="C24" s="404"/>
      <c r="D24" s="405"/>
      <c r="E24" s="488" t="s">
        <v>250</v>
      </c>
      <c r="F24" s="489"/>
      <c r="G24" s="489"/>
      <c r="H24" s="489"/>
      <c r="I24" s="489"/>
      <c r="J24" s="489"/>
      <c r="K24" s="490"/>
      <c r="L24" s="491">
        <v>1</v>
      </c>
      <c r="M24" s="492"/>
      <c r="N24" s="492"/>
      <c r="O24" s="492"/>
      <c r="P24" s="493"/>
      <c r="Q24" s="491">
        <v>9550</v>
      </c>
      <c r="R24" s="492"/>
      <c r="S24" s="492"/>
      <c r="T24" s="492"/>
      <c r="U24" s="492"/>
      <c r="V24" s="493"/>
      <c r="W24" s="403"/>
      <c r="X24" s="404"/>
      <c r="Y24" s="405"/>
      <c r="Z24" s="488" t="s">
        <v>252</v>
      </c>
      <c r="AA24" s="489"/>
      <c r="AB24" s="489"/>
      <c r="AC24" s="489"/>
      <c r="AD24" s="489"/>
      <c r="AE24" s="489"/>
      <c r="AF24" s="489"/>
      <c r="AG24" s="490"/>
      <c r="AH24" s="491">
        <v>978</v>
      </c>
      <c r="AI24" s="492"/>
      <c r="AJ24" s="492"/>
      <c r="AK24" s="492"/>
      <c r="AL24" s="493"/>
      <c r="AM24" s="491">
        <v>3124710</v>
      </c>
      <c r="AN24" s="492"/>
      <c r="AO24" s="492"/>
      <c r="AP24" s="492"/>
      <c r="AQ24" s="492"/>
      <c r="AR24" s="493"/>
      <c r="AS24" s="491">
        <v>3195</v>
      </c>
      <c r="AT24" s="492"/>
      <c r="AU24" s="492"/>
      <c r="AV24" s="492"/>
      <c r="AW24" s="492"/>
      <c r="AX24" s="494"/>
      <c r="AY24" s="474" t="s">
        <v>253</v>
      </c>
      <c r="AZ24" s="475"/>
      <c r="BA24" s="475"/>
      <c r="BB24" s="475"/>
      <c r="BC24" s="475"/>
      <c r="BD24" s="475"/>
      <c r="BE24" s="475"/>
      <c r="BF24" s="475"/>
      <c r="BG24" s="475"/>
      <c r="BH24" s="475"/>
      <c r="BI24" s="475"/>
      <c r="BJ24" s="475"/>
      <c r="BK24" s="475"/>
      <c r="BL24" s="475"/>
      <c r="BM24" s="476"/>
      <c r="BN24" s="498">
        <v>46780325</v>
      </c>
      <c r="BO24" s="499"/>
      <c r="BP24" s="499"/>
      <c r="BQ24" s="499"/>
      <c r="BR24" s="499"/>
      <c r="BS24" s="499"/>
      <c r="BT24" s="499"/>
      <c r="BU24" s="500"/>
      <c r="BV24" s="498">
        <v>47075845</v>
      </c>
      <c r="BW24" s="499"/>
      <c r="BX24" s="499"/>
      <c r="BY24" s="499"/>
      <c r="BZ24" s="499"/>
      <c r="CA24" s="499"/>
      <c r="CB24" s="499"/>
      <c r="CC24" s="500"/>
      <c r="CD24" s="24"/>
      <c r="CE24" s="362"/>
      <c r="CF24" s="362"/>
      <c r="CG24" s="362"/>
      <c r="CH24" s="362"/>
      <c r="CI24" s="362"/>
      <c r="CJ24" s="362"/>
      <c r="CK24" s="362"/>
      <c r="CL24" s="362"/>
      <c r="CM24" s="362"/>
      <c r="CN24" s="362"/>
      <c r="CO24" s="362"/>
      <c r="CP24" s="362"/>
      <c r="CQ24" s="362"/>
      <c r="CR24" s="362"/>
      <c r="CS24" s="363"/>
      <c r="CT24" s="364"/>
      <c r="CU24" s="365"/>
      <c r="CV24" s="365"/>
      <c r="CW24" s="365"/>
      <c r="CX24" s="365"/>
      <c r="CY24" s="365"/>
      <c r="CZ24" s="365"/>
      <c r="DA24" s="366"/>
      <c r="DB24" s="364"/>
      <c r="DC24" s="365"/>
      <c r="DD24" s="365"/>
      <c r="DE24" s="365"/>
      <c r="DF24" s="365"/>
      <c r="DG24" s="365"/>
      <c r="DH24" s="365"/>
      <c r="DI24" s="366"/>
    </row>
    <row r="25" spans="1:113" ht="18.75" customHeight="1">
      <c r="A25" s="2"/>
      <c r="B25" s="481"/>
      <c r="C25" s="404"/>
      <c r="D25" s="405"/>
      <c r="E25" s="488" t="s">
        <v>254</v>
      </c>
      <c r="F25" s="489"/>
      <c r="G25" s="489"/>
      <c r="H25" s="489"/>
      <c r="I25" s="489"/>
      <c r="J25" s="489"/>
      <c r="K25" s="490"/>
      <c r="L25" s="491">
        <v>2</v>
      </c>
      <c r="M25" s="492"/>
      <c r="N25" s="492"/>
      <c r="O25" s="492"/>
      <c r="P25" s="493"/>
      <c r="Q25" s="491">
        <v>7700</v>
      </c>
      <c r="R25" s="492"/>
      <c r="S25" s="492"/>
      <c r="T25" s="492"/>
      <c r="U25" s="492"/>
      <c r="V25" s="493"/>
      <c r="W25" s="403"/>
      <c r="X25" s="404"/>
      <c r="Y25" s="405"/>
      <c r="Z25" s="488" t="s">
        <v>256</v>
      </c>
      <c r="AA25" s="489"/>
      <c r="AB25" s="489"/>
      <c r="AC25" s="489"/>
      <c r="AD25" s="489"/>
      <c r="AE25" s="489"/>
      <c r="AF25" s="489"/>
      <c r="AG25" s="490"/>
      <c r="AH25" s="491">
        <v>163</v>
      </c>
      <c r="AI25" s="492"/>
      <c r="AJ25" s="492"/>
      <c r="AK25" s="492"/>
      <c r="AL25" s="493"/>
      <c r="AM25" s="491">
        <v>512635</v>
      </c>
      <c r="AN25" s="492"/>
      <c r="AO25" s="492"/>
      <c r="AP25" s="492"/>
      <c r="AQ25" s="492"/>
      <c r="AR25" s="493"/>
      <c r="AS25" s="491">
        <v>3145</v>
      </c>
      <c r="AT25" s="492"/>
      <c r="AU25" s="492"/>
      <c r="AV25" s="492"/>
      <c r="AW25" s="492"/>
      <c r="AX25" s="494"/>
      <c r="AY25" s="501" t="s">
        <v>40</v>
      </c>
      <c r="AZ25" s="502"/>
      <c r="BA25" s="502"/>
      <c r="BB25" s="502"/>
      <c r="BC25" s="502"/>
      <c r="BD25" s="502"/>
      <c r="BE25" s="502"/>
      <c r="BF25" s="502"/>
      <c r="BG25" s="502"/>
      <c r="BH25" s="502"/>
      <c r="BI25" s="502"/>
      <c r="BJ25" s="502"/>
      <c r="BK25" s="502"/>
      <c r="BL25" s="502"/>
      <c r="BM25" s="503"/>
      <c r="BN25" s="485">
        <v>6858617</v>
      </c>
      <c r="BO25" s="486"/>
      <c r="BP25" s="486"/>
      <c r="BQ25" s="486"/>
      <c r="BR25" s="486"/>
      <c r="BS25" s="486"/>
      <c r="BT25" s="486"/>
      <c r="BU25" s="487"/>
      <c r="BV25" s="485">
        <v>3951945</v>
      </c>
      <c r="BW25" s="486"/>
      <c r="BX25" s="486"/>
      <c r="BY25" s="486"/>
      <c r="BZ25" s="486"/>
      <c r="CA25" s="486"/>
      <c r="CB25" s="486"/>
      <c r="CC25" s="487"/>
      <c r="CD25" s="24"/>
      <c r="CE25" s="362"/>
      <c r="CF25" s="362"/>
      <c r="CG25" s="362"/>
      <c r="CH25" s="362"/>
      <c r="CI25" s="362"/>
      <c r="CJ25" s="362"/>
      <c r="CK25" s="362"/>
      <c r="CL25" s="362"/>
      <c r="CM25" s="362"/>
      <c r="CN25" s="362"/>
      <c r="CO25" s="362"/>
      <c r="CP25" s="362"/>
      <c r="CQ25" s="362"/>
      <c r="CR25" s="362"/>
      <c r="CS25" s="363"/>
      <c r="CT25" s="364"/>
      <c r="CU25" s="365"/>
      <c r="CV25" s="365"/>
      <c r="CW25" s="365"/>
      <c r="CX25" s="365"/>
      <c r="CY25" s="365"/>
      <c r="CZ25" s="365"/>
      <c r="DA25" s="366"/>
      <c r="DB25" s="364"/>
      <c r="DC25" s="365"/>
      <c r="DD25" s="365"/>
      <c r="DE25" s="365"/>
      <c r="DF25" s="365"/>
      <c r="DG25" s="365"/>
      <c r="DH25" s="365"/>
      <c r="DI25" s="366"/>
    </row>
    <row r="26" spans="1:113" ht="18.75" customHeight="1">
      <c r="A26" s="2"/>
      <c r="B26" s="481"/>
      <c r="C26" s="404"/>
      <c r="D26" s="405"/>
      <c r="E26" s="488" t="s">
        <v>257</v>
      </c>
      <c r="F26" s="489"/>
      <c r="G26" s="489"/>
      <c r="H26" s="489"/>
      <c r="I26" s="489"/>
      <c r="J26" s="489"/>
      <c r="K26" s="490"/>
      <c r="L26" s="491">
        <v>1</v>
      </c>
      <c r="M26" s="492"/>
      <c r="N26" s="492"/>
      <c r="O26" s="492"/>
      <c r="P26" s="493"/>
      <c r="Q26" s="491">
        <v>6800</v>
      </c>
      <c r="R26" s="492"/>
      <c r="S26" s="492"/>
      <c r="T26" s="492"/>
      <c r="U26" s="492"/>
      <c r="V26" s="493"/>
      <c r="W26" s="403"/>
      <c r="X26" s="404"/>
      <c r="Y26" s="405"/>
      <c r="Z26" s="488" t="s">
        <v>258</v>
      </c>
      <c r="AA26" s="507"/>
      <c r="AB26" s="507"/>
      <c r="AC26" s="507"/>
      <c r="AD26" s="507"/>
      <c r="AE26" s="507"/>
      <c r="AF26" s="507"/>
      <c r="AG26" s="508"/>
      <c r="AH26" s="491">
        <v>24</v>
      </c>
      <c r="AI26" s="492"/>
      <c r="AJ26" s="492"/>
      <c r="AK26" s="492"/>
      <c r="AL26" s="493"/>
      <c r="AM26" s="491">
        <v>90984</v>
      </c>
      <c r="AN26" s="492"/>
      <c r="AO26" s="492"/>
      <c r="AP26" s="492"/>
      <c r="AQ26" s="492"/>
      <c r="AR26" s="493"/>
      <c r="AS26" s="491">
        <v>3791</v>
      </c>
      <c r="AT26" s="492"/>
      <c r="AU26" s="492"/>
      <c r="AV26" s="492"/>
      <c r="AW26" s="492"/>
      <c r="AX26" s="494"/>
      <c r="AY26" s="509" t="s">
        <v>260</v>
      </c>
      <c r="AZ26" s="510"/>
      <c r="BA26" s="510"/>
      <c r="BB26" s="510"/>
      <c r="BC26" s="510"/>
      <c r="BD26" s="510"/>
      <c r="BE26" s="510"/>
      <c r="BF26" s="510"/>
      <c r="BG26" s="510"/>
      <c r="BH26" s="510"/>
      <c r="BI26" s="510"/>
      <c r="BJ26" s="510"/>
      <c r="BK26" s="510"/>
      <c r="BL26" s="510"/>
      <c r="BM26" s="511"/>
      <c r="BN26" s="498" t="s">
        <v>202</v>
      </c>
      <c r="BO26" s="499"/>
      <c r="BP26" s="499"/>
      <c r="BQ26" s="499"/>
      <c r="BR26" s="499"/>
      <c r="BS26" s="499"/>
      <c r="BT26" s="499"/>
      <c r="BU26" s="500"/>
      <c r="BV26" s="498" t="s">
        <v>202</v>
      </c>
      <c r="BW26" s="499"/>
      <c r="BX26" s="499"/>
      <c r="BY26" s="499"/>
      <c r="BZ26" s="499"/>
      <c r="CA26" s="499"/>
      <c r="CB26" s="499"/>
      <c r="CC26" s="500"/>
      <c r="CD26" s="24"/>
      <c r="CE26" s="362"/>
      <c r="CF26" s="362"/>
      <c r="CG26" s="362"/>
      <c r="CH26" s="362"/>
      <c r="CI26" s="362"/>
      <c r="CJ26" s="362"/>
      <c r="CK26" s="362"/>
      <c r="CL26" s="362"/>
      <c r="CM26" s="362"/>
      <c r="CN26" s="362"/>
      <c r="CO26" s="362"/>
      <c r="CP26" s="362"/>
      <c r="CQ26" s="362"/>
      <c r="CR26" s="362"/>
      <c r="CS26" s="363"/>
      <c r="CT26" s="364"/>
      <c r="CU26" s="365"/>
      <c r="CV26" s="365"/>
      <c r="CW26" s="365"/>
      <c r="CX26" s="365"/>
      <c r="CY26" s="365"/>
      <c r="CZ26" s="365"/>
      <c r="DA26" s="366"/>
      <c r="DB26" s="364"/>
      <c r="DC26" s="365"/>
      <c r="DD26" s="365"/>
      <c r="DE26" s="365"/>
      <c r="DF26" s="365"/>
      <c r="DG26" s="365"/>
      <c r="DH26" s="365"/>
      <c r="DI26" s="366"/>
    </row>
    <row r="27" spans="1:113" ht="18.75" customHeight="1">
      <c r="A27" s="2"/>
      <c r="B27" s="481"/>
      <c r="C27" s="404"/>
      <c r="D27" s="405"/>
      <c r="E27" s="488" t="s">
        <v>261</v>
      </c>
      <c r="F27" s="489"/>
      <c r="G27" s="489"/>
      <c r="H27" s="489"/>
      <c r="I27" s="489"/>
      <c r="J27" s="489"/>
      <c r="K27" s="490"/>
      <c r="L27" s="491">
        <v>1</v>
      </c>
      <c r="M27" s="492"/>
      <c r="N27" s="492"/>
      <c r="O27" s="492"/>
      <c r="P27" s="493"/>
      <c r="Q27" s="491">
        <v>5160</v>
      </c>
      <c r="R27" s="492"/>
      <c r="S27" s="492"/>
      <c r="T27" s="492"/>
      <c r="U27" s="492"/>
      <c r="V27" s="493"/>
      <c r="W27" s="403"/>
      <c r="X27" s="404"/>
      <c r="Y27" s="405"/>
      <c r="Z27" s="488" t="s">
        <v>262</v>
      </c>
      <c r="AA27" s="489"/>
      <c r="AB27" s="489"/>
      <c r="AC27" s="489"/>
      <c r="AD27" s="489"/>
      <c r="AE27" s="489"/>
      <c r="AF27" s="489"/>
      <c r="AG27" s="490"/>
      <c r="AH27" s="491">
        <v>17</v>
      </c>
      <c r="AI27" s="492"/>
      <c r="AJ27" s="492"/>
      <c r="AK27" s="492"/>
      <c r="AL27" s="493"/>
      <c r="AM27" s="491">
        <v>58975</v>
      </c>
      <c r="AN27" s="492"/>
      <c r="AO27" s="492"/>
      <c r="AP27" s="492"/>
      <c r="AQ27" s="492"/>
      <c r="AR27" s="493"/>
      <c r="AS27" s="491">
        <v>3469</v>
      </c>
      <c r="AT27" s="492"/>
      <c r="AU27" s="492"/>
      <c r="AV27" s="492"/>
      <c r="AW27" s="492"/>
      <c r="AX27" s="494"/>
      <c r="AY27" s="504" t="s">
        <v>265</v>
      </c>
      <c r="AZ27" s="505"/>
      <c r="BA27" s="505"/>
      <c r="BB27" s="505"/>
      <c r="BC27" s="505"/>
      <c r="BD27" s="505"/>
      <c r="BE27" s="505"/>
      <c r="BF27" s="505"/>
      <c r="BG27" s="505"/>
      <c r="BH27" s="505"/>
      <c r="BI27" s="505"/>
      <c r="BJ27" s="505"/>
      <c r="BK27" s="505"/>
      <c r="BL27" s="505"/>
      <c r="BM27" s="506"/>
      <c r="BN27" s="477">
        <v>2235013</v>
      </c>
      <c r="BO27" s="478"/>
      <c r="BP27" s="478"/>
      <c r="BQ27" s="478"/>
      <c r="BR27" s="478"/>
      <c r="BS27" s="478"/>
      <c r="BT27" s="478"/>
      <c r="BU27" s="479"/>
      <c r="BV27" s="477">
        <v>2235013</v>
      </c>
      <c r="BW27" s="478"/>
      <c r="BX27" s="478"/>
      <c r="BY27" s="478"/>
      <c r="BZ27" s="478"/>
      <c r="CA27" s="478"/>
      <c r="CB27" s="478"/>
      <c r="CC27" s="479"/>
      <c r="CD27" s="19"/>
      <c r="CE27" s="362"/>
      <c r="CF27" s="362"/>
      <c r="CG27" s="362"/>
      <c r="CH27" s="362"/>
      <c r="CI27" s="362"/>
      <c r="CJ27" s="362"/>
      <c r="CK27" s="362"/>
      <c r="CL27" s="362"/>
      <c r="CM27" s="362"/>
      <c r="CN27" s="362"/>
      <c r="CO27" s="362"/>
      <c r="CP27" s="362"/>
      <c r="CQ27" s="362"/>
      <c r="CR27" s="362"/>
      <c r="CS27" s="363"/>
      <c r="CT27" s="364"/>
      <c r="CU27" s="365"/>
      <c r="CV27" s="365"/>
      <c r="CW27" s="365"/>
      <c r="CX27" s="365"/>
      <c r="CY27" s="365"/>
      <c r="CZ27" s="365"/>
      <c r="DA27" s="366"/>
      <c r="DB27" s="364"/>
      <c r="DC27" s="365"/>
      <c r="DD27" s="365"/>
      <c r="DE27" s="365"/>
      <c r="DF27" s="365"/>
      <c r="DG27" s="365"/>
      <c r="DH27" s="365"/>
      <c r="DI27" s="366"/>
    </row>
    <row r="28" spans="1:113" ht="18.75" customHeight="1">
      <c r="A28" s="2"/>
      <c r="B28" s="481"/>
      <c r="C28" s="404"/>
      <c r="D28" s="405"/>
      <c r="E28" s="488" t="s">
        <v>266</v>
      </c>
      <c r="F28" s="489"/>
      <c r="G28" s="489"/>
      <c r="H28" s="489"/>
      <c r="I28" s="489"/>
      <c r="J28" s="489"/>
      <c r="K28" s="490"/>
      <c r="L28" s="491">
        <v>1</v>
      </c>
      <c r="M28" s="492"/>
      <c r="N28" s="492"/>
      <c r="O28" s="492"/>
      <c r="P28" s="493"/>
      <c r="Q28" s="491">
        <v>4710</v>
      </c>
      <c r="R28" s="492"/>
      <c r="S28" s="492"/>
      <c r="T28" s="492"/>
      <c r="U28" s="492"/>
      <c r="V28" s="493"/>
      <c r="W28" s="403"/>
      <c r="X28" s="404"/>
      <c r="Y28" s="405"/>
      <c r="Z28" s="488" t="s">
        <v>37</v>
      </c>
      <c r="AA28" s="489"/>
      <c r="AB28" s="489"/>
      <c r="AC28" s="489"/>
      <c r="AD28" s="489"/>
      <c r="AE28" s="489"/>
      <c r="AF28" s="489"/>
      <c r="AG28" s="490"/>
      <c r="AH28" s="491" t="s">
        <v>202</v>
      </c>
      <c r="AI28" s="492"/>
      <c r="AJ28" s="492"/>
      <c r="AK28" s="492"/>
      <c r="AL28" s="493"/>
      <c r="AM28" s="491" t="s">
        <v>202</v>
      </c>
      <c r="AN28" s="492"/>
      <c r="AO28" s="492"/>
      <c r="AP28" s="492"/>
      <c r="AQ28" s="492"/>
      <c r="AR28" s="493"/>
      <c r="AS28" s="491" t="s">
        <v>202</v>
      </c>
      <c r="AT28" s="492"/>
      <c r="AU28" s="492"/>
      <c r="AV28" s="492"/>
      <c r="AW28" s="492"/>
      <c r="AX28" s="494"/>
      <c r="AY28" s="367" t="s">
        <v>267</v>
      </c>
      <c r="AZ28" s="368"/>
      <c r="BA28" s="368"/>
      <c r="BB28" s="369"/>
      <c r="BC28" s="501" t="s">
        <v>103</v>
      </c>
      <c r="BD28" s="502"/>
      <c r="BE28" s="502"/>
      <c r="BF28" s="502"/>
      <c r="BG28" s="502"/>
      <c r="BH28" s="502"/>
      <c r="BI28" s="502"/>
      <c r="BJ28" s="502"/>
      <c r="BK28" s="502"/>
      <c r="BL28" s="502"/>
      <c r="BM28" s="503"/>
      <c r="BN28" s="485">
        <v>5032997</v>
      </c>
      <c r="BO28" s="486"/>
      <c r="BP28" s="486"/>
      <c r="BQ28" s="486"/>
      <c r="BR28" s="486"/>
      <c r="BS28" s="486"/>
      <c r="BT28" s="486"/>
      <c r="BU28" s="487"/>
      <c r="BV28" s="485">
        <v>5121878</v>
      </c>
      <c r="BW28" s="486"/>
      <c r="BX28" s="486"/>
      <c r="BY28" s="486"/>
      <c r="BZ28" s="486"/>
      <c r="CA28" s="486"/>
      <c r="CB28" s="486"/>
      <c r="CC28" s="487"/>
      <c r="CD28" s="24"/>
      <c r="CE28" s="362"/>
      <c r="CF28" s="362"/>
      <c r="CG28" s="362"/>
      <c r="CH28" s="362"/>
      <c r="CI28" s="362"/>
      <c r="CJ28" s="362"/>
      <c r="CK28" s="362"/>
      <c r="CL28" s="362"/>
      <c r="CM28" s="362"/>
      <c r="CN28" s="362"/>
      <c r="CO28" s="362"/>
      <c r="CP28" s="362"/>
      <c r="CQ28" s="362"/>
      <c r="CR28" s="362"/>
      <c r="CS28" s="363"/>
      <c r="CT28" s="364"/>
      <c r="CU28" s="365"/>
      <c r="CV28" s="365"/>
      <c r="CW28" s="365"/>
      <c r="CX28" s="365"/>
      <c r="CY28" s="365"/>
      <c r="CZ28" s="365"/>
      <c r="DA28" s="366"/>
      <c r="DB28" s="364"/>
      <c r="DC28" s="365"/>
      <c r="DD28" s="365"/>
      <c r="DE28" s="365"/>
      <c r="DF28" s="365"/>
      <c r="DG28" s="365"/>
      <c r="DH28" s="365"/>
      <c r="DI28" s="366"/>
    </row>
    <row r="29" spans="1:113" ht="18.75" customHeight="1">
      <c r="A29" s="2"/>
      <c r="B29" s="481"/>
      <c r="C29" s="404"/>
      <c r="D29" s="405"/>
      <c r="E29" s="488" t="s">
        <v>270</v>
      </c>
      <c r="F29" s="489"/>
      <c r="G29" s="489"/>
      <c r="H29" s="489"/>
      <c r="I29" s="489"/>
      <c r="J29" s="489"/>
      <c r="K29" s="490"/>
      <c r="L29" s="491">
        <v>25</v>
      </c>
      <c r="M29" s="492"/>
      <c r="N29" s="492"/>
      <c r="O29" s="492"/>
      <c r="P29" s="493"/>
      <c r="Q29" s="491">
        <v>4350</v>
      </c>
      <c r="R29" s="492"/>
      <c r="S29" s="492"/>
      <c r="T29" s="492"/>
      <c r="U29" s="492"/>
      <c r="V29" s="493"/>
      <c r="W29" s="406"/>
      <c r="X29" s="407"/>
      <c r="Y29" s="408"/>
      <c r="Z29" s="488" t="s">
        <v>272</v>
      </c>
      <c r="AA29" s="489"/>
      <c r="AB29" s="489"/>
      <c r="AC29" s="489"/>
      <c r="AD29" s="489"/>
      <c r="AE29" s="489"/>
      <c r="AF29" s="489"/>
      <c r="AG29" s="490"/>
      <c r="AH29" s="491">
        <v>995</v>
      </c>
      <c r="AI29" s="492"/>
      <c r="AJ29" s="492"/>
      <c r="AK29" s="492"/>
      <c r="AL29" s="493"/>
      <c r="AM29" s="491">
        <v>3183685</v>
      </c>
      <c r="AN29" s="492"/>
      <c r="AO29" s="492"/>
      <c r="AP29" s="492"/>
      <c r="AQ29" s="492"/>
      <c r="AR29" s="493"/>
      <c r="AS29" s="491">
        <v>3200</v>
      </c>
      <c r="AT29" s="492"/>
      <c r="AU29" s="492"/>
      <c r="AV29" s="492"/>
      <c r="AW29" s="492"/>
      <c r="AX29" s="494"/>
      <c r="AY29" s="370"/>
      <c r="AZ29" s="371"/>
      <c r="BA29" s="371"/>
      <c r="BB29" s="372"/>
      <c r="BC29" s="495" t="s">
        <v>273</v>
      </c>
      <c r="BD29" s="496"/>
      <c r="BE29" s="496"/>
      <c r="BF29" s="496"/>
      <c r="BG29" s="496"/>
      <c r="BH29" s="496"/>
      <c r="BI29" s="496"/>
      <c r="BJ29" s="496"/>
      <c r="BK29" s="496"/>
      <c r="BL29" s="496"/>
      <c r="BM29" s="497"/>
      <c r="BN29" s="498">
        <v>2384088</v>
      </c>
      <c r="BO29" s="499"/>
      <c r="BP29" s="499"/>
      <c r="BQ29" s="499"/>
      <c r="BR29" s="499"/>
      <c r="BS29" s="499"/>
      <c r="BT29" s="499"/>
      <c r="BU29" s="500"/>
      <c r="BV29" s="498">
        <v>2476092</v>
      </c>
      <c r="BW29" s="499"/>
      <c r="BX29" s="499"/>
      <c r="BY29" s="499"/>
      <c r="BZ29" s="499"/>
      <c r="CA29" s="499"/>
      <c r="CB29" s="499"/>
      <c r="CC29" s="500"/>
      <c r="CD29" s="19"/>
      <c r="CE29" s="362"/>
      <c r="CF29" s="362"/>
      <c r="CG29" s="362"/>
      <c r="CH29" s="362"/>
      <c r="CI29" s="362"/>
      <c r="CJ29" s="362"/>
      <c r="CK29" s="362"/>
      <c r="CL29" s="362"/>
      <c r="CM29" s="362"/>
      <c r="CN29" s="362"/>
      <c r="CO29" s="362"/>
      <c r="CP29" s="362"/>
      <c r="CQ29" s="362"/>
      <c r="CR29" s="362"/>
      <c r="CS29" s="363"/>
      <c r="CT29" s="364"/>
      <c r="CU29" s="365"/>
      <c r="CV29" s="365"/>
      <c r="CW29" s="365"/>
      <c r="CX29" s="365"/>
      <c r="CY29" s="365"/>
      <c r="CZ29" s="365"/>
      <c r="DA29" s="366"/>
      <c r="DB29" s="364"/>
      <c r="DC29" s="365"/>
      <c r="DD29" s="365"/>
      <c r="DE29" s="365"/>
      <c r="DF29" s="365"/>
      <c r="DG29" s="365"/>
      <c r="DH29" s="365"/>
      <c r="DI29" s="366"/>
    </row>
    <row r="30" spans="1:113" ht="18.75" customHeight="1">
      <c r="A30" s="2"/>
      <c r="B30" s="482"/>
      <c r="C30" s="483"/>
      <c r="D30" s="484"/>
      <c r="E30" s="462"/>
      <c r="F30" s="463"/>
      <c r="G30" s="463"/>
      <c r="H30" s="463"/>
      <c r="I30" s="463"/>
      <c r="J30" s="463"/>
      <c r="K30" s="464"/>
      <c r="L30" s="465"/>
      <c r="M30" s="466"/>
      <c r="N30" s="466"/>
      <c r="O30" s="466"/>
      <c r="P30" s="467"/>
      <c r="Q30" s="465"/>
      <c r="R30" s="466"/>
      <c r="S30" s="466"/>
      <c r="T30" s="466"/>
      <c r="U30" s="466"/>
      <c r="V30" s="467"/>
      <c r="W30" s="468" t="s">
        <v>275</v>
      </c>
      <c r="X30" s="469"/>
      <c r="Y30" s="469"/>
      <c r="Z30" s="469"/>
      <c r="AA30" s="469"/>
      <c r="AB30" s="469"/>
      <c r="AC30" s="469"/>
      <c r="AD30" s="469"/>
      <c r="AE30" s="469"/>
      <c r="AF30" s="469"/>
      <c r="AG30" s="470"/>
      <c r="AH30" s="471">
        <v>99.6</v>
      </c>
      <c r="AI30" s="472"/>
      <c r="AJ30" s="472"/>
      <c r="AK30" s="472"/>
      <c r="AL30" s="472"/>
      <c r="AM30" s="472"/>
      <c r="AN30" s="472"/>
      <c r="AO30" s="472"/>
      <c r="AP30" s="472"/>
      <c r="AQ30" s="472"/>
      <c r="AR30" s="472"/>
      <c r="AS30" s="472"/>
      <c r="AT30" s="472"/>
      <c r="AU30" s="472"/>
      <c r="AV30" s="472"/>
      <c r="AW30" s="472"/>
      <c r="AX30" s="473"/>
      <c r="AY30" s="373"/>
      <c r="AZ30" s="374"/>
      <c r="BA30" s="374"/>
      <c r="BB30" s="375"/>
      <c r="BC30" s="474" t="s">
        <v>62</v>
      </c>
      <c r="BD30" s="475"/>
      <c r="BE30" s="475"/>
      <c r="BF30" s="475"/>
      <c r="BG30" s="475"/>
      <c r="BH30" s="475"/>
      <c r="BI30" s="475"/>
      <c r="BJ30" s="475"/>
      <c r="BK30" s="475"/>
      <c r="BL30" s="475"/>
      <c r="BM30" s="476"/>
      <c r="BN30" s="477">
        <v>11779648</v>
      </c>
      <c r="BO30" s="478"/>
      <c r="BP30" s="478"/>
      <c r="BQ30" s="478"/>
      <c r="BR30" s="478"/>
      <c r="BS30" s="478"/>
      <c r="BT30" s="478"/>
      <c r="BU30" s="479"/>
      <c r="BV30" s="477">
        <v>11908430</v>
      </c>
      <c r="BW30" s="478"/>
      <c r="BX30" s="478"/>
      <c r="BY30" s="478"/>
      <c r="BZ30" s="478"/>
      <c r="CA30" s="478"/>
      <c r="CB30" s="478"/>
      <c r="CC30" s="47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188</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278</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44" t="s">
        <v>124</v>
      </c>
      <c r="D33" s="444"/>
      <c r="E33" s="426" t="s">
        <v>284</v>
      </c>
      <c r="F33" s="426"/>
      <c r="G33" s="426"/>
      <c r="H33" s="426"/>
      <c r="I33" s="426"/>
      <c r="J33" s="426"/>
      <c r="K33" s="426"/>
      <c r="L33" s="426"/>
      <c r="M33" s="426"/>
      <c r="N33" s="426"/>
      <c r="O33" s="426"/>
      <c r="P33" s="426"/>
      <c r="Q33" s="426"/>
      <c r="R33" s="426"/>
      <c r="S33" s="426"/>
      <c r="T33" s="14"/>
      <c r="U33" s="444" t="s">
        <v>124</v>
      </c>
      <c r="V33" s="444"/>
      <c r="W33" s="426" t="s">
        <v>284</v>
      </c>
      <c r="X33" s="426"/>
      <c r="Y33" s="426"/>
      <c r="Z33" s="426"/>
      <c r="AA33" s="426"/>
      <c r="AB33" s="426"/>
      <c r="AC33" s="426"/>
      <c r="AD33" s="426"/>
      <c r="AE33" s="426"/>
      <c r="AF33" s="426"/>
      <c r="AG33" s="426"/>
      <c r="AH33" s="426"/>
      <c r="AI33" s="426"/>
      <c r="AJ33" s="426"/>
      <c r="AK33" s="426"/>
      <c r="AL33" s="14"/>
      <c r="AM33" s="444" t="s">
        <v>124</v>
      </c>
      <c r="AN33" s="444"/>
      <c r="AO33" s="426" t="s">
        <v>284</v>
      </c>
      <c r="AP33" s="426"/>
      <c r="AQ33" s="426"/>
      <c r="AR33" s="426"/>
      <c r="AS33" s="426"/>
      <c r="AT33" s="426"/>
      <c r="AU33" s="426"/>
      <c r="AV33" s="426"/>
      <c r="AW33" s="426"/>
      <c r="AX33" s="426"/>
      <c r="AY33" s="426"/>
      <c r="AZ33" s="426"/>
      <c r="BA33" s="426"/>
      <c r="BB33" s="426"/>
      <c r="BC33" s="426"/>
      <c r="BD33" s="10"/>
      <c r="BE33" s="426" t="s">
        <v>285</v>
      </c>
      <c r="BF33" s="426"/>
      <c r="BG33" s="426" t="s">
        <v>170</v>
      </c>
      <c r="BH33" s="426"/>
      <c r="BI33" s="426"/>
      <c r="BJ33" s="426"/>
      <c r="BK33" s="426"/>
      <c r="BL33" s="426"/>
      <c r="BM33" s="426"/>
      <c r="BN33" s="426"/>
      <c r="BO33" s="426"/>
      <c r="BP33" s="426"/>
      <c r="BQ33" s="426"/>
      <c r="BR33" s="426"/>
      <c r="BS33" s="426"/>
      <c r="BT33" s="426"/>
      <c r="BU33" s="426"/>
      <c r="BV33" s="10"/>
      <c r="BW33" s="444" t="s">
        <v>285</v>
      </c>
      <c r="BX33" s="444"/>
      <c r="BY33" s="426" t="s">
        <v>113</v>
      </c>
      <c r="BZ33" s="426"/>
      <c r="CA33" s="426"/>
      <c r="CB33" s="426"/>
      <c r="CC33" s="426"/>
      <c r="CD33" s="426"/>
      <c r="CE33" s="426"/>
      <c r="CF33" s="426"/>
      <c r="CG33" s="426"/>
      <c r="CH33" s="426"/>
      <c r="CI33" s="426"/>
      <c r="CJ33" s="426"/>
      <c r="CK33" s="426"/>
      <c r="CL33" s="426"/>
      <c r="CM33" s="426"/>
      <c r="CN33" s="14"/>
      <c r="CO33" s="444" t="s">
        <v>124</v>
      </c>
      <c r="CP33" s="444"/>
      <c r="CQ33" s="426" t="s">
        <v>287</v>
      </c>
      <c r="CR33" s="426"/>
      <c r="CS33" s="426"/>
      <c r="CT33" s="426"/>
      <c r="CU33" s="426"/>
      <c r="CV33" s="426"/>
      <c r="CW33" s="426"/>
      <c r="CX33" s="426"/>
      <c r="CY33" s="426"/>
      <c r="CZ33" s="426"/>
      <c r="DA33" s="426"/>
      <c r="DB33" s="426"/>
      <c r="DC33" s="426"/>
      <c r="DD33" s="426"/>
      <c r="DE33" s="426"/>
      <c r="DF33" s="14"/>
      <c r="DG33" s="461" t="s">
        <v>80</v>
      </c>
      <c r="DH33" s="461"/>
      <c r="DI33" s="21"/>
    </row>
    <row r="34" spans="1:113" ht="32.25" customHeight="1">
      <c r="A34" s="2"/>
      <c r="B34" s="5"/>
      <c r="C34" s="410">
        <f>IF(E34="","",1)</f>
        <v>1</v>
      </c>
      <c r="D34" s="410"/>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9"/>
      <c r="U34" s="410">
        <f>IF(W34="","",MAX(C34:D43)+1)</f>
        <v>2</v>
      </c>
      <c r="V34" s="410"/>
      <c r="W34" s="409" t="str">
        <f>IF('各会計、関係団体の財政状況及び健全化判断比率'!B28="","",'各会計、関係団体の財政状況及び健全化判断比率'!B28)</f>
        <v>国民健康保険</v>
      </c>
      <c r="X34" s="409"/>
      <c r="Y34" s="409"/>
      <c r="Z34" s="409"/>
      <c r="AA34" s="409"/>
      <c r="AB34" s="409"/>
      <c r="AC34" s="409"/>
      <c r="AD34" s="409"/>
      <c r="AE34" s="409"/>
      <c r="AF34" s="409"/>
      <c r="AG34" s="409"/>
      <c r="AH34" s="409"/>
      <c r="AI34" s="409"/>
      <c r="AJ34" s="409"/>
      <c r="AK34" s="409"/>
      <c r="AL34" s="9"/>
      <c r="AM34" s="410">
        <f>IF(AO34="","",MAX(C34:D43,U34:V43)+1)</f>
        <v>5</v>
      </c>
      <c r="AN34" s="410"/>
      <c r="AO34" s="409" t="str">
        <f>IF('各会計、関係団体の財政状況及び健全化判断比率'!B31="","",'各会計、関係団体の財政状況及び健全化判断比率'!B31)</f>
        <v>水道事業</v>
      </c>
      <c r="AP34" s="409"/>
      <c r="AQ34" s="409"/>
      <c r="AR34" s="409"/>
      <c r="AS34" s="409"/>
      <c r="AT34" s="409"/>
      <c r="AU34" s="409"/>
      <c r="AV34" s="409"/>
      <c r="AW34" s="409"/>
      <c r="AX34" s="409"/>
      <c r="AY34" s="409"/>
      <c r="AZ34" s="409"/>
      <c r="BA34" s="409"/>
      <c r="BB34" s="409"/>
      <c r="BC34" s="409"/>
      <c r="BD34" s="9"/>
      <c r="BE34" s="410">
        <f>IF(BG34="","",MAX(C34:D43,U34:V43,AM34:AN43)+1)</f>
        <v>7</v>
      </c>
      <c r="BF34" s="410"/>
      <c r="BG34" s="409" t="str">
        <f>IF('各会計、関係団体の財政状況及び健全化判断比率'!B33="","",'各会計、関係団体の財政状況及び健全化判断比率'!B33)</f>
        <v>食肉センター（と畜場）</v>
      </c>
      <c r="BH34" s="409"/>
      <c r="BI34" s="409"/>
      <c r="BJ34" s="409"/>
      <c r="BK34" s="409"/>
      <c r="BL34" s="409"/>
      <c r="BM34" s="409"/>
      <c r="BN34" s="409"/>
      <c r="BO34" s="409"/>
      <c r="BP34" s="409"/>
      <c r="BQ34" s="409"/>
      <c r="BR34" s="409"/>
      <c r="BS34" s="409"/>
      <c r="BT34" s="409"/>
      <c r="BU34" s="409"/>
      <c r="BV34" s="9"/>
      <c r="BW34" s="410">
        <f>IF(BY34="","",MAX(C34:D43,U34:V43,AM34:AN43,BE34:BF43)+1)</f>
        <v>8</v>
      </c>
      <c r="BX34" s="410"/>
      <c r="BY34" s="409" t="str">
        <f>IF('各会計、関係団体の財政状況及び健全化判断比率'!B68="","",'各会計、関係団体の財政状況及び健全化判断比率'!B68)</f>
        <v>宮崎県北部広域行政事務組合（一般会計）</v>
      </c>
      <c r="BZ34" s="409"/>
      <c r="CA34" s="409"/>
      <c r="CB34" s="409"/>
      <c r="CC34" s="409"/>
      <c r="CD34" s="409"/>
      <c r="CE34" s="409"/>
      <c r="CF34" s="409"/>
      <c r="CG34" s="409"/>
      <c r="CH34" s="409"/>
      <c r="CI34" s="409"/>
      <c r="CJ34" s="409"/>
      <c r="CK34" s="409"/>
      <c r="CL34" s="409"/>
      <c r="CM34" s="409"/>
      <c r="CN34" s="9"/>
      <c r="CO34" s="410">
        <f>IF(CQ34="","",MAX(C34:D43,U34:V43,AM34:AN43,BE34:BF43,BW34:BX43)+1)</f>
        <v>15</v>
      </c>
      <c r="CP34" s="410"/>
      <c r="CQ34" s="409" t="str">
        <f>IF('各会計、関係団体の財政状況及び健全化判断比率'!BS7="","",'各会計、関係団体の財政状況及び健全化判断比率'!BS7)</f>
        <v>（一財）延岡市高齢者福祉協会</v>
      </c>
      <c r="CR34" s="409"/>
      <c r="CS34" s="409"/>
      <c r="CT34" s="409"/>
      <c r="CU34" s="409"/>
      <c r="CV34" s="409"/>
      <c r="CW34" s="409"/>
      <c r="CX34" s="409"/>
      <c r="CY34" s="409"/>
      <c r="CZ34" s="409"/>
      <c r="DA34" s="409"/>
      <c r="DB34" s="409"/>
      <c r="DC34" s="409"/>
      <c r="DD34" s="409"/>
      <c r="DE34" s="409"/>
      <c r="DF34" s="8"/>
      <c r="DG34" s="411" t="str">
        <f>IF('各会計、関係団体の財政状況及び健全化判断比率'!BR7="","",'各会計、関係団体の財政状況及び健全化判断比率'!BR7)</f>
        <v/>
      </c>
      <c r="DH34" s="411"/>
      <c r="DI34" s="21"/>
    </row>
    <row r="35" spans="1:113" ht="32.25" customHeight="1">
      <c r="A35" s="2"/>
      <c r="B35" s="5"/>
      <c r="C35" s="410" t="str">
        <f t="shared" ref="C35:C43" si="0">IF(E35="","",C34+1)</f>
        <v/>
      </c>
      <c r="D35" s="410"/>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9"/>
      <c r="U35" s="410">
        <f t="shared" ref="U35:U43" si="1">IF(W35="","",U34+1)</f>
        <v>3</v>
      </c>
      <c r="V35" s="410"/>
      <c r="W35" s="409" t="str">
        <f>IF('各会計、関係団体の財政状況及び健全化判断比率'!B29="","",'各会計、関係団体の財政状況及び健全化判断比率'!B29)</f>
        <v>介護保険</v>
      </c>
      <c r="X35" s="409"/>
      <c r="Y35" s="409"/>
      <c r="Z35" s="409"/>
      <c r="AA35" s="409"/>
      <c r="AB35" s="409"/>
      <c r="AC35" s="409"/>
      <c r="AD35" s="409"/>
      <c r="AE35" s="409"/>
      <c r="AF35" s="409"/>
      <c r="AG35" s="409"/>
      <c r="AH35" s="409"/>
      <c r="AI35" s="409"/>
      <c r="AJ35" s="409"/>
      <c r="AK35" s="409"/>
      <c r="AL35" s="9"/>
      <c r="AM35" s="410">
        <f t="shared" ref="AM35:AM43" si="2">IF(AO35="","",AM34+1)</f>
        <v>6</v>
      </c>
      <c r="AN35" s="410"/>
      <c r="AO35" s="409" t="str">
        <f>IF('各会計、関係団体の財政状況及び健全化判断比率'!B32="","",'各会計、関係団体の財政状況及び健全化判断比率'!B32)</f>
        <v>下水道事業</v>
      </c>
      <c r="AP35" s="409"/>
      <c r="AQ35" s="409"/>
      <c r="AR35" s="409"/>
      <c r="AS35" s="409"/>
      <c r="AT35" s="409"/>
      <c r="AU35" s="409"/>
      <c r="AV35" s="409"/>
      <c r="AW35" s="409"/>
      <c r="AX35" s="409"/>
      <c r="AY35" s="409"/>
      <c r="AZ35" s="409"/>
      <c r="BA35" s="409"/>
      <c r="BB35" s="409"/>
      <c r="BC35" s="409"/>
      <c r="BD35" s="9"/>
      <c r="BE35" s="410" t="str">
        <f t="shared" ref="BE35:BE43" si="3">IF(BG35="","",BE34+1)</f>
        <v/>
      </c>
      <c r="BF35" s="410"/>
      <c r="BG35" s="409"/>
      <c r="BH35" s="409"/>
      <c r="BI35" s="409"/>
      <c r="BJ35" s="409"/>
      <c r="BK35" s="409"/>
      <c r="BL35" s="409"/>
      <c r="BM35" s="409"/>
      <c r="BN35" s="409"/>
      <c r="BO35" s="409"/>
      <c r="BP35" s="409"/>
      <c r="BQ35" s="409"/>
      <c r="BR35" s="409"/>
      <c r="BS35" s="409"/>
      <c r="BT35" s="409"/>
      <c r="BU35" s="409"/>
      <c r="BV35" s="9"/>
      <c r="BW35" s="410">
        <f t="shared" ref="BW35:BW43" si="4">IF(BY35="","",BW34+1)</f>
        <v>9</v>
      </c>
      <c r="BX35" s="410"/>
      <c r="BY35" s="409" t="str">
        <f>IF('各会計、関係団体の財政状況及び健全化判断比率'!B69="","",'各会計、関係団体の財政状況及び健全化判断比率'!B69)</f>
        <v>宮崎県北部広域行政事務組合（特別会計）</v>
      </c>
      <c r="BZ35" s="409"/>
      <c r="CA35" s="409"/>
      <c r="CB35" s="409"/>
      <c r="CC35" s="409"/>
      <c r="CD35" s="409"/>
      <c r="CE35" s="409"/>
      <c r="CF35" s="409"/>
      <c r="CG35" s="409"/>
      <c r="CH35" s="409"/>
      <c r="CI35" s="409"/>
      <c r="CJ35" s="409"/>
      <c r="CK35" s="409"/>
      <c r="CL35" s="409"/>
      <c r="CM35" s="409"/>
      <c r="CN35" s="9"/>
      <c r="CO35" s="410">
        <f t="shared" ref="CO35:CO43" si="5">IF(CQ35="","",CO34+1)</f>
        <v>16</v>
      </c>
      <c r="CP35" s="410"/>
      <c r="CQ35" s="409" t="str">
        <f>IF('各会計、関係団体の財政状況及び健全化判断比率'!BS8="","",'各会計、関係団体の財政状況及び健全化判断比率'!BS8)</f>
        <v>(公財)のべおか文化事業団</v>
      </c>
      <c r="CR35" s="409"/>
      <c r="CS35" s="409"/>
      <c r="CT35" s="409"/>
      <c r="CU35" s="409"/>
      <c r="CV35" s="409"/>
      <c r="CW35" s="409"/>
      <c r="CX35" s="409"/>
      <c r="CY35" s="409"/>
      <c r="CZ35" s="409"/>
      <c r="DA35" s="409"/>
      <c r="DB35" s="409"/>
      <c r="DC35" s="409"/>
      <c r="DD35" s="409"/>
      <c r="DE35" s="409"/>
      <c r="DF35" s="8"/>
      <c r="DG35" s="411" t="str">
        <f>IF('各会計、関係団体の財政状況及び健全化判断比率'!BR8="","",'各会計、関係団体の財政状況及び健全化判断比率'!BR8)</f>
        <v/>
      </c>
      <c r="DH35" s="411"/>
      <c r="DI35" s="21"/>
    </row>
    <row r="36" spans="1:113" ht="32.25" customHeight="1">
      <c r="A36" s="2"/>
      <c r="B36" s="5"/>
      <c r="C36" s="410" t="str">
        <f t="shared" si="0"/>
        <v/>
      </c>
      <c r="D36" s="410"/>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9"/>
      <c r="U36" s="410">
        <f t="shared" si="1"/>
        <v>4</v>
      </c>
      <c r="V36" s="410"/>
      <c r="W36" s="409" t="str">
        <f>IF('各会計、関係団体の財政状況及び健全化判断比率'!B30="","",'各会計、関係団体の財政状況及び健全化判断比率'!B30)</f>
        <v>後期高齢者医療</v>
      </c>
      <c r="X36" s="409"/>
      <c r="Y36" s="409"/>
      <c r="Z36" s="409"/>
      <c r="AA36" s="409"/>
      <c r="AB36" s="409"/>
      <c r="AC36" s="409"/>
      <c r="AD36" s="409"/>
      <c r="AE36" s="409"/>
      <c r="AF36" s="409"/>
      <c r="AG36" s="409"/>
      <c r="AH36" s="409"/>
      <c r="AI36" s="409"/>
      <c r="AJ36" s="409"/>
      <c r="AK36" s="409"/>
      <c r="AL36" s="9"/>
      <c r="AM36" s="410" t="str">
        <f t="shared" si="2"/>
        <v/>
      </c>
      <c r="AN36" s="410"/>
      <c r="AO36" s="409"/>
      <c r="AP36" s="409"/>
      <c r="AQ36" s="409"/>
      <c r="AR36" s="409"/>
      <c r="AS36" s="409"/>
      <c r="AT36" s="409"/>
      <c r="AU36" s="409"/>
      <c r="AV36" s="409"/>
      <c r="AW36" s="409"/>
      <c r="AX36" s="409"/>
      <c r="AY36" s="409"/>
      <c r="AZ36" s="409"/>
      <c r="BA36" s="409"/>
      <c r="BB36" s="409"/>
      <c r="BC36" s="409"/>
      <c r="BD36" s="9"/>
      <c r="BE36" s="410" t="str">
        <f t="shared" si="3"/>
        <v/>
      </c>
      <c r="BF36" s="410"/>
      <c r="BG36" s="409"/>
      <c r="BH36" s="409"/>
      <c r="BI36" s="409"/>
      <c r="BJ36" s="409"/>
      <c r="BK36" s="409"/>
      <c r="BL36" s="409"/>
      <c r="BM36" s="409"/>
      <c r="BN36" s="409"/>
      <c r="BO36" s="409"/>
      <c r="BP36" s="409"/>
      <c r="BQ36" s="409"/>
      <c r="BR36" s="409"/>
      <c r="BS36" s="409"/>
      <c r="BT36" s="409"/>
      <c r="BU36" s="409"/>
      <c r="BV36" s="9"/>
      <c r="BW36" s="410">
        <f t="shared" si="4"/>
        <v>10</v>
      </c>
      <c r="BX36" s="410"/>
      <c r="BY36" s="409" t="str">
        <f>IF('各会計、関係団体の財政状況及び健全化判断比率'!B70="","",'各会計、関係団体の財政状況及び健全化判断比率'!B70)</f>
        <v>宮崎県後期高齢者医療広域連合(一般会計)</v>
      </c>
      <c r="BZ36" s="409"/>
      <c r="CA36" s="409"/>
      <c r="CB36" s="409"/>
      <c r="CC36" s="409"/>
      <c r="CD36" s="409"/>
      <c r="CE36" s="409"/>
      <c r="CF36" s="409"/>
      <c r="CG36" s="409"/>
      <c r="CH36" s="409"/>
      <c r="CI36" s="409"/>
      <c r="CJ36" s="409"/>
      <c r="CK36" s="409"/>
      <c r="CL36" s="409"/>
      <c r="CM36" s="409"/>
      <c r="CN36" s="9"/>
      <c r="CO36" s="410">
        <f t="shared" si="5"/>
        <v>17</v>
      </c>
      <c r="CP36" s="410"/>
      <c r="CQ36" s="409" t="str">
        <f>IF('各会計、関係団体の財政状況及び健全化判断比率'!BS9="","",'各会計、関係団体の財政状況及び健全化判断比率'!BS9)</f>
        <v>（株）ヘルストピア延岡</v>
      </c>
      <c r="CR36" s="409"/>
      <c r="CS36" s="409"/>
      <c r="CT36" s="409"/>
      <c r="CU36" s="409"/>
      <c r="CV36" s="409"/>
      <c r="CW36" s="409"/>
      <c r="CX36" s="409"/>
      <c r="CY36" s="409"/>
      <c r="CZ36" s="409"/>
      <c r="DA36" s="409"/>
      <c r="DB36" s="409"/>
      <c r="DC36" s="409"/>
      <c r="DD36" s="409"/>
      <c r="DE36" s="409"/>
      <c r="DF36" s="8"/>
      <c r="DG36" s="411" t="str">
        <f>IF('各会計、関係団体の財政状況及び健全化判断比率'!BR9="","",'各会計、関係団体の財政状況及び健全化判断比率'!BR9)</f>
        <v/>
      </c>
      <c r="DH36" s="411"/>
      <c r="DI36" s="21"/>
    </row>
    <row r="37" spans="1:113" ht="32.25" customHeight="1">
      <c r="A37" s="2"/>
      <c r="B37" s="5"/>
      <c r="C37" s="410" t="str">
        <f t="shared" si="0"/>
        <v/>
      </c>
      <c r="D37" s="410"/>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9"/>
      <c r="U37" s="410" t="str">
        <f t="shared" si="1"/>
        <v/>
      </c>
      <c r="V37" s="410"/>
      <c r="W37" s="409"/>
      <c r="X37" s="409"/>
      <c r="Y37" s="409"/>
      <c r="Z37" s="409"/>
      <c r="AA37" s="409"/>
      <c r="AB37" s="409"/>
      <c r="AC37" s="409"/>
      <c r="AD37" s="409"/>
      <c r="AE37" s="409"/>
      <c r="AF37" s="409"/>
      <c r="AG37" s="409"/>
      <c r="AH37" s="409"/>
      <c r="AI37" s="409"/>
      <c r="AJ37" s="409"/>
      <c r="AK37" s="409"/>
      <c r="AL37" s="9"/>
      <c r="AM37" s="410" t="str">
        <f t="shared" si="2"/>
        <v/>
      </c>
      <c r="AN37" s="410"/>
      <c r="AO37" s="409"/>
      <c r="AP37" s="409"/>
      <c r="AQ37" s="409"/>
      <c r="AR37" s="409"/>
      <c r="AS37" s="409"/>
      <c r="AT37" s="409"/>
      <c r="AU37" s="409"/>
      <c r="AV37" s="409"/>
      <c r="AW37" s="409"/>
      <c r="AX37" s="409"/>
      <c r="AY37" s="409"/>
      <c r="AZ37" s="409"/>
      <c r="BA37" s="409"/>
      <c r="BB37" s="409"/>
      <c r="BC37" s="409"/>
      <c r="BD37" s="9"/>
      <c r="BE37" s="410" t="str">
        <f t="shared" si="3"/>
        <v/>
      </c>
      <c r="BF37" s="410"/>
      <c r="BG37" s="409"/>
      <c r="BH37" s="409"/>
      <c r="BI37" s="409"/>
      <c r="BJ37" s="409"/>
      <c r="BK37" s="409"/>
      <c r="BL37" s="409"/>
      <c r="BM37" s="409"/>
      <c r="BN37" s="409"/>
      <c r="BO37" s="409"/>
      <c r="BP37" s="409"/>
      <c r="BQ37" s="409"/>
      <c r="BR37" s="409"/>
      <c r="BS37" s="409"/>
      <c r="BT37" s="409"/>
      <c r="BU37" s="409"/>
      <c r="BV37" s="9"/>
      <c r="BW37" s="410">
        <f t="shared" si="4"/>
        <v>11</v>
      </c>
      <c r="BX37" s="410"/>
      <c r="BY37" s="409" t="str">
        <f>IF('各会計、関係団体の財政状況及び健全化判断比率'!B71="","",'各会計、関係団体の財政状況及び健全化判断比率'!B71)</f>
        <v>宮崎県後期高齢者医療広域連合(事業会計)</v>
      </c>
      <c r="BZ37" s="409"/>
      <c r="CA37" s="409"/>
      <c r="CB37" s="409"/>
      <c r="CC37" s="409"/>
      <c r="CD37" s="409"/>
      <c r="CE37" s="409"/>
      <c r="CF37" s="409"/>
      <c r="CG37" s="409"/>
      <c r="CH37" s="409"/>
      <c r="CI37" s="409"/>
      <c r="CJ37" s="409"/>
      <c r="CK37" s="409"/>
      <c r="CL37" s="409"/>
      <c r="CM37" s="409"/>
      <c r="CN37" s="9"/>
      <c r="CO37" s="410">
        <f t="shared" si="5"/>
        <v>18</v>
      </c>
      <c r="CP37" s="410"/>
      <c r="CQ37" s="409" t="str">
        <f>IF('各会計、関係団体の財政状況及び健全化判断比率'!BS10="","",'各会計、関係団体の財政状況及び健全化判断比率'!BS10)</f>
        <v>（有）延岡市リサイクルプラザゲン丸館</v>
      </c>
      <c r="CR37" s="409"/>
      <c r="CS37" s="409"/>
      <c r="CT37" s="409"/>
      <c r="CU37" s="409"/>
      <c r="CV37" s="409"/>
      <c r="CW37" s="409"/>
      <c r="CX37" s="409"/>
      <c r="CY37" s="409"/>
      <c r="CZ37" s="409"/>
      <c r="DA37" s="409"/>
      <c r="DB37" s="409"/>
      <c r="DC37" s="409"/>
      <c r="DD37" s="409"/>
      <c r="DE37" s="409"/>
      <c r="DF37" s="8"/>
      <c r="DG37" s="411" t="str">
        <f>IF('各会計、関係団体の財政状況及び健全化判断比率'!BR10="","",'各会計、関係団体の財政状況及び健全化判断比率'!BR10)</f>
        <v/>
      </c>
      <c r="DH37" s="411"/>
      <c r="DI37" s="21"/>
    </row>
    <row r="38" spans="1:113" ht="32.25" customHeight="1">
      <c r="A38" s="2"/>
      <c r="B38" s="5"/>
      <c r="C38" s="410" t="str">
        <f t="shared" si="0"/>
        <v/>
      </c>
      <c r="D38" s="410"/>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9"/>
      <c r="U38" s="410" t="str">
        <f t="shared" si="1"/>
        <v/>
      </c>
      <c r="V38" s="410"/>
      <c r="W38" s="409"/>
      <c r="X38" s="409"/>
      <c r="Y38" s="409"/>
      <c r="Z38" s="409"/>
      <c r="AA38" s="409"/>
      <c r="AB38" s="409"/>
      <c r="AC38" s="409"/>
      <c r="AD38" s="409"/>
      <c r="AE38" s="409"/>
      <c r="AF38" s="409"/>
      <c r="AG38" s="409"/>
      <c r="AH38" s="409"/>
      <c r="AI38" s="409"/>
      <c r="AJ38" s="409"/>
      <c r="AK38" s="409"/>
      <c r="AL38" s="9"/>
      <c r="AM38" s="410" t="str">
        <f t="shared" si="2"/>
        <v/>
      </c>
      <c r="AN38" s="410"/>
      <c r="AO38" s="409"/>
      <c r="AP38" s="409"/>
      <c r="AQ38" s="409"/>
      <c r="AR38" s="409"/>
      <c r="AS38" s="409"/>
      <c r="AT38" s="409"/>
      <c r="AU38" s="409"/>
      <c r="AV38" s="409"/>
      <c r="AW38" s="409"/>
      <c r="AX38" s="409"/>
      <c r="AY38" s="409"/>
      <c r="AZ38" s="409"/>
      <c r="BA38" s="409"/>
      <c r="BB38" s="409"/>
      <c r="BC38" s="409"/>
      <c r="BD38" s="9"/>
      <c r="BE38" s="410" t="str">
        <f t="shared" si="3"/>
        <v/>
      </c>
      <c r="BF38" s="410"/>
      <c r="BG38" s="409"/>
      <c r="BH38" s="409"/>
      <c r="BI38" s="409"/>
      <c r="BJ38" s="409"/>
      <c r="BK38" s="409"/>
      <c r="BL38" s="409"/>
      <c r="BM38" s="409"/>
      <c r="BN38" s="409"/>
      <c r="BO38" s="409"/>
      <c r="BP38" s="409"/>
      <c r="BQ38" s="409"/>
      <c r="BR38" s="409"/>
      <c r="BS38" s="409"/>
      <c r="BT38" s="409"/>
      <c r="BU38" s="409"/>
      <c r="BV38" s="9"/>
      <c r="BW38" s="410">
        <f t="shared" si="4"/>
        <v>12</v>
      </c>
      <c r="BX38" s="410"/>
      <c r="BY38" s="409" t="str">
        <f>IF('各会計、関係団体の財政状況及び健全化判断比率'!B72="","",'各会計、関係団体の財政状況及び健全化判断比率'!B72)</f>
        <v>宮崎県市町村総合事務組合(一般会計）</v>
      </c>
      <c r="BZ38" s="409"/>
      <c r="CA38" s="409"/>
      <c r="CB38" s="409"/>
      <c r="CC38" s="409"/>
      <c r="CD38" s="409"/>
      <c r="CE38" s="409"/>
      <c r="CF38" s="409"/>
      <c r="CG38" s="409"/>
      <c r="CH38" s="409"/>
      <c r="CI38" s="409"/>
      <c r="CJ38" s="409"/>
      <c r="CK38" s="409"/>
      <c r="CL38" s="409"/>
      <c r="CM38" s="409"/>
      <c r="CN38" s="9"/>
      <c r="CO38" s="410">
        <f t="shared" si="5"/>
        <v>19</v>
      </c>
      <c r="CP38" s="410"/>
      <c r="CQ38" s="409" t="str">
        <f>IF('各会計、関係団体の財政状況及び健全化判断比率'!BS11="","",'各会計、関係団体の財政状況及び健全化判断比率'!BS11)</f>
        <v>（株）延岡地区有機肥料センター</v>
      </c>
      <c r="CR38" s="409"/>
      <c r="CS38" s="409"/>
      <c r="CT38" s="409"/>
      <c r="CU38" s="409"/>
      <c r="CV38" s="409"/>
      <c r="CW38" s="409"/>
      <c r="CX38" s="409"/>
      <c r="CY38" s="409"/>
      <c r="CZ38" s="409"/>
      <c r="DA38" s="409"/>
      <c r="DB38" s="409"/>
      <c r="DC38" s="409"/>
      <c r="DD38" s="409"/>
      <c r="DE38" s="409"/>
      <c r="DF38" s="8"/>
      <c r="DG38" s="411" t="str">
        <f>IF('各会計、関係団体の財政状況及び健全化判断比率'!BR11="","",'各会計、関係団体の財政状況及び健全化判断比率'!BR11)</f>
        <v/>
      </c>
      <c r="DH38" s="411"/>
      <c r="DI38" s="21"/>
    </row>
    <row r="39" spans="1:113" ht="32.25" customHeight="1">
      <c r="A39" s="2"/>
      <c r="B39" s="5"/>
      <c r="C39" s="410" t="str">
        <f t="shared" si="0"/>
        <v/>
      </c>
      <c r="D39" s="410"/>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9"/>
      <c r="U39" s="410" t="str">
        <f t="shared" si="1"/>
        <v/>
      </c>
      <c r="V39" s="410"/>
      <c r="W39" s="409"/>
      <c r="X39" s="409"/>
      <c r="Y39" s="409"/>
      <c r="Z39" s="409"/>
      <c r="AA39" s="409"/>
      <c r="AB39" s="409"/>
      <c r="AC39" s="409"/>
      <c r="AD39" s="409"/>
      <c r="AE39" s="409"/>
      <c r="AF39" s="409"/>
      <c r="AG39" s="409"/>
      <c r="AH39" s="409"/>
      <c r="AI39" s="409"/>
      <c r="AJ39" s="409"/>
      <c r="AK39" s="409"/>
      <c r="AL39" s="9"/>
      <c r="AM39" s="410" t="str">
        <f t="shared" si="2"/>
        <v/>
      </c>
      <c r="AN39" s="410"/>
      <c r="AO39" s="409"/>
      <c r="AP39" s="409"/>
      <c r="AQ39" s="409"/>
      <c r="AR39" s="409"/>
      <c r="AS39" s="409"/>
      <c r="AT39" s="409"/>
      <c r="AU39" s="409"/>
      <c r="AV39" s="409"/>
      <c r="AW39" s="409"/>
      <c r="AX39" s="409"/>
      <c r="AY39" s="409"/>
      <c r="AZ39" s="409"/>
      <c r="BA39" s="409"/>
      <c r="BB39" s="409"/>
      <c r="BC39" s="409"/>
      <c r="BD39" s="9"/>
      <c r="BE39" s="410" t="str">
        <f t="shared" si="3"/>
        <v/>
      </c>
      <c r="BF39" s="410"/>
      <c r="BG39" s="409"/>
      <c r="BH39" s="409"/>
      <c r="BI39" s="409"/>
      <c r="BJ39" s="409"/>
      <c r="BK39" s="409"/>
      <c r="BL39" s="409"/>
      <c r="BM39" s="409"/>
      <c r="BN39" s="409"/>
      <c r="BO39" s="409"/>
      <c r="BP39" s="409"/>
      <c r="BQ39" s="409"/>
      <c r="BR39" s="409"/>
      <c r="BS39" s="409"/>
      <c r="BT39" s="409"/>
      <c r="BU39" s="409"/>
      <c r="BV39" s="9"/>
      <c r="BW39" s="410">
        <f t="shared" si="4"/>
        <v>13</v>
      </c>
      <c r="BX39" s="410"/>
      <c r="BY39" s="409" t="str">
        <f>IF('各会計、関係団体の財政状況及び健全化判断比率'!B73="","",'各会計、関係団体の財政状況及び健全化判断比率'!B73)</f>
        <v>宮崎県市町村総合事務組合(市町村交通災害共済事業特別会計）</v>
      </c>
      <c r="BZ39" s="409"/>
      <c r="CA39" s="409"/>
      <c r="CB39" s="409"/>
      <c r="CC39" s="409"/>
      <c r="CD39" s="409"/>
      <c r="CE39" s="409"/>
      <c r="CF39" s="409"/>
      <c r="CG39" s="409"/>
      <c r="CH39" s="409"/>
      <c r="CI39" s="409"/>
      <c r="CJ39" s="409"/>
      <c r="CK39" s="409"/>
      <c r="CL39" s="409"/>
      <c r="CM39" s="409"/>
      <c r="CN39" s="9"/>
      <c r="CO39" s="410">
        <f t="shared" si="5"/>
        <v>20</v>
      </c>
      <c r="CP39" s="410"/>
      <c r="CQ39" s="409" t="str">
        <f>IF('各会計、関係団体の財政状況及び健全化判断比率'!BS12="","",'各会計、関係団体の財政状況及び健全化判断比率'!BS12)</f>
        <v>延岡市土地開発公社</v>
      </c>
      <c r="CR39" s="409"/>
      <c r="CS39" s="409"/>
      <c r="CT39" s="409"/>
      <c r="CU39" s="409"/>
      <c r="CV39" s="409"/>
      <c r="CW39" s="409"/>
      <c r="CX39" s="409"/>
      <c r="CY39" s="409"/>
      <c r="CZ39" s="409"/>
      <c r="DA39" s="409"/>
      <c r="DB39" s="409"/>
      <c r="DC39" s="409"/>
      <c r="DD39" s="409"/>
      <c r="DE39" s="409"/>
      <c r="DF39" s="8"/>
      <c r="DG39" s="411" t="str">
        <f>IF('各会計、関係団体の財政状況及び健全化判断比率'!BR12="","",'各会計、関係団体の財政状況及び健全化判断比率'!BR12)</f>
        <v>〇</v>
      </c>
      <c r="DH39" s="411"/>
      <c r="DI39" s="21"/>
    </row>
    <row r="40" spans="1:113" ht="32.25" customHeight="1">
      <c r="A40" s="2"/>
      <c r="B40" s="5"/>
      <c r="C40" s="410" t="str">
        <f t="shared" si="0"/>
        <v/>
      </c>
      <c r="D40" s="410"/>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9"/>
      <c r="U40" s="410" t="str">
        <f t="shared" si="1"/>
        <v/>
      </c>
      <c r="V40" s="410"/>
      <c r="W40" s="409"/>
      <c r="X40" s="409"/>
      <c r="Y40" s="409"/>
      <c r="Z40" s="409"/>
      <c r="AA40" s="409"/>
      <c r="AB40" s="409"/>
      <c r="AC40" s="409"/>
      <c r="AD40" s="409"/>
      <c r="AE40" s="409"/>
      <c r="AF40" s="409"/>
      <c r="AG40" s="409"/>
      <c r="AH40" s="409"/>
      <c r="AI40" s="409"/>
      <c r="AJ40" s="409"/>
      <c r="AK40" s="409"/>
      <c r="AL40" s="9"/>
      <c r="AM40" s="410" t="str">
        <f t="shared" si="2"/>
        <v/>
      </c>
      <c r="AN40" s="410"/>
      <c r="AO40" s="409"/>
      <c r="AP40" s="409"/>
      <c r="AQ40" s="409"/>
      <c r="AR40" s="409"/>
      <c r="AS40" s="409"/>
      <c r="AT40" s="409"/>
      <c r="AU40" s="409"/>
      <c r="AV40" s="409"/>
      <c r="AW40" s="409"/>
      <c r="AX40" s="409"/>
      <c r="AY40" s="409"/>
      <c r="AZ40" s="409"/>
      <c r="BA40" s="409"/>
      <c r="BB40" s="409"/>
      <c r="BC40" s="409"/>
      <c r="BD40" s="9"/>
      <c r="BE40" s="410" t="str">
        <f t="shared" si="3"/>
        <v/>
      </c>
      <c r="BF40" s="410"/>
      <c r="BG40" s="409"/>
      <c r="BH40" s="409"/>
      <c r="BI40" s="409"/>
      <c r="BJ40" s="409"/>
      <c r="BK40" s="409"/>
      <c r="BL40" s="409"/>
      <c r="BM40" s="409"/>
      <c r="BN40" s="409"/>
      <c r="BO40" s="409"/>
      <c r="BP40" s="409"/>
      <c r="BQ40" s="409"/>
      <c r="BR40" s="409"/>
      <c r="BS40" s="409"/>
      <c r="BT40" s="409"/>
      <c r="BU40" s="409"/>
      <c r="BV40" s="9"/>
      <c r="BW40" s="410">
        <f t="shared" si="4"/>
        <v>14</v>
      </c>
      <c r="BX40" s="410"/>
      <c r="BY40" s="409" t="str">
        <f>IF('各会計、関係団体の財政状況及び健全化判断比率'!B74="","",'各会計、関係団体の財政状況及び健全化判断比率'!B74)</f>
        <v>宮崎県市町村総合事務組合(自治会館管理運営特別会計）</v>
      </c>
      <c r="BZ40" s="409"/>
      <c r="CA40" s="409"/>
      <c r="CB40" s="409"/>
      <c r="CC40" s="409"/>
      <c r="CD40" s="409"/>
      <c r="CE40" s="409"/>
      <c r="CF40" s="409"/>
      <c r="CG40" s="409"/>
      <c r="CH40" s="409"/>
      <c r="CI40" s="409"/>
      <c r="CJ40" s="409"/>
      <c r="CK40" s="409"/>
      <c r="CL40" s="409"/>
      <c r="CM40" s="409"/>
      <c r="CN40" s="9"/>
      <c r="CO40" s="410">
        <f t="shared" si="5"/>
        <v>21</v>
      </c>
      <c r="CP40" s="410"/>
      <c r="CQ40" s="409" t="str">
        <f>IF('各会計、関係団体の財政状況及び健全化判断比率'!BS13="","",'各会計、関係団体の財政状況及び健全化判断比率'!BS13)</f>
        <v>（一財）速日の峰振興事業団</v>
      </c>
      <c r="CR40" s="409"/>
      <c r="CS40" s="409"/>
      <c r="CT40" s="409"/>
      <c r="CU40" s="409"/>
      <c r="CV40" s="409"/>
      <c r="CW40" s="409"/>
      <c r="CX40" s="409"/>
      <c r="CY40" s="409"/>
      <c r="CZ40" s="409"/>
      <c r="DA40" s="409"/>
      <c r="DB40" s="409"/>
      <c r="DC40" s="409"/>
      <c r="DD40" s="409"/>
      <c r="DE40" s="409"/>
      <c r="DF40" s="8"/>
      <c r="DG40" s="411" t="str">
        <f>IF('各会計、関係団体の財政状況及び健全化判断比率'!BR13="","",'各会計、関係団体の財政状況及び健全化判断比率'!BR13)</f>
        <v/>
      </c>
      <c r="DH40" s="411"/>
      <c r="DI40" s="21"/>
    </row>
    <row r="41" spans="1:113" ht="32.25" customHeight="1">
      <c r="A41" s="2"/>
      <c r="B41" s="5"/>
      <c r="C41" s="410" t="str">
        <f t="shared" si="0"/>
        <v/>
      </c>
      <c r="D41" s="410"/>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9"/>
      <c r="U41" s="410" t="str">
        <f t="shared" si="1"/>
        <v/>
      </c>
      <c r="V41" s="410"/>
      <c r="W41" s="409"/>
      <c r="X41" s="409"/>
      <c r="Y41" s="409"/>
      <c r="Z41" s="409"/>
      <c r="AA41" s="409"/>
      <c r="AB41" s="409"/>
      <c r="AC41" s="409"/>
      <c r="AD41" s="409"/>
      <c r="AE41" s="409"/>
      <c r="AF41" s="409"/>
      <c r="AG41" s="409"/>
      <c r="AH41" s="409"/>
      <c r="AI41" s="409"/>
      <c r="AJ41" s="409"/>
      <c r="AK41" s="409"/>
      <c r="AL41" s="9"/>
      <c r="AM41" s="410" t="str">
        <f t="shared" si="2"/>
        <v/>
      </c>
      <c r="AN41" s="410"/>
      <c r="AO41" s="409"/>
      <c r="AP41" s="409"/>
      <c r="AQ41" s="409"/>
      <c r="AR41" s="409"/>
      <c r="AS41" s="409"/>
      <c r="AT41" s="409"/>
      <c r="AU41" s="409"/>
      <c r="AV41" s="409"/>
      <c r="AW41" s="409"/>
      <c r="AX41" s="409"/>
      <c r="AY41" s="409"/>
      <c r="AZ41" s="409"/>
      <c r="BA41" s="409"/>
      <c r="BB41" s="409"/>
      <c r="BC41" s="409"/>
      <c r="BD41" s="9"/>
      <c r="BE41" s="410" t="str">
        <f t="shared" si="3"/>
        <v/>
      </c>
      <c r="BF41" s="410"/>
      <c r="BG41" s="409"/>
      <c r="BH41" s="409"/>
      <c r="BI41" s="409"/>
      <c r="BJ41" s="409"/>
      <c r="BK41" s="409"/>
      <c r="BL41" s="409"/>
      <c r="BM41" s="409"/>
      <c r="BN41" s="409"/>
      <c r="BO41" s="409"/>
      <c r="BP41" s="409"/>
      <c r="BQ41" s="409"/>
      <c r="BR41" s="409"/>
      <c r="BS41" s="409"/>
      <c r="BT41" s="409"/>
      <c r="BU41" s="409"/>
      <c r="BV41" s="9"/>
      <c r="BW41" s="410" t="str">
        <f t="shared" si="4"/>
        <v/>
      </c>
      <c r="BX41" s="410"/>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9"/>
      <c r="CO41" s="410">
        <f t="shared" si="5"/>
        <v>22</v>
      </c>
      <c r="CP41" s="410"/>
      <c r="CQ41" s="409" t="str">
        <f>IF('各会計、関係団体の財政状況及び健全化判断比率'!BS14="","",'各会計、関係団体の財政状況及び健全化判断比率'!BS14)</f>
        <v>（一財）北浦町農業公社</v>
      </c>
      <c r="CR41" s="409"/>
      <c r="CS41" s="409"/>
      <c r="CT41" s="409"/>
      <c r="CU41" s="409"/>
      <c r="CV41" s="409"/>
      <c r="CW41" s="409"/>
      <c r="CX41" s="409"/>
      <c r="CY41" s="409"/>
      <c r="CZ41" s="409"/>
      <c r="DA41" s="409"/>
      <c r="DB41" s="409"/>
      <c r="DC41" s="409"/>
      <c r="DD41" s="409"/>
      <c r="DE41" s="409"/>
      <c r="DF41" s="8"/>
      <c r="DG41" s="411" t="str">
        <f>IF('各会計、関係団体の財政状況及び健全化判断比率'!BR14="","",'各会計、関係団体の財政状況及び健全化判断比率'!BR14)</f>
        <v/>
      </c>
      <c r="DH41" s="411"/>
      <c r="DI41" s="21"/>
    </row>
    <row r="42" spans="1:113" ht="32.25" customHeight="1">
      <c r="B42" s="5"/>
      <c r="C42" s="410" t="str">
        <f t="shared" si="0"/>
        <v/>
      </c>
      <c r="D42" s="410"/>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9"/>
      <c r="U42" s="410" t="str">
        <f t="shared" si="1"/>
        <v/>
      </c>
      <c r="V42" s="410"/>
      <c r="W42" s="409"/>
      <c r="X42" s="409"/>
      <c r="Y42" s="409"/>
      <c r="Z42" s="409"/>
      <c r="AA42" s="409"/>
      <c r="AB42" s="409"/>
      <c r="AC42" s="409"/>
      <c r="AD42" s="409"/>
      <c r="AE42" s="409"/>
      <c r="AF42" s="409"/>
      <c r="AG42" s="409"/>
      <c r="AH42" s="409"/>
      <c r="AI42" s="409"/>
      <c r="AJ42" s="409"/>
      <c r="AK42" s="409"/>
      <c r="AL42" s="9"/>
      <c r="AM42" s="410" t="str">
        <f t="shared" si="2"/>
        <v/>
      </c>
      <c r="AN42" s="410"/>
      <c r="AO42" s="409"/>
      <c r="AP42" s="409"/>
      <c r="AQ42" s="409"/>
      <c r="AR42" s="409"/>
      <c r="AS42" s="409"/>
      <c r="AT42" s="409"/>
      <c r="AU42" s="409"/>
      <c r="AV42" s="409"/>
      <c r="AW42" s="409"/>
      <c r="AX42" s="409"/>
      <c r="AY42" s="409"/>
      <c r="AZ42" s="409"/>
      <c r="BA42" s="409"/>
      <c r="BB42" s="409"/>
      <c r="BC42" s="409"/>
      <c r="BD42" s="9"/>
      <c r="BE42" s="410" t="str">
        <f t="shared" si="3"/>
        <v/>
      </c>
      <c r="BF42" s="410"/>
      <c r="BG42" s="409"/>
      <c r="BH42" s="409"/>
      <c r="BI42" s="409"/>
      <c r="BJ42" s="409"/>
      <c r="BK42" s="409"/>
      <c r="BL42" s="409"/>
      <c r="BM42" s="409"/>
      <c r="BN42" s="409"/>
      <c r="BO42" s="409"/>
      <c r="BP42" s="409"/>
      <c r="BQ42" s="409"/>
      <c r="BR42" s="409"/>
      <c r="BS42" s="409"/>
      <c r="BT42" s="409"/>
      <c r="BU42" s="409"/>
      <c r="BV42" s="9"/>
      <c r="BW42" s="410" t="str">
        <f t="shared" si="4"/>
        <v/>
      </c>
      <c r="BX42" s="410"/>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9"/>
      <c r="CO42" s="410">
        <f t="shared" si="5"/>
        <v>23</v>
      </c>
      <c r="CP42" s="410"/>
      <c r="CQ42" s="409" t="str">
        <f>IF('各会計、関係団体の財政状況及び健全化判断比率'!BS15="","",'各会計、関係団体の財政状況及び健全化判断比率'!BS15)</f>
        <v>のべおか道の駅（株）</v>
      </c>
      <c r="CR42" s="409"/>
      <c r="CS42" s="409"/>
      <c r="CT42" s="409"/>
      <c r="CU42" s="409"/>
      <c r="CV42" s="409"/>
      <c r="CW42" s="409"/>
      <c r="CX42" s="409"/>
      <c r="CY42" s="409"/>
      <c r="CZ42" s="409"/>
      <c r="DA42" s="409"/>
      <c r="DB42" s="409"/>
      <c r="DC42" s="409"/>
      <c r="DD42" s="409"/>
      <c r="DE42" s="409"/>
      <c r="DF42" s="8"/>
      <c r="DG42" s="411" t="str">
        <f>IF('各会計、関係団体の財政状況及び健全化判断比率'!BR15="","",'各会計、関係団体の財政状況及び健全化判断比率'!BR15)</f>
        <v/>
      </c>
      <c r="DH42" s="411"/>
      <c r="DI42" s="21"/>
    </row>
    <row r="43" spans="1:113" ht="32.25" customHeight="1">
      <c r="B43" s="5"/>
      <c r="C43" s="410" t="str">
        <f t="shared" si="0"/>
        <v/>
      </c>
      <c r="D43" s="410"/>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9"/>
      <c r="U43" s="410" t="str">
        <f t="shared" si="1"/>
        <v/>
      </c>
      <c r="V43" s="410"/>
      <c r="W43" s="409"/>
      <c r="X43" s="409"/>
      <c r="Y43" s="409"/>
      <c r="Z43" s="409"/>
      <c r="AA43" s="409"/>
      <c r="AB43" s="409"/>
      <c r="AC43" s="409"/>
      <c r="AD43" s="409"/>
      <c r="AE43" s="409"/>
      <c r="AF43" s="409"/>
      <c r="AG43" s="409"/>
      <c r="AH43" s="409"/>
      <c r="AI43" s="409"/>
      <c r="AJ43" s="409"/>
      <c r="AK43" s="409"/>
      <c r="AL43" s="9"/>
      <c r="AM43" s="410" t="str">
        <f t="shared" si="2"/>
        <v/>
      </c>
      <c r="AN43" s="410"/>
      <c r="AO43" s="409"/>
      <c r="AP43" s="409"/>
      <c r="AQ43" s="409"/>
      <c r="AR43" s="409"/>
      <c r="AS43" s="409"/>
      <c r="AT43" s="409"/>
      <c r="AU43" s="409"/>
      <c r="AV43" s="409"/>
      <c r="AW43" s="409"/>
      <c r="AX43" s="409"/>
      <c r="AY43" s="409"/>
      <c r="AZ43" s="409"/>
      <c r="BA43" s="409"/>
      <c r="BB43" s="409"/>
      <c r="BC43" s="409"/>
      <c r="BD43" s="9"/>
      <c r="BE43" s="410" t="str">
        <f t="shared" si="3"/>
        <v/>
      </c>
      <c r="BF43" s="410"/>
      <c r="BG43" s="409"/>
      <c r="BH43" s="409"/>
      <c r="BI43" s="409"/>
      <c r="BJ43" s="409"/>
      <c r="BK43" s="409"/>
      <c r="BL43" s="409"/>
      <c r="BM43" s="409"/>
      <c r="BN43" s="409"/>
      <c r="BO43" s="409"/>
      <c r="BP43" s="409"/>
      <c r="BQ43" s="409"/>
      <c r="BR43" s="409"/>
      <c r="BS43" s="409"/>
      <c r="BT43" s="409"/>
      <c r="BU43" s="409"/>
      <c r="BV43" s="9"/>
      <c r="BW43" s="410" t="str">
        <f t="shared" si="4"/>
        <v/>
      </c>
      <c r="BX43" s="410"/>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9"/>
      <c r="CO43" s="410">
        <f t="shared" si="5"/>
        <v>24</v>
      </c>
      <c r="CP43" s="410"/>
      <c r="CQ43" s="409" t="str">
        <f>IF('各会計、関係団体の財政状況及び健全化判断比率'!BS16="","",'各会計、関係団体の財政状況及び健全化判断比率'!BS16)</f>
        <v>（有）祝子川温泉美人の湯</v>
      </c>
      <c r="CR43" s="409"/>
      <c r="CS43" s="409"/>
      <c r="CT43" s="409"/>
      <c r="CU43" s="409"/>
      <c r="CV43" s="409"/>
      <c r="CW43" s="409"/>
      <c r="CX43" s="409"/>
      <c r="CY43" s="409"/>
      <c r="CZ43" s="409"/>
      <c r="DA43" s="409"/>
      <c r="DB43" s="409"/>
      <c r="DC43" s="409"/>
      <c r="DD43" s="409"/>
      <c r="DE43" s="409"/>
      <c r="DF43" s="8"/>
      <c r="DG43" s="411" t="str">
        <f>IF('各会計、関係団体の財政状況及び健全化判断比率'!BR16="","",'各会計、関係団体の財政状況及び健全化判断比率'!BR16)</f>
        <v/>
      </c>
      <c r="DH43" s="41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288</v>
      </c>
      <c r="E46" s="1" t="s">
        <v>153</v>
      </c>
    </row>
    <row r="47" spans="1:113">
      <c r="E47" s="1" t="s">
        <v>290</v>
      </c>
    </row>
    <row r="48" spans="1:113">
      <c r="E48" s="1" t="s">
        <v>292</v>
      </c>
    </row>
    <row r="49" spans="5:5">
      <c r="E49" s="1" t="s">
        <v>294</v>
      </c>
    </row>
    <row r="50" spans="5:5">
      <c r="E50" s="1" t="s">
        <v>199</v>
      </c>
    </row>
    <row r="51" spans="5:5">
      <c r="E51" s="1" t="s">
        <v>296</v>
      </c>
    </row>
    <row r="52" spans="5:5">
      <c r="E52" s="1" t="s">
        <v>152</v>
      </c>
    </row>
    <row r="53" spans="5:5"/>
    <row r="54" spans="5:5"/>
    <row r="55" spans="5:5"/>
    <row r="56" spans="5:5"/>
  </sheetData>
  <sheetProtection algorithmName="SHA-512" hashValue="TOdyVagRoieL/ELKLeNwVg5vWPs1iq2ysqvI7CVSbQy0IR3V6UN4DHAG7KCEDkn++aqDPaNY8wJL7jVnN/LcTQ==" saltValue="/xvJSfAZcQ6pq/6kWRTvL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16</v>
      </c>
      <c r="F33" s="214" t="s">
        <v>329</v>
      </c>
      <c r="G33" s="219" t="s">
        <v>441</v>
      </c>
      <c r="H33" s="219" t="s">
        <v>525</v>
      </c>
      <c r="I33" s="219" t="s">
        <v>526</v>
      </c>
      <c r="J33" s="223" t="s">
        <v>527</v>
      </c>
      <c r="K33" s="204"/>
      <c r="L33" s="204"/>
      <c r="M33" s="204"/>
      <c r="N33" s="204"/>
      <c r="O33" s="204"/>
      <c r="P33" s="204"/>
    </row>
    <row r="34" spans="1:16" ht="39" customHeight="1">
      <c r="A34" s="204"/>
      <c r="B34" s="206"/>
      <c r="C34" s="1079" t="s">
        <v>447</v>
      </c>
      <c r="D34" s="1079"/>
      <c r="E34" s="1080"/>
      <c r="F34" s="215">
        <v>3.81</v>
      </c>
      <c r="G34" s="220">
        <v>4.33</v>
      </c>
      <c r="H34" s="220">
        <v>4.2300000000000004</v>
      </c>
      <c r="I34" s="220">
        <v>4.51</v>
      </c>
      <c r="J34" s="224">
        <v>6.55</v>
      </c>
      <c r="K34" s="204"/>
      <c r="L34" s="204"/>
      <c r="M34" s="204"/>
      <c r="N34" s="204"/>
      <c r="O34" s="204"/>
      <c r="P34" s="204"/>
    </row>
    <row r="35" spans="1:16" ht="39" customHeight="1">
      <c r="A35" s="204"/>
      <c r="B35" s="207"/>
      <c r="C35" s="1075" t="s">
        <v>457</v>
      </c>
      <c r="D35" s="1075"/>
      <c r="E35" s="1076"/>
      <c r="F35" s="216">
        <v>4.5999999999999996</v>
      </c>
      <c r="G35" s="221">
        <v>4.67</v>
      </c>
      <c r="H35" s="221">
        <v>5.52</v>
      </c>
      <c r="I35" s="221">
        <v>5.35</v>
      </c>
      <c r="J35" s="225">
        <v>5.08</v>
      </c>
      <c r="K35" s="204"/>
      <c r="L35" s="204"/>
      <c r="M35" s="204"/>
      <c r="N35" s="204"/>
      <c r="O35" s="204"/>
      <c r="P35" s="204"/>
    </row>
    <row r="36" spans="1:16" ht="39" customHeight="1">
      <c r="A36" s="204"/>
      <c r="B36" s="207"/>
      <c r="C36" s="1075" t="s">
        <v>460</v>
      </c>
      <c r="D36" s="1075"/>
      <c r="E36" s="1076"/>
      <c r="F36" s="216">
        <v>1.05</v>
      </c>
      <c r="G36" s="221">
        <v>1.06</v>
      </c>
      <c r="H36" s="221">
        <v>1.1000000000000001</v>
      </c>
      <c r="I36" s="221">
        <v>1.08</v>
      </c>
      <c r="J36" s="225">
        <v>1.32</v>
      </c>
      <c r="K36" s="204"/>
      <c r="L36" s="204"/>
      <c r="M36" s="204"/>
      <c r="N36" s="204"/>
      <c r="O36" s="204"/>
      <c r="P36" s="204"/>
    </row>
    <row r="37" spans="1:16" ht="39" customHeight="1">
      <c r="A37" s="204"/>
      <c r="B37" s="207"/>
      <c r="C37" s="1075" t="s">
        <v>456</v>
      </c>
      <c r="D37" s="1075"/>
      <c r="E37" s="1076"/>
      <c r="F37" s="216">
        <v>0.93</v>
      </c>
      <c r="G37" s="221">
        <v>0.87</v>
      </c>
      <c r="H37" s="221">
        <v>0.83</v>
      </c>
      <c r="I37" s="221">
        <v>0.27</v>
      </c>
      <c r="J37" s="225">
        <v>1.05</v>
      </c>
      <c r="K37" s="204"/>
      <c r="L37" s="204"/>
      <c r="M37" s="204"/>
      <c r="N37" s="204"/>
      <c r="O37" s="204"/>
      <c r="P37" s="204"/>
    </row>
    <row r="38" spans="1:16" ht="39" customHeight="1">
      <c r="A38" s="204"/>
      <c r="B38" s="207"/>
      <c r="C38" s="1075" t="s">
        <v>421</v>
      </c>
      <c r="D38" s="1075"/>
      <c r="E38" s="1076"/>
      <c r="F38" s="216">
        <v>2.3199999999999998</v>
      </c>
      <c r="G38" s="221">
        <v>2.59</v>
      </c>
      <c r="H38" s="221">
        <v>2.2599999999999998</v>
      </c>
      <c r="I38" s="221">
        <v>0.6</v>
      </c>
      <c r="J38" s="225">
        <v>0.3</v>
      </c>
      <c r="K38" s="204"/>
      <c r="L38" s="204"/>
      <c r="M38" s="204"/>
      <c r="N38" s="204"/>
      <c r="O38" s="204"/>
      <c r="P38" s="204"/>
    </row>
    <row r="39" spans="1:16" ht="39" customHeight="1">
      <c r="A39" s="204"/>
      <c r="B39" s="207"/>
      <c r="C39" s="1075" t="s">
        <v>13</v>
      </c>
      <c r="D39" s="1075"/>
      <c r="E39" s="1076"/>
      <c r="F39" s="216">
        <v>0</v>
      </c>
      <c r="G39" s="221">
        <v>0.01</v>
      </c>
      <c r="H39" s="221">
        <v>0.01</v>
      </c>
      <c r="I39" s="221">
        <v>0.03</v>
      </c>
      <c r="J39" s="225">
        <v>0</v>
      </c>
      <c r="K39" s="204"/>
      <c r="L39" s="204"/>
      <c r="M39" s="204"/>
      <c r="N39" s="204"/>
      <c r="O39" s="204"/>
      <c r="P39" s="204"/>
    </row>
    <row r="40" spans="1:16" ht="39" customHeight="1">
      <c r="A40" s="204"/>
      <c r="B40" s="207"/>
      <c r="C40" s="1075" t="s">
        <v>28</v>
      </c>
      <c r="D40" s="1075"/>
      <c r="E40" s="1076"/>
      <c r="F40" s="216">
        <v>0</v>
      </c>
      <c r="G40" s="221">
        <v>0</v>
      </c>
      <c r="H40" s="221">
        <v>0</v>
      </c>
      <c r="I40" s="221">
        <v>0</v>
      </c>
      <c r="J40" s="225">
        <v>0</v>
      </c>
      <c r="K40" s="204"/>
      <c r="L40" s="204"/>
      <c r="M40" s="204"/>
      <c r="N40" s="204"/>
      <c r="O40" s="204"/>
      <c r="P40" s="204"/>
    </row>
    <row r="41" spans="1:16" ht="39" customHeight="1">
      <c r="A41" s="204"/>
      <c r="B41" s="207"/>
      <c r="C41" s="1075"/>
      <c r="D41" s="1075"/>
      <c r="E41" s="1076"/>
      <c r="F41" s="216"/>
      <c r="G41" s="221"/>
      <c r="H41" s="221"/>
      <c r="I41" s="221"/>
      <c r="J41" s="225"/>
      <c r="K41" s="204"/>
      <c r="L41" s="204"/>
      <c r="M41" s="204"/>
      <c r="N41" s="204"/>
      <c r="O41" s="204"/>
      <c r="P41" s="204"/>
    </row>
    <row r="42" spans="1:16" ht="39" customHeight="1">
      <c r="A42" s="204"/>
      <c r="B42" s="208"/>
      <c r="C42" s="1075" t="s">
        <v>529</v>
      </c>
      <c r="D42" s="1075"/>
      <c r="E42" s="1076"/>
      <c r="F42" s="216" t="s">
        <v>202</v>
      </c>
      <c r="G42" s="221" t="s">
        <v>202</v>
      </c>
      <c r="H42" s="221" t="s">
        <v>202</v>
      </c>
      <c r="I42" s="221" t="s">
        <v>202</v>
      </c>
      <c r="J42" s="225" t="s">
        <v>202</v>
      </c>
      <c r="K42" s="204"/>
      <c r="L42" s="204"/>
      <c r="M42" s="204"/>
      <c r="N42" s="204"/>
      <c r="O42" s="204"/>
      <c r="P42" s="204"/>
    </row>
    <row r="43" spans="1:16" ht="39" customHeight="1">
      <c r="A43" s="204"/>
      <c r="B43" s="209"/>
      <c r="C43" s="1077" t="s">
        <v>459</v>
      </c>
      <c r="D43" s="1077"/>
      <c r="E43" s="1078"/>
      <c r="F43" s="217" t="s">
        <v>202</v>
      </c>
      <c r="G43" s="222" t="s">
        <v>202</v>
      </c>
      <c r="H43" s="222" t="s">
        <v>202</v>
      </c>
      <c r="I43" s="222" t="s">
        <v>202</v>
      </c>
      <c r="J43" s="226" t="s">
        <v>202</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UMs/BRqMwQhhJRBkKyA40W7nUxWuUgZhl6FJ2ugHnAjvPANnB7bd9CzSlwrmqFBa80kb26aZzHvqKI4etSYmYg==" saltValue="KTOgbwCKtDh0+fUypZuK6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c r="A44" s="104"/>
      <c r="B44" s="227" t="s">
        <v>24</v>
      </c>
      <c r="C44" s="233"/>
      <c r="D44" s="233"/>
      <c r="E44" s="241"/>
      <c r="F44" s="241"/>
      <c r="G44" s="241"/>
      <c r="H44" s="241"/>
      <c r="I44" s="241"/>
      <c r="J44" s="244" t="s">
        <v>16</v>
      </c>
      <c r="K44" s="246" t="s">
        <v>329</v>
      </c>
      <c r="L44" s="254" t="s">
        <v>441</v>
      </c>
      <c r="M44" s="254" t="s">
        <v>525</v>
      </c>
      <c r="N44" s="254" t="s">
        <v>526</v>
      </c>
      <c r="O44" s="262" t="s">
        <v>527</v>
      </c>
      <c r="P44" s="104"/>
      <c r="Q44" s="104"/>
      <c r="R44" s="104"/>
      <c r="S44" s="104"/>
      <c r="T44" s="104"/>
      <c r="U44" s="104"/>
    </row>
    <row r="45" spans="1:21" ht="30.75" customHeight="1">
      <c r="A45" s="104"/>
      <c r="B45" s="1091" t="s">
        <v>29</v>
      </c>
      <c r="C45" s="1092"/>
      <c r="D45" s="236"/>
      <c r="E45" s="1105" t="s">
        <v>26</v>
      </c>
      <c r="F45" s="1105"/>
      <c r="G45" s="1105"/>
      <c r="H45" s="1105"/>
      <c r="I45" s="1105"/>
      <c r="J45" s="1106"/>
      <c r="K45" s="247">
        <v>8204</v>
      </c>
      <c r="L45" s="255">
        <v>7941</v>
      </c>
      <c r="M45" s="255">
        <v>7234</v>
      </c>
      <c r="N45" s="255">
        <v>6707</v>
      </c>
      <c r="O45" s="263">
        <v>6598</v>
      </c>
      <c r="P45" s="104"/>
      <c r="Q45" s="104"/>
      <c r="R45" s="104"/>
      <c r="S45" s="104"/>
      <c r="T45" s="104"/>
      <c r="U45" s="104"/>
    </row>
    <row r="46" spans="1:21" ht="30.75" customHeight="1">
      <c r="A46" s="104"/>
      <c r="B46" s="1093"/>
      <c r="C46" s="1094"/>
      <c r="D46" s="237"/>
      <c r="E46" s="1097" t="s">
        <v>31</v>
      </c>
      <c r="F46" s="1097"/>
      <c r="G46" s="1097"/>
      <c r="H46" s="1097"/>
      <c r="I46" s="1097"/>
      <c r="J46" s="1098"/>
      <c r="K46" s="248" t="s">
        <v>202</v>
      </c>
      <c r="L46" s="256" t="s">
        <v>202</v>
      </c>
      <c r="M46" s="256" t="s">
        <v>202</v>
      </c>
      <c r="N46" s="256" t="s">
        <v>202</v>
      </c>
      <c r="O46" s="264" t="s">
        <v>202</v>
      </c>
      <c r="P46" s="104"/>
      <c r="Q46" s="104"/>
      <c r="R46" s="104"/>
      <c r="S46" s="104"/>
      <c r="T46" s="104"/>
      <c r="U46" s="104"/>
    </row>
    <row r="47" spans="1:21" ht="30.75" customHeight="1">
      <c r="A47" s="104"/>
      <c r="B47" s="1093"/>
      <c r="C47" s="1094"/>
      <c r="D47" s="237"/>
      <c r="E47" s="1097" t="s">
        <v>35</v>
      </c>
      <c r="F47" s="1097"/>
      <c r="G47" s="1097"/>
      <c r="H47" s="1097"/>
      <c r="I47" s="1097"/>
      <c r="J47" s="1098"/>
      <c r="K47" s="248" t="s">
        <v>202</v>
      </c>
      <c r="L47" s="256" t="s">
        <v>202</v>
      </c>
      <c r="M47" s="256" t="s">
        <v>202</v>
      </c>
      <c r="N47" s="256" t="s">
        <v>202</v>
      </c>
      <c r="O47" s="264" t="s">
        <v>202</v>
      </c>
      <c r="P47" s="104"/>
      <c r="Q47" s="104"/>
      <c r="R47" s="104"/>
      <c r="S47" s="104"/>
      <c r="T47" s="104"/>
      <c r="U47" s="104"/>
    </row>
    <row r="48" spans="1:21" ht="30.75" customHeight="1">
      <c r="A48" s="104"/>
      <c r="B48" s="1093"/>
      <c r="C48" s="1094"/>
      <c r="D48" s="237"/>
      <c r="E48" s="1097" t="s">
        <v>39</v>
      </c>
      <c r="F48" s="1097"/>
      <c r="G48" s="1097"/>
      <c r="H48" s="1097"/>
      <c r="I48" s="1097"/>
      <c r="J48" s="1098"/>
      <c r="K48" s="248">
        <v>917</v>
      </c>
      <c r="L48" s="256">
        <v>891</v>
      </c>
      <c r="M48" s="256">
        <v>912</v>
      </c>
      <c r="N48" s="256">
        <v>879</v>
      </c>
      <c r="O48" s="264">
        <v>822</v>
      </c>
      <c r="P48" s="104"/>
      <c r="Q48" s="104"/>
      <c r="R48" s="104"/>
      <c r="S48" s="104"/>
      <c r="T48" s="104"/>
      <c r="U48" s="104"/>
    </row>
    <row r="49" spans="1:21" ht="30.75" customHeight="1">
      <c r="A49" s="104"/>
      <c r="B49" s="1093"/>
      <c r="C49" s="1094"/>
      <c r="D49" s="237"/>
      <c r="E49" s="1097" t="s">
        <v>0</v>
      </c>
      <c r="F49" s="1097"/>
      <c r="G49" s="1097"/>
      <c r="H49" s="1097"/>
      <c r="I49" s="1097"/>
      <c r="J49" s="1098"/>
      <c r="K49" s="248" t="s">
        <v>202</v>
      </c>
      <c r="L49" s="256" t="s">
        <v>202</v>
      </c>
      <c r="M49" s="256" t="s">
        <v>202</v>
      </c>
      <c r="N49" s="256" t="s">
        <v>202</v>
      </c>
      <c r="O49" s="264" t="s">
        <v>202</v>
      </c>
      <c r="P49" s="104"/>
      <c r="Q49" s="104"/>
      <c r="R49" s="104"/>
      <c r="S49" s="104"/>
      <c r="T49" s="104"/>
      <c r="U49" s="104"/>
    </row>
    <row r="50" spans="1:21" ht="30.75" customHeight="1">
      <c r="A50" s="104"/>
      <c r="B50" s="1093"/>
      <c r="C50" s="1094"/>
      <c r="D50" s="237"/>
      <c r="E50" s="1097" t="s">
        <v>44</v>
      </c>
      <c r="F50" s="1097"/>
      <c r="G50" s="1097"/>
      <c r="H50" s="1097"/>
      <c r="I50" s="1097"/>
      <c r="J50" s="1098"/>
      <c r="K50" s="248">
        <v>32</v>
      </c>
      <c r="L50" s="256">
        <v>30</v>
      </c>
      <c r="M50" s="256">
        <v>26</v>
      </c>
      <c r="N50" s="256">
        <v>26</v>
      </c>
      <c r="O50" s="264">
        <v>22</v>
      </c>
      <c r="P50" s="104"/>
      <c r="Q50" s="104"/>
      <c r="R50" s="104"/>
      <c r="S50" s="104"/>
      <c r="T50" s="104"/>
      <c r="U50" s="104"/>
    </row>
    <row r="51" spans="1:21" ht="30.75" customHeight="1">
      <c r="A51" s="104"/>
      <c r="B51" s="1095"/>
      <c r="C51" s="1096"/>
      <c r="D51" s="238"/>
      <c r="E51" s="1097" t="s">
        <v>46</v>
      </c>
      <c r="F51" s="1097"/>
      <c r="G51" s="1097"/>
      <c r="H51" s="1097"/>
      <c r="I51" s="1097"/>
      <c r="J51" s="1098"/>
      <c r="K51" s="248" t="s">
        <v>202</v>
      </c>
      <c r="L51" s="256" t="s">
        <v>202</v>
      </c>
      <c r="M51" s="256" t="s">
        <v>202</v>
      </c>
      <c r="N51" s="256" t="s">
        <v>202</v>
      </c>
      <c r="O51" s="264" t="s">
        <v>202</v>
      </c>
      <c r="P51" s="104"/>
      <c r="Q51" s="104"/>
      <c r="R51" s="104"/>
      <c r="S51" s="104"/>
      <c r="T51" s="104"/>
      <c r="U51" s="104"/>
    </row>
    <row r="52" spans="1:21" ht="30.75" customHeight="1">
      <c r="A52" s="104"/>
      <c r="B52" s="1099" t="s">
        <v>52</v>
      </c>
      <c r="C52" s="1100"/>
      <c r="D52" s="238"/>
      <c r="E52" s="1097" t="s">
        <v>54</v>
      </c>
      <c r="F52" s="1097"/>
      <c r="G52" s="1097"/>
      <c r="H52" s="1097"/>
      <c r="I52" s="1097"/>
      <c r="J52" s="1098"/>
      <c r="K52" s="248">
        <v>6301</v>
      </c>
      <c r="L52" s="256">
        <v>6242</v>
      </c>
      <c r="M52" s="256">
        <v>5847</v>
      </c>
      <c r="N52" s="256">
        <v>5488</v>
      </c>
      <c r="O52" s="264">
        <v>5388</v>
      </c>
      <c r="P52" s="104"/>
      <c r="Q52" s="104"/>
      <c r="R52" s="104"/>
      <c r="S52" s="104"/>
      <c r="T52" s="104"/>
      <c r="U52" s="104"/>
    </row>
    <row r="53" spans="1:21" ht="30.75" customHeight="1">
      <c r="A53" s="104"/>
      <c r="B53" s="1101" t="s">
        <v>56</v>
      </c>
      <c r="C53" s="1102"/>
      <c r="D53" s="239"/>
      <c r="E53" s="1103" t="s">
        <v>60</v>
      </c>
      <c r="F53" s="1103"/>
      <c r="G53" s="1103"/>
      <c r="H53" s="1103"/>
      <c r="I53" s="1103"/>
      <c r="J53" s="1104"/>
      <c r="K53" s="249">
        <v>2852</v>
      </c>
      <c r="L53" s="257">
        <v>2620</v>
      </c>
      <c r="M53" s="257">
        <v>2325</v>
      </c>
      <c r="N53" s="257">
        <v>2124</v>
      </c>
      <c r="O53" s="265">
        <v>2054</v>
      </c>
      <c r="P53" s="104"/>
      <c r="Q53" s="104"/>
      <c r="R53" s="104"/>
      <c r="S53" s="104"/>
      <c r="T53" s="104"/>
      <c r="U53" s="104"/>
    </row>
    <row r="54" spans="1:21" ht="24" customHeight="1">
      <c r="A54" s="104"/>
      <c r="B54" s="228" t="s">
        <v>67</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530</v>
      </c>
      <c r="P55" s="104"/>
      <c r="Q55" s="104"/>
      <c r="R55" s="104"/>
      <c r="S55" s="104"/>
      <c r="T55" s="104"/>
      <c r="U55" s="104"/>
    </row>
    <row r="56" spans="1:21" ht="31.5" customHeight="1">
      <c r="A56" s="104"/>
      <c r="B56" s="230"/>
      <c r="C56" s="235"/>
      <c r="D56" s="235"/>
      <c r="E56" s="242"/>
      <c r="F56" s="242"/>
      <c r="G56" s="242"/>
      <c r="H56" s="242"/>
      <c r="I56" s="242"/>
      <c r="J56" s="245" t="s">
        <v>16</v>
      </c>
      <c r="K56" s="251" t="s">
        <v>531</v>
      </c>
      <c r="L56" s="258" t="s">
        <v>532</v>
      </c>
      <c r="M56" s="258" t="s">
        <v>533</v>
      </c>
      <c r="N56" s="258" t="s">
        <v>534</v>
      </c>
      <c r="O56" s="267" t="s">
        <v>535</v>
      </c>
      <c r="P56" s="104"/>
      <c r="Q56" s="104"/>
      <c r="R56" s="104"/>
      <c r="S56" s="104"/>
      <c r="T56" s="104"/>
      <c r="U56" s="104"/>
    </row>
    <row r="57" spans="1:21" ht="31.5" customHeight="1">
      <c r="B57" s="1087" t="s">
        <v>53</v>
      </c>
      <c r="C57" s="1088"/>
      <c r="D57" s="1081" t="s">
        <v>69</v>
      </c>
      <c r="E57" s="1082"/>
      <c r="F57" s="1082"/>
      <c r="G57" s="1082"/>
      <c r="H57" s="1082"/>
      <c r="I57" s="1082"/>
      <c r="J57" s="1083"/>
      <c r="K57" s="252"/>
      <c r="L57" s="259"/>
      <c r="M57" s="259"/>
      <c r="N57" s="259"/>
      <c r="O57" s="268"/>
    </row>
    <row r="58" spans="1:21" ht="31.5" customHeight="1">
      <c r="B58" s="1089"/>
      <c r="C58" s="1090"/>
      <c r="D58" s="1084" t="s">
        <v>20</v>
      </c>
      <c r="E58" s="1085"/>
      <c r="F58" s="1085"/>
      <c r="G58" s="1085"/>
      <c r="H58" s="1085"/>
      <c r="I58" s="1085"/>
      <c r="J58" s="1086"/>
      <c r="K58" s="253"/>
      <c r="L58" s="260"/>
      <c r="M58" s="260"/>
      <c r="N58" s="260"/>
      <c r="O58" s="269"/>
    </row>
    <row r="59" spans="1:21" ht="24" customHeight="1">
      <c r="B59" s="231"/>
      <c r="C59" s="231"/>
      <c r="D59" s="240" t="s">
        <v>49</v>
      </c>
      <c r="E59" s="243"/>
      <c r="F59" s="243"/>
      <c r="G59" s="243"/>
      <c r="H59" s="243"/>
      <c r="I59" s="243"/>
      <c r="J59" s="243"/>
      <c r="K59" s="243"/>
      <c r="L59" s="243"/>
      <c r="M59" s="243"/>
      <c r="N59" s="243"/>
      <c r="O59" s="243"/>
    </row>
    <row r="60" spans="1:21" ht="24" customHeight="1">
      <c r="B60" s="232"/>
      <c r="C60" s="232"/>
      <c r="D60" s="240" t="s">
        <v>45</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hMWZ3ks218oNWJ3JjiOZUxk4oL0clrPk7FLbgYS14eTYS41tQxOJHx41TjvrkZlEDr5Mka/ZKAKRZYLvnVcj5g==" saltValue="yPqLO4p01TUF0pJAMg7pd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23</v>
      </c>
    </row>
    <row r="40" spans="2:13" ht="27.75" customHeight="1">
      <c r="B40" s="227" t="s">
        <v>24</v>
      </c>
      <c r="C40" s="233"/>
      <c r="D40" s="233"/>
      <c r="E40" s="241"/>
      <c r="F40" s="241"/>
      <c r="G40" s="241"/>
      <c r="H40" s="244" t="s">
        <v>16</v>
      </c>
      <c r="I40" s="246" t="s">
        <v>329</v>
      </c>
      <c r="J40" s="254" t="s">
        <v>441</v>
      </c>
      <c r="K40" s="254" t="s">
        <v>525</v>
      </c>
      <c r="L40" s="254" t="s">
        <v>526</v>
      </c>
      <c r="M40" s="275" t="s">
        <v>527</v>
      </c>
    </row>
    <row r="41" spans="2:13" ht="27.75" customHeight="1">
      <c r="B41" s="1091" t="s">
        <v>41</v>
      </c>
      <c r="C41" s="1092"/>
      <c r="D41" s="236"/>
      <c r="E41" s="1116" t="s">
        <v>70</v>
      </c>
      <c r="F41" s="1116"/>
      <c r="G41" s="1116"/>
      <c r="H41" s="1117"/>
      <c r="I41" s="247">
        <v>60984</v>
      </c>
      <c r="J41" s="255">
        <v>59354</v>
      </c>
      <c r="K41" s="255">
        <v>57157</v>
      </c>
      <c r="L41" s="255">
        <v>56152</v>
      </c>
      <c r="M41" s="263">
        <v>55429</v>
      </c>
    </row>
    <row r="42" spans="2:13" ht="27.75" customHeight="1">
      <c r="B42" s="1093"/>
      <c r="C42" s="1094"/>
      <c r="D42" s="237"/>
      <c r="E42" s="1107" t="s">
        <v>65</v>
      </c>
      <c r="F42" s="1107"/>
      <c r="G42" s="1107"/>
      <c r="H42" s="1108"/>
      <c r="I42" s="248">
        <v>144</v>
      </c>
      <c r="J42" s="256">
        <v>115</v>
      </c>
      <c r="K42" s="256">
        <v>90</v>
      </c>
      <c r="L42" s="256">
        <v>65</v>
      </c>
      <c r="M42" s="264">
        <v>44</v>
      </c>
    </row>
    <row r="43" spans="2:13" ht="27.75" customHeight="1">
      <c r="B43" s="1093"/>
      <c r="C43" s="1094"/>
      <c r="D43" s="237"/>
      <c r="E43" s="1107" t="s">
        <v>72</v>
      </c>
      <c r="F43" s="1107"/>
      <c r="G43" s="1107"/>
      <c r="H43" s="1108"/>
      <c r="I43" s="248">
        <v>13698</v>
      </c>
      <c r="J43" s="256">
        <v>12892</v>
      </c>
      <c r="K43" s="256">
        <v>12363</v>
      </c>
      <c r="L43" s="256">
        <v>11743</v>
      </c>
      <c r="M43" s="264">
        <v>11104</v>
      </c>
    </row>
    <row r="44" spans="2:13" ht="27.75" customHeight="1">
      <c r="B44" s="1093"/>
      <c r="C44" s="1094"/>
      <c r="D44" s="237"/>
      <c r="E44" s="1107" t="s">
        <v>74</v>
      </c>
      <c r="F44" s="1107"/>
      <c r="G44" s="1107"/>
      <c r="H44" s="1108"/>
      <c r="I44" s="248" t="s">
        <v>202</v>
      </c>
      <c r="J44" s="256" t="s">
        <v>202</v>
      </c>
      <c r="K44" s="256" t="s">
        <v>202</v>
      </c>
      <c r="L44" s="256" t="s">
        <v>202</v>
      </c>
      <c r="M44" s="264" t="s">
        <v>202</v>
      </c>
    </row>
    <row r="45" spans="2:13" ht="27.75" customHeight="1">
      <c r="B45" s="1093"/>
      <c r="C45" s="1094"/>
      <c r="D45" s="237"/>
      <c r="E45" s="1107" t="s">
        <v>76</v>
      </c>
      <c r="F45" s="1107"/>
      <c r="G45" s="1107"/>
      <c r="H45" s="1108"/>
      <c r="I45" s="248">
        <v>8883</v>
      </c>
      <c r="J45" s="256">
        <v>8695</v>
      </c>
      <c r="K45" s="256">
        <v>8340</v>
      </c>
      <c r="L45" s="256">
        <v>8163</v>
      </c>
      <c r="M45" s="264">
        <v>8236</v>
      </c>
    </row>
    <row r="46" spans="2:13" ht="27.75" customHeight="1">
      <c r="B46" s="1093"/>
      <c r="C46" s="1094"/>
      <c r="D46" s="238"/>
      <c r="E46" s="1107" t="s">
        <v>75</v>
      </c>
      <c r="F46" s="1107"/>
      <c r="G46" s="1107"/>
      <c r="H46" s="1108"/>
      <c r="I46" s="248" t="s">
        <v>202</v>
      </c>
      <c r="J46" s="256" t="s">
        <v>202</v>
      </c>
      <c r="K46" s="256" t="s">
        <v>202</v>
      </c>
      <c r="L46" s="256" t="s">
        <v>202</v>
      </c>
      <c r="M46" s="264" t="s">
        <v>202</v>
      </c>
    </row>
    <row r="47" spans="2:13" ht="27.75" customHeight="1">
      <c r="B47" s="1093"/>
      <c r="C47" s="1094"/>
      <c r="D47" s="271"/>
      <c r="E47" s="1113" t="s">
        <v>79</v>
      </c>
      <c r="F47" s="1114"/>
      <c r="G47" s="1114"/>
      <c r="H47" s="1115"/>
      <c r="I47" s="248" t="s">
        <v>202</v>
      </c>
      <c r="J47" s="256" t="s">
        <v>202</v>
      </c>
      <c r="K47" s="256" t="s">
        <v>202</v>
      </c>
      <c r="L47" s="256" t="s">
        <v>202</v>
      </c>
      <c r="M47" s="264" t="s">
        <v>202</v>
      </c>
    </row>
    <row r="48" spans="2:13" ht="27.75" customHeight="1">
      <c r="B48" s="1093"/>
      <c r="C48" s="1094"/>
      <c r="D48" s="237"/>
      <c r="E48" s="1107" t="s">
        <v>86</v>
      </c>
      <c r="F48" s="1107"/>
      <c r="G48" s="1107"/>
      <c r="H48" s="1108"/>
      <c r="I48" s="248" t="s">
        <v>202</v>
      </c>
      <c r="J48" s="256" t="s">
        <v>202</v>
      </c>
      <c r="K48" s="256" t="s">
        <v>202</v>
      </c>
      <c r="L48" s="256" t="s">
        <v>202</v>
      </c>
      <c r="M48" s="264" t="s">
        <v>202</v>
      </c>
    </row>
    <row r="49" spans="2:13" ht="27.75" customHeight="1">
      <c r="B49" s="1095"/>
      <c r="C49" s="1096"/>
      <c r="D49" s="237"/>
      <c r="E49" s="1107" t="s">
        <v>90</v>
      </c>
      <c r="F49" s="1107"/>
      <c r="G49" s="1107"/>
      <c r="H49" s="1108"/>
      <c r="I49" s="248" t="s">
        <v>202</v>
      </c>
      <c r="J49" s="256" t="s">
        <v>202</v>
      </c>
      <c r="K49" s="256" t="s">
        <v>202</v>
      </c>
      <c r="L49" s="256" t="s">
        <v>202</v>
      </c>
      <c r="M49" s="264" t="s">
        <v>202</v>
      </c>
    </row>
    <row r="50" spans="2:13" ht="27.75" customHeight="1">
      <c r="B50" s="1111" t="s">
        <v>92</v>
      </c>
      <c r="C50" s="1112"/>
      <c r="D50" s="272"/>
      <c r="E50" s="1107" t="s">
        <v>93</v>
      </c>
      <c r="F50" s="1107"/>
      <c r="G50" s="1107"/>
      <c r="H50" s="1108"/>
      <c r="I50" s="248">
        <v>19479</v>
      </c>
      <c r="J50" s="256">
        <v>20756</v>
      </c>
      <c r="K50" s="256">
        <v>22502</v>
      </c>
      <c r="L50" s="256">
        <v>22892</v>
      </c>
      <c r="M50" s="264">
        <v>22235</v>
      </c>
    </row>
    <row r="51" spans="2:13" ht="27.75" customHeight="1">
      <c r="B51" s="1093"/>
      <c r="C51" s="1094"/>
      <c r="D51" s="237"/>
      <c r="E51" s="1107" t="s">
        <v>95</v>
      </c>
      <c r="F51" s="1107"/>
      <c r="G51" s="1107"/>
      <c r="H51" s="1108"/>
      <c r="I51" s="248">
        <v>1998</v>
      </c>
      <c r="J51" s="256">
        <v>1745</v>
      </c>
      <c r="K51" s="256">
        <v>1691</v>
      </c>
      <c r="L51" s="256">
        <v>1836</v>
      </c>
      <c r="M51" s="264">
        <v>1739</v>
      </c>
    </row>
    <row r="52" spans="2:13" ht="27.75" customHeight="1">
      <c r="B52" s="1095"/>
      <c r="C52" s="1096"/>
      <c r="D52" s="237"/>
      <c r="E52" s="1107" t="s">
        <v>51</v>
      </c>
      <c r="F52" s="1107"/>
      <c r="G52" s="1107"/>
      <c r="H52" s="1108"/>
      <c r="I52" s="248">
        <v>57376</v>
      </c>
      <c r="J52" s="256">
        <v>56073</v>
      </c>
      <c r="K52" s="256">
        <v>54386</v>
      </c>
      <c r="L52" s="256">
        <v>52603</v>
      </c>
      <c r="M52" s="264">
        <v>50942</v>
      </c>
    </row>
    <row r="53" spans="2:13" ht="27.75" customHeight="1">
      <c r="B53" s="1101" t="s">
        <v>56</v>
      </c>
      <c r="C53" s="1102"/>
      <c r="D53" s="239"/>
      <c r="E53" s="1109" t="s">
        <v>99</v>
      </c>
      <c r="F53" s="1109"/>
      <c r="G53" s="1109"/>
      <c r="H53" s="1110"/>
      <c r="I53" s="249">
        <v>4855</v>
      </c>
      <c r="J53" s="257">
        <v>2482</v>
      </c>
      <c r="K53" s="257">
        <v>-628</v>
      </c>
      <c r="L53" s="257">
        <v>-1207</v>
      </c>
      <c r="M53" s="265">
        <v>-105</v>
      </c>
    </row>
    <row r="54" spans="2:13" ht="27.75" customHeight="1">
      <c r="B54" s="270" t="s">
        <v>82</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sheetData>
  <sheetProtection algorithmName="SHA-512" hashValue="jVrAq8MXkrcuEQ4UoU0hkr6Qzv34FGxzXZYUnf+ppz2G8SXnKsUyukwQchB3DfhZlL38oz1UQRMzN0w+VtgUkg==" saltValue="ptOYY8HIFQRa6hc45CgqW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97</v>
      </c>
    </row>
    <row r="54" spans="2:8" ht="29.25" customHeight="1">
      <c r="B54" s="276" t="s">
        <v>5</v>
      </c>
      <c r="C54" s="282"/>
      <c r="D54" s="282"/>
      <c r="E54" s="283" t="s">
        <v>16</v>
      </c>
      <c r="F54" s="284" t="s">
        <v>525</v>
      </c>
      <c r="G54" s="284" t="s">
        <v>526</v>
      </c>
      <c r="H54" s="292" t="s">
        <v>527</v>
      </c>
    </row>
    <row r="55" spans="2:8" ht="52.5" customHeight="1">
      <c r="B55" s="277"/>
      <c r="C55" s="1126" t="s">
        <v>103</v>
      </c>
      <c r="D55" s="1126"/>
      <c r="E55" s="1127"/>
      <c r="F55" s="285">
        <v>5285</v>
      </c>
      <c r="G55" s="285">
        <v>5122</v>
      </c>
      <c r="H55" s="293">
        <v>5033</v>
      </c>
    </row>
    <row r="56" spans="2:8" ht="52.5" customHeight="1">
      <c r="B56" s="278"/>
      <c r="C56" s="1128" t="s">
        <v>106</v>
      </c>
      <c r="D56" s="1128"/>
      <c r="E56" s="1129"/>
      <c r="F56" s="286">
        <v>2466</v>
      </c>
      <c r="G56" s="286">
        <v>2476</v>
      </c>
      <c r="H56" s="294">
        <v>2384</v>
      </c>
    </row>
    <row r="57" spans="2:8" ht="53.25" customHeight="1">
      <c r="B57" s="278"/>
      <c r="C57" s="1130" t="s">
        <v>62</v>
      </c>
      <c r="D57" s="1130"/>
      <c r="E57" s="1131"/>
      <c r="F57" s="287">
        <v>12464</v>
      </c>
      <c r="G57" s="287">
        <v>11908</v>
      </c>
      <c r="H57" s="295">
        <v>11780</v>
      </c>
    </row>
    <row r="58" spans="2:8" ht="45.75" customHeight="1">
      <c r="B58" s="279"/>
      <c r="C58" s="1118" t="s">
        <v>547</v>
      </c>
      <c r="D58" s="1119"/>
      <c r="E58" s="1120"/>
      <c r="F58" s="288">
        <v>4729</v>
      </c>
      <c r="G58" s="288">
        <v>4747</v>
      </c>
      <c r="H58" s="296">
        <v>4578</v>
      </c>
    </row>
    <row r="59" spans="2:8" ht="45.75" customHeight="1">
      <c r="B59" s="279"/>
      <c r="C59" s="1118" t="s">
        <v>310</v>
      </c>
      <c r="D59" s="1119"/>
      <c r="E59" s="1120"/>
      <c r="F59" s="288">
        <v>2962</v>
      </c>
      <c r="G59" s="288">
        <v>2701</v>
      </c>
      <c r="H59" s="296">
        <v>2525</v>
      </c>
    </row>
    <row r="60" spans="2:8" ht="45.75" customHeight="1">
      <c r="B60" s="279"/>
      <c r="C60" s="1118" t="s">
        <v>548</v>
      </c>
      <c r="D60" s="1119"/>
      <c r="E60" s="1120"/>
      <c r="F60" s="288">
        <v>1231</v>
      </c>
      <c r="G60" s="288">
        <v>1135</v>
      </c>
      <c r="H60" s="296">
        <v>1139</v>
      </c>
    </row>
    <row r="61" spans="2:8" ht="45.75" customHeight="1">
      <c r="B61" s="279"/>
      <c r="C61" s="1118" t="s">
        <v>549</v>
      </c>
      <c r="D61" s="1119"/>
      <c r="E61" s="1120"/>
      <c r="F61" s="288">
        <v>1184</v>
      </c>
      <c r="G61" s="288">
        <v>1163</v>
      </c>
      <c r="H61" s="296">
        <v>1111</v>
      </c>
    </row>
    <row r="62" spans="2:8" ht="45.75" customHeight="1">
      <c r="B62" s="280"/>
      <c r="C62" s="1121" t="s">
        <v>491</v>
      </c>
      <c r="D62" s="1122"/>
      <c r="E62" s="1123"/>
      <c r="F62" s="289">
        <v>1417</v>
      </c>
      <c r="G62" s="289">
        <v>1102</v>
      </c>
      <c r="H62" s="297">
        <v>979</v>
      </c>
    </row>
    <row r="63" spans="2:8" ht="52.5" customHeight="1">
      <c r="B63" s="281"/>
      <c r="C63" s="1124" t="s">
        <v>111</v>
      </c>
      <c r="D63" s="1124"/>
      <c r="E63" s="1125"/>
      <c r="F63" s="290">
        <v>20215</v>
      </c>
      <c r="G63" s="290">
        <v>19506</v>
      </c>
      <c r="H63" s="298">
        <v>19197</v>
      </c>
    </row>
    <row r="64" spans="2:8" ht="15" customHeight="1"/>
  </sheetData>
  <sheetProtection algorithmName="SHA-512" hashValue="ryKkgs7pKFYLSshLTEXGLuTkLyzSBwWwmdmlixicJe4AuV/9Pr6fDR72/hvot/Z7QJrTXdfjSH6ydBJWcMc5aA==" saltValue="9nSRE9UdlOHnq8GMmu2t+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cols>
    <col min="1" max="1" width="6.33203125" style="324" customWidth="1"/>
    <col min="2" max="107" width="2.44140625" style="324" customWidth="1"/>
    <col min="108" max="108" width="6.109375" style="334" customWidth="1"/>
    <col min="109" max="109" width="5.88671875" style="333" customWidth="1"/>
    <col min="110" max="110" width="19.109375" style="324" hidden="1"/>
    <col min="111" max="115" width="12.6640625" style="324" hidden="1"/>
    <col min="116" max="349" width="8.6640625" style="324" hidden="1"/>
    <col min="350" max="355" width="14.88671875" style="324" hidden="1"/>
    <col min="356" max="357" width="15.88671875" style="324" hidden="1"/>
    <col min="358" max="363" width="16.109375" style="324" hidden="1"/>
    <col min="364" max="364" width="6.109375" style="324" hidden="1"/>
    <col min="365" max="365" width="3" style="324" hidden="1"/>
    <col min="366" max="605" width="8.6640625" style="324" hidden="1"/>
    <col min="606" max="611" width="14.88671875" style="324" hidden="1"/>
    <col min="612" max="613" width="15.88671875" style="324" hidden="1"/>
    <col min="614" max="619" width="16.109375" style="324" hidden="1"/>
    <col min="620" max="620" width="6.109375" style="324" hidden="1"/>
    <col min="621" max="621" width="3" style="324" hidden="1"/>
    <col min="622" max="861" width="8.6640625" style="324" hidden="1"/>
    <col min="862" max="867" width="14.88671875" style="324" hidden="1"/>
    <col min="868" max="869" width="15.88671875" style="324" hidden="1"/>
    <col min="870" max="875" width="16.109375" style="324" hidden="1"/>
    <col min="876" max="876" width="6.109375" style="324" hidden="1"/>
    <col min="877" max="877" width="3" style="324" hidden="1"/>
    <col min="878" max="1117" width="8.6640625" style="324" hidden="1"/>
    <col min="1118" max="1123" width="14.88671875" style="324" hidden="1"/>
    <col min="1124" max="1125" width="15.88671875" style="324" hidden="1"/>
    <col min="1126" max="1131" width="16.109375" style="324" hidden="1"/>
    <col min="1132" max="1132" width="6.109375" style="324" hidden="1"/>
    <col min="1133" max="1133" width="3" style="324" hidden="1"/>
    <col min="1134" max="1373" width="8.6640625" style="324" hidden="1"/>
    <col min="1374" max="1379" width="14.88671875" style="324" hidden="1"/>
    <col min="1380" max="1381" width="15.88671875" style="324" hidden="1"/>
    <col min="1382" max="1387" width="16.109375" style="324" hidden="1"/>
    <col min="1388" max="1388" width="6.109375" style="324" hidden="1"/>
    <col min="1389" max="1389" width="3" style="324" hidden="1"/>
    <col min="1390" max="1629" width="8.6640625" style="324" hidden="1"/>
    <col min="1630" max="1635" width="14.88671875" style="324" hidden="1"/>
    <col min="1636" max="1637" width="15.88671875" style="324" hidden="1"/>
    <col min="1638" max="1643" width="16.109375" style="324" hidden="1"/>
    <col min="1644" max="1644" width="6.109375" style="324" hidden="1"/>
    <col min="1645" max="1645" width="3" style="324" hidden="1"/>
    <col min="1646" max="1885" width="8.6640625" style="324" hidden="1"/>
    <col min="1886" max="1891" width="14.88671875" style="324" hidden="1"/>
    <col min="1892" max="1893" width="15.88671875" style="324" hidden="1"/>
    <col min="1894" max="1899" width="16.109375" style="324" hidden="1"/>
    <col min="1900" max="1900" width="6.109375" style="324" hidden="1"/>
    <col min="1901" max="1901" width="3" style="324" hidden="1"/>
    <col min="1902" max="2141" width="8.6640625" style="324" hidden="1"/>
    <col min="2142" max="2147" width="14.88671875" style="324" hidden="1"/>
    <col min="2148" max="2149" width="15.88671875" style="324" hidden="1"/>
    <col min="2150" max="2155" width="16.109375" style="324" hidden="1"/>
    <col min="2156" max="2156" width="6.109375" style="324" hidden="1"/>
    <col min="2157" max="2157" width="3" style="324" hidden="1"/>
    <col min="2158" max="2397" width="8.6640625" style="324" hidden="1"/>
    <col min="2398" max="2403" width="14.88671875" style="324" hidden="1"/>
    <col min="2404" max="2405" width="15.88671875" style="324" hidden="1"/>
    <col min="2406" max="2411" width="16.109375" style="324" hidden="1"/>
    <col min="2412" max="2412" width="6.109375" style="324" hidden="1"/>
    <col min="2413" max="2413" width="3" style="324" hidden="1"/>
    <col min="2414" max="2653" width="8.6640625" style="324" hidden="1"/>
    <col min="2654" max="2659" width="14.88671875" style="324" hidden="1"/>
    <col min="2660" max="2661" width="15.88671875" style="324" hidden="1"/>
    <col min="2662" max="2667" width="16.109375" style="324" hidden="1"/>
    <col min="2668" max="2668" width="6.109375" style="324" hidden="1"/>
    <col min="2669" max="2669" width="3" style="324" hidden="1"/>
    <col min="2670" max="2909" width="8.6640625" style="324" hidden="1"/>
    <col min="2910" max="2915" width="14.88671875" style="324" hidden="1"/>
    <col min="2916" max="2917" width="15.88671875" style="324" hidden="1"/>
    <col min="2918" max="2923" width="16.109375" style="324" hidden="1"/>
    <col min="2924" max="2924" width="6.109375" style="324" hidden="1"/>
    <col min="2925" max="2925" width="3" style="324" hidden="1"/>
    <col min="2926" max="3165" width="8.6640625" style="324" hidden="1"/>
    <col min="3166" max="3171" width="14.88671875" style="324" hidden="1"/>
    <col min="3172" max="3173" width="15.88671875" style="324" hidden="1"/>
    <col min="3174" max="3179" width="16.109375" style="324" hidden="1"/>
    <col min="3180" max="3180" width="6.109375" style="324" hidden="1"/>
    <col min="3181" max="3181" width="3" style="324" hidden="1"/>
    <col min="3182" max="3421" width="8.6640625" style="324" hidden="1"/>
    <col min="3422" max="3427" width="14.88671875" style="324" hidden="1"/>
    <col min="3428" max="3429" width="15.88671875" style="324" hidden="1"/>
    <col min="3430" max="3435" width="16.109375" style="324" hidden="1"/>
    <col min="3436" max="3436" width="6.109375" style="324" hidden="1"/>
    <col min="3437" max="3437" width="3" style="324" hidden="1"/>
    <col min="3438" max="3677" width="8.6640625" style="324" hidden="1"/>
    <col min="3678" max="3683" width="14.88671875" style="324" hidden="1"/>
    <col min="3684" max="3685" width="15.88671875" style="324" hidden="1"/>
    <col min="3686" max="3691" width="16.109375" style="324" hidden="1"/>
    <col min="3692" max="3692" width="6.109375" style="324" hidden="1"/>
    <col min="3693" max="3693" width="3" style="324" hidden="1"/>
    <col min="3694" max="3933" width="8.6640625" style="324" hidden="1"/>
    <col min="3934" max="3939" width="14.88671875" style="324" hidden="1"/>
    <col min="3940" max="3941" width="15.88671875" style="324" hidden="1"/>
    <col min="3942" max="3947" width="16.109375" style="324" hidden="1"/>
    <col min="3948" max="3948" width="6.109375" style="324" hidden="1"/>
    <col min="3949" max="3949" width="3" style="324" hidden="1"/>
    <col min="3950" max="4189" width="8.6640625" style="324" hidden="1"/>
    <col min="4190" max="4195" width="14.88671875" style="324" hidden="1"/>
    <col min="4196" max="4197" width="15.88671875" style="324" hidden="1"/>
    <col min="4198" max="4203" width="16.109375" style="324" hidden="1"/>
    <col min="4204" max="4204" width="6.109375" style="324" hidden="1"/>
    <col min="4205" max="4205" width="3" style="324" hidden="1"/>
    <col min="4206" max="4445" width="8.6640625" style="324" hidden="1"/>
    <col min="4446" max="4451" width="14.88671875" style="324" hidden="1"/>
    <col min="4452" max="4453" width="15.88671875" style="324" hidden="1"/>
    <col min="4454" max="4459" width="16.109375" style="324" hidden="1"/>
    <col min="4460" max="4460" width="6.109375" style="324" hidden="1"/>
    <col min="4461" max="4461" width="3" style="324" hidden="1"/>
    <col min="4462" max="4701" width="8.6640625" style="324" hidden="1"/>
    <col min="4702" max="4707" width="14.88671875" style="324" hidden="1"/>
    <col min="4708" max="4709" width="15.88671875" style="324" hidden="1"/>
    <col min="4710" max="4715" width="16.109375" style="324" hidden="1"/>
    <col min="4716" max="4716" width="6.109375" style="324" hidden="1"/>
    <col min="4717" max="4717" width="3" style="324" hidden="1"/>
    <col min="4718" max="4957" width="8.6640625" style="324" hidden="1"/>
    <col min="4958" max="4963" width="14.88671875" style="324" hidden="1"/>
    <col min="4964" max="4965" width="15.88671875" style="324" hidden="1"/>
    <col min="4966" max="4971" width="16.109375" style="324" hidden="1"/>
    <col min="4972" max="4972" width="6.109375" style="324" hidden="1"/>
    <col min="4973" max="4973" width="3" style="324" hidden="1"/>
    <col min="4974" max="5213" width="8.6640625" style="324" hidden="1"/>
    <col min="5214" max="5219" width="14.88671875" style="324" hidden="1"/>
    <col min="5220" max="5221" width="15.88671875" style="324" hidden="1"/>
    <col min="5222" max="5227" width="16.109375" style="324" hidden="1"/>
    <col min="5228" max="5228" width="6.109375" style="324" hidden="1"/>
    <col min="5229" max="5229" width="3" style="324" hidden="1"/>
    <col min="5230" max="5469" width="8.6640625" style="324" hidden="1"/>
    <col min="5470" max="5475" width="14.88671875" style="324" hidden="1"/>
    <col min="5476" max="5477" width="15.88671875" style="324" hidden="1"/>
    <col min="5478" max="5483" width="16.109375" style="324" hidden="1"/>
    <col min="5484" max="5484" width="6.109375" style="324" hidden="1"/>
    <col min="5485" max="5485" width="3" style="324" hidden="1"/>
    <col min="5486" max="5725" width="8.6640625" style="324" hidden="1"/>
    <col min="5726" max="5731" width="14.88671875" style="324" hidden="1"/>
    <col min="5732" max="5733" width="15.88671875" style="324" hidden="1"/>
    <col min="5734" max="5739" width="16.109375" style="324" hidden="1"/>
    <col min="5740" max="5740" width="6.109375" style="324" hidden="1"/>
    <col min="5741" max="5741" width="3" style="324" hidden="1"/>
    <col min="5742" max="5981" width="8.6640625" style="324" hidden="1"/>
    <col min="5982" max="5987" width="14.88671875" style="324" hidden="1"/>
    <col min="5988" max="5989" width="15.88671875" style="324" hidden="1"/>
    <col min="5990" max="5995" width="16.109375" style="324" hidden="1"/>
    <col min="5996" max="5996" width="6.109375" style="324" hidden="1"/>
    <col min="5997" max="5997" width="3" style="324" hidden="1"/>
    <col min="5998" max="6237" width="8.6640625" style="324" hidden="1"/>
    <col min="6238" max="6243" width="14.88671875" style="324" hidden="1"/>
    <col min="6244" max="6245" width="15.88671875" style="324" hidden="1"/>
    <col min="6246" max="6251" width="16.109375" style="324" hidden="1"/>
    <col min="6252" max="6252" width="6.109375" style="324" hidden="1"/>
    <col min="6253" max="6253" width="3" style="324" hidden="1"/>
    <col min="6254" max="6493" width="8.6640625" style="324" hidden="1"/>
    <col min="6494" max="6499" width="14.88671875" style="324" hidden="1"/>
    <col min="6500" max="6501" width="15.88671875" style="324" hidden="1"/>
    <col min="6502" max="6507" width="16.109375" style="324" hidden="1"/>
    <col min="6508" max="6508" width="6.109375" style="324" hidden="1"/>
    <col min="6509" max="6509" width="3" style="324" hidden="1"/>
    <col min="6510" max="6749" width="8.6640625" style="324" hidden="1"/>
    <col min="6750" max="6755" width="14.88671875" style="324" hidden="1"/>
    <col min="6756" max="6757" width="15.88671875" style="324" hidden="1"/>
    <col min="6758" max="6763" width="16.109375" style="324" hidden="1"/>
    <col min="6764" max="6764" width="6.109375" style="324" hidden="1"/>
    <col min="6765" max="6765" width="3" style="324" hidden="1"/>
    <col min="6766" max="7005" width="8.6640625" style="324" hidden="1"/>
    <col min="7006" max="7011" width="14.88671875" style="324" hidden="1"/>
    <col min="7012" max="7013" width="15.88671875" style="324" hidden="1"/>
    <col min="7014" max="7019" width="16.109375" style="324" hidden="1"/>
    <col min="7020" max="7020" width="6.109375" style="324" hidden="1"/>
    <col min="7021" max="7021" width="3" style="324" hidden="1"/>
    <col min="7022" max="7261" width="8.6640625" style="324" hidden="1"/>
    <col min="7262" max="7267" width="14.88671875" style="324" hidden="1"/>
    <col min="7268" max="7269" width="15.88671875" style="324" hidden="1"/>
    <col min="7270" max="7275" width="16.109375" style="324" hidden="1"/>
    <col min="7276" max="7276" width="6.109375" style="324" hidden="1"/>
    <col min="7277" max="7277" width="3" style="324" hidden="1"/>
    <col min="7278" max="7517" width="8.6640625" style="324" hidden="1"/>
    <col min="7518" max="7523" width="14.88671875" style="324" hidden="1"/>
    <col min="7524" max="7525" width="15.88671875" style="324" hidden="1"/>
    <col min="7526" max="7531" width="16.109375" style="324" hidden="1"/>
    <col min="7532" max="7532" width="6.109375" style="324" hidden="1"/>
    <col min="7533" max="7533" width="3" style="324" hidden="1"/>
    <col min="7534" max="7773" width="8.6640625" style="324" hidden="1"/>
    <col min="7774" max="7779" width="14.88671875" style="324" hidden="1"/>
    <col min="7780" max="7781" width="15.88671875" style="324" hidden="1"/>
    <col min="7782" max="7787" width="16.109375" style="324" hidden="1"/>
    <col min="7788" max="7788" width="6.109375" style="324" hidden="1"/>
    <col min="7789" max="7789" width="3" style="324" hidden="1"/>
    <col min="7790" max="8029" width="8.6640625" style="324" hidden="1"/>
    <col min="8030" max="8035" width="14.88671875" style="324" hidden="1"/>
    <col min="8036" max="8037" width="15.88671875" style="324" hidden="1"/>
    <col min="8038" max="8043" width="16.109375" style="324" hidden="1"/>
    <col min="8044" max="8044" width="6.109375" style="324" hidden="1"/>
    <col min="8045" max="8045" width="3" style="324" hidden="1"/>
    <col min="8046" max="8285" width="8.6640625" style="324" hidden="1"/>
    <col min="8286" max="8291" width="14.88671875" style="324" hidden="1"/>
    <col min="8292" max="8293" width="15.88671875" style="324" hidden="1"/>
    <col min="8294" max="8299" width="16.109375" style="324" hidden="1"/>
    <col min="8300" max="8300" width="6.109375" style="324" hidden="1"/>
    <col min="8301" max="8301" width="3" style="324" hidden="1"/>
    <col min="8302" max="8541" width="8.6640625" style="324" hidden="1"/>
    <col min="8542" max="8547" width="14.88671875" style="324" hidden="1"/>
    <col min="8548" max="8549" width="15.88671875" style="324" hidden="1"/>
    <col min="8550" max="8555" width="16.109375" style="324" hidden="1"/>
    <col min="8556" max="8556" width="6.109375" style="324" hidden="1"/>
    <col min="8557" max="8557" width="3" style="324" hidden="1"/>
    <col min="8558" max="8797" width="8.6640625" style="324" hidden="1"/>
    <col min="8798" max="8803" width="14.88671875" style="324" hidden="1"/>
    <col min="8804" max="8805" width="15.88671875" style="324" hidden="1"/>
    <col min="8806" max="8811" width="16.109375" style="324" hidden="1"/>
    <col min="8812" max="8812" width="6.109375" style="324" hidden="1"/>
    <col min="8813" max="8813" width="3" style="324" hidden="1"/>
    <col min="8814" max="9053" width="8.6640625" style="324" hidden="1"/>
    <col min="9054" max="9059" width="14.88671875" style="324" hidden="1"/>
    <col min="9060" max="9061" width="15.88671875" style="324" hidden="1"/>
    <col min="9062" max="9067" width="16.109375" style="324" hidden="1"/>
    <col min="9068" max="9068" width="6.109375" style="324" hidden="1"/>
    <col min="9069" max="9069" width="3" style="324" hidden="1"/>
    <col min="9070" max="9309" width="8.6640625" style="324" hidden="1"/>
    <col min="9310" max="9315" width="14.88671875" style="324" hidden="1"/>
    <col min="9316" max="9317" width="15.88671875" style="324" hidden="1"/>
    <col min="9318" max="9323" width="16.109375" style="324" hidden="1"/>
    <col min="9324" max="9324" width="6.109375" style="324" hidden="1"/>
    <col min="9325" max="9325" width="3" style="324" hidden="1"/>
    <col min="9326" max="9565" width="8.6640625" style="324" hidden="1"/>
    <col min="9566" max="9571" width="14.88671875" style="324" hidden="1"/>
    <col min="9572" max="9573" width="15.88671875" style="324" hidden="1"/>
    <col min="9574" max="9579" width="16.109375" style="324" hidden="1"/>
    <col min="9580" max="9580" width="6.109375" style="324" hidden="1"/>
    <col min="9581" max="9581" width="3" style="324" hidden="1"/>
    <col min="9582" max="9821" width="8.6640625" style="324" hidden="1"/>
    <col min="9822" max="9827" width="14.88671875" style="324" hidden="1"/>
    <col min="9828" max="9829" width="15.88671875" style="324" hidden="1"/>
    <col min="9830" max="9835" width="16.109375" style="324" hidden="1"/>
    <col min="9836" max="9836" width="6.109375" style="324" hidden="1"/>
    <col min="9837" max="9837" width="3" style="324" hidden="1"/>
    <col min="9838" max="10077" width="8.6640625" style="324" hidden="1"/>
    <col min="10078" max="10083" width="14.88671875" style="324" hidden="1"/>
    <col min="10084" max="10085" width="15.88671875" style="324" hidden="1"/>
    <col min="10086" max="10091" width="16.109375" style="324" hidden="1"/>
    <col min="10092" max="10092" width="6.109375" style="324" hidden="1"/>
    <col min="10093" max="10093" width="3" style="324" hidden="1"/>
    <col min="10094" max="10333" width="8.6640625" style="324" hidden="1"/>
    <col min="10334" max="10339" width="14.88671875" style="324" hidden="1"/>
    <col min="10340" max="10341" width="15.88671875" style="324" hidden="1"/>
    <col min="10342" max="10347" width="16.109375" style="324" hidden="1"/>
    <col min="10348" max="10348" width="6.109375" style="324" hidden="1"/>
    <col min="10349" max="10349" width="3" style="324" hidden="1"/>
    <col min="10350" max="10589" width="8.6640625" style="324" hidden="1"/>
    <col min="10590" max="10595" width="14.88671875" style="324" hidden="1"/>
    <col min="10596" max="10597" width="15.88671875" style="324" hidden="1"/>
    <col min="10598" max="10603" width="16.109375" style="324" hidden="1"/>
    <col min="10604" max="10604" width="6.109375" style="324" hidden="1"/>
    <col min="10605" max="10605" width="3" style="324" hidden="1"/>
    <col min="10606" max="10845" width="8.6640625" style="324" hidden="1"/>
    <col min="10846" max="10851" width="14.88671875" style="324" hidden="1"/>
    <col min="10852" max="10853" width="15.88671875" style="324" hidden="1"/>
    <col min="10854" max="10859" width="16.109375" style="324" hidden="1"/>
    <col min="10860" max="10860" width="6.109375" style="324" hidden="1"/>
    <col min="10861" max="10861" width="3" style="324" hidden="1"/>
    <col min="10862" max="11101" width="8.6640625" style="324" hidden="1"/>
    <col min="11102" max="11107" width="14.88671875" style="324" hidden="1"/>
    <col min="11108" max="11109" width="15.88671875" style="324" hidden="1"/>
    <col min="11110" max="11115" width="16.109375" style="324" hidden="1"/>
    <col min="11116" max="11116" width="6.109375" style="324" hidden="1"/>
    <col min="11117" max="11117" width="3" style="324" hidden="1"/>
    <col min="11118" max="11357" width="8.6640625" style="324" hidden="1"/>
    <col min="11358" max="11363" width="14.88671875" style="324" hidden="1"/>
    <col min="11364" max="11365" width="15.88671875" style="324" hidden="1"/>
    <col min="11366" max="11371" width="16.109375" style="324" hidden="1"/>
    <col min="11372" max="11372" width="6.109375" style="324" hidden="1"/>
    <col min="11373" max="11373" width="3" style="324" hidden="1"/>
    <col min="11374" max="11613" width="8.6640625" style="324" hidden="1"/>
    <col min="11614" max="11619" width="14.88671875" style="324" hidden="1"/>
    <col min="11620" max="11621" width="15.88671875" style="324" hidden="1"/>
    <col min="11622" max="11627" width="16.109375" style="324" hidden="1"/>
    <col min="11628" max="11628" width="6.109375" style="324" hidden="1"/>
    <col min="11629" max="11629" width="3" style="324" hidden="1"/>
    <col min="11630" max="11869" width="8.6640625" style="324" hidden="1"/>
    <col min="11870" max="11875" width="14.88671875" style="324" hidden="1"/>
    <col min="11876" max="11877" width="15.88671875" style="324" hidden="1"/>
    <col min="11878" max="11883" width="16.109375" style="324" hidden="1"/>
    <col min="11884" max="11884" width="6.109375" style="324" hidden="1"/>
    <col min="11885" max="11885" width="3" style="324" hidden="1"/>
    <col min="11886" max="12125" width="8.6640625" style="324" hidden="1"/>
    <col min="12126" max="12131" width="14.88671875" style="324" hidden="1"/>
    <col min="12132" max="12133" width="15.88671875" style="324" hidden="1"/>
    <col min="12134" max="12139" width="16.109375" style="324" hidden="1"/>
    <col min="12140" max="12140" width="6.109375" style="324" hidden="1"/>
    <col min="12141" max="12141" width="3" style="324" hidden="1"/>
    <col min="12142" max="12381" width="8.6640625" style="324" hidden="1"/>
    <col min="12382" max="12387" width="14.88671875" style="324" hidden="1"/>
    <col min="12388" max="12389" width="15.88671875" style="324" hidden="1"/>
    <col min="12390" max="12395" width="16.109375" style="324" hidden="1"/>
    <col min="12396" max="12396" width="6.109375" style="324" hidden="1"/>
    <col min="12397" max="12397" width="3" style="324" hidden="1"/>
    <col min="12398" max="12637" width="8.6640625" style="324" hidden="1"/>
    <col min="12638" max="12643" width="14.88671875" style="324" hidden="1"/>
    <col min="12644" max="12645" width="15.88671875" style="324" hidden="1"/>
    <col min="12646" max="12651" width="16.109375" style="324" hidden="1"/>
    <col min="12652" max="12652" width="6.109375" style="324" hidden="1"/>
    <col min="12653" max="12653" width="3" style="324" hidden="1"/>
    <col min="12654" max="12893" width="8.6640625" style="324" hidden="1"/>
    <col min="12894" max="12899" width="14.88671875" style="324" hidden="1"/>
    <col min="12900" max="12901" width="15.88671875" style="324" hidden="1"/>
    <col min="12902" max="12907" width="16.109375" style="324" hidden="1"/>
    <col min="12908" max="12908" width="6.109375" style="324" hidden="1"/>
    <col min="12909" max="12909" width="3" style="324" hidden="1"/>
    <col min="12910" max="13149" width="8.6640625" style="324" hidden="1"/>
    <col min="13150" max="13155" width="14.88671875" style="324" hidden="1"/>
    <col min="13156" max="13157" width="15.88671875" style="324" hidden="1"/>
    <col min="13158" max="13163" width="16.109375" style="324" hidden="1"/>
    <col min="13164" max="13164" width="6.109375" style="324" hidden="1"/>
    <col min="13165" max="13165" width="3" style="324" hidden="1"/>
    <col min="13166" max="13405" width="8.6640625" style="324" hidden="1"/>
    <col min="13406" max="13411" width="14.88671875" style="324" hidden="1"/>
    <col min="13412" max="13413" width="15.88671875" style="324" hidden="1"/>
    <col min="13414" max="13419" width="16.109375" style="324" hidden="1"/>
    <col min="13420" max="13420" width="6.109375" style="324" hidden="1"/>
    <col min="13421" max="13421" width="3" style="324" hidden="1"/>
    <col min="13422" max="13661" width="8.6640625" style="324" hidden="1"/>
    <col min="13662" max="13667" width="14.88671875" style="324" hidden="1"/>
    <col min="13668" max="13669" width="15.88671875" style="324" hidden="1"/>
    <col min="13670" max="13675" width="16.109375" style="324" hidden="1"/>
    <col min="13676" max="13676" width="6.109375" style="324" hidden="1"/>
    <col min="13677" max="13677" width="3" style="324" hidden="1"/>
    <col min="13678" max="13917" width="8.6640625" style="324" hidden="1"/>
    <col min="13918" max="13923" width="14.88671875" style="324" hidden="1"/>
    <col min="13924" max="13925" width="15.88671875" style="324" hidden="1"/>
    <col min="13926" max="13931" width="16.109375" style="324" hidden="1"/>
    <col min="13932" max="13932" width="6.109375" style="324" hidden="1"/>
    <col min="13933" max="13933" width="3" style="324" hidden="1"/>
    <col min="13934" max="14173" width="8.6640625" style="324" hidden="1"/>
    <col min="14174" max="14179" width="14.88671875" style="324" hidden="1"/>
    <col min="14180" max="14181" width="15.88671875" style="324" hidden="1"/>
    <col min="14182" max="14187" width="16.109375" style="324" hidden="1"/>
    <col min="14188" max="14188" width="6.109375" style="324" hidden="1"/>
    <col min="14189" max="14189" width="3" style="324" hidden="1"/>
    <col min="14190" max="14429" width="8.6640625" style="324" hidden="1"/>
    <col min="14430" max="14435" width="14.88671875" style="324" hidden="1"/>
    <col min="14436" max="14437" width="15.88671875" style="324" hidden="1"/>
    <col min="14438" max="14443" width="16.109375" style="324" hidden="1"/>
    <col min="14444" max="14444" width="6.109375" style="324" hidden="1"/>
    <col min="14445" max="14445" width="3" style="324" hidden="1"/>
    <col min="14446" max="14685" width="8.6640625" style="324" hidden="1"/>
    <col min="14686" max="14691" width="14.88671875" style="324" hidden="1"/>
    <col min="14692" max="14693" width="15.88671875" style="324" hidden="1"/>
    <col min="14694" max="14699" width="16.109375" style="324" hidden="1"/>
    <col min="14700" max="14700" width="6.109375" style="324" hidden="1"/>
    <col min="14701" max="14701" width="3" style="324" hidden="1"/>
    <col min="14702" max="14941" width="8.6640625" style="324" hidden="1"/>
    <col min="14942" max="14947" width="14.88671875" style="324" hidden="1"/>
    <col min="14948" max="14949" width="15.88671875" style="324" hidden="1"/>
    <col min="14950" max="14955" width="16.109375" style="324" hidden="1"/>
    <col min="14956" max="14956" width="6.109375" style="324" hidden="1"/>
    <col min="14957" max="14957" width="3" style="324" hidden="1"/>
    <col min="14958" max="15197" width="8.6640625" style="324" hidden="1"/>
    <col min="15198" max="15203" width="14.88671875" style="324" hidden="1"/>
    <col min="15204" max="15205" width="15.88671875" style="324" hidden="1"/>
    <col min="15206" max="15211" width="16.109375" style="324" hidden="1"/>
    <col min="15212" max="15212" width="6.109375" style="324" hidden="1"/>
    <col min="15213" max="15213" width="3" style="324" hidden="1"/>
    <col min="15214" max="15453" width="8.6640625" style="324" hidden="1"/>
    <col min="15454" max="15459" width="14.88671875" style="324" hidden="1"/>
    <col min="15460" max="15461" width="15.88671875" style="324" hidden="1"/>
    <col min="15462" max="15467" width="16.109375" style="324" hidden="1"/>
    <col min="15468" max="15468" width="6.109375" style="324" hidden="1"/>
    <col min="15469" max="15469" width="3" style="324" hidden="1"/>
    <col min="15470" max="15709" width="8.6640625" style="324" hidden="1"/>
    <col min="15710" max="15715" width="14.88671875" style="324" hidden="1"/>
    <col min="15716" max="15717" width="15.88671875" style="324" hidden="1"/>
    <col min="15718" max="15723" width="16.109375" style="324" hidden="1"/>
    <col min="15724" max="15724" width="6.109375" style="324" hidden="1"/>
    <col min="15725" max="15725" width="3" style="324" hidden="1"/>
    <col min="15726" max="15965" width="8.6640625" style="324" hidden="1"/>
    <col min="15966" max="15971" width="14.88671875" style="324" hidden="1"/>
    <col min="15972" max="15973" width="15.88671875" style="324" hidden="1"/>
    <col min="15974" max="15979" width="16.109375" style="324" hidden="1"/>
    <col min="15980" max="15980" width="6.109375" style="324" hidden="1"/>
    <col min="15981" max="15981" width="3" style="324" hidden="1"/>
    <col min="15982" max="16221" width="8.6640625" style="324" hidden="1"/>
    <col min="16222" max="16227" width="14.88671875" style="324" hidden="1"/>
    <col min="16228" max="16229" width="15.88671875" style="324" hidden="1"/>
    <col min="16230" max="16235" width="16.109375" style="324" hidden="1"/>
    <col min="16236" max="16236" width="6.109375" style="324" hidden="1"/>
    <col min="16237" max="16237" width="3" style="324" hidden="1"/>
    <col min="16238" max="16384" width="8.6640625" style="324" hidden="1"/>
  </cols>
  <sheetData>
    <row r="1" spans="1:143" ht="42.75" customHeight="1">
      <c r="A1" s="322"/>
      <c r="B1" s="323"/>
      <c r="DD1" s="324"/>
      <c r="DE1" s="324"/>
    </row>
    <row r="2" spans="1:143" ht="25.5" customHeight="1">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ht="13.2">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ht="13.2">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ht="13.2">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ht="13.2">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ht="13.2">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ht="13.2">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ht="13.2">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553</v>
      </c>
    </row>
    <row r="11" spans="1:143" s="327" customFormat="1" ht="13.2">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ht="13.2">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553</v>
      </c>
    </row>
    <row r="13" spans="1:143" s="327" customFormat="1" ht="13.2">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ht="13.2">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ht="13.2">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ht="13.2">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ht="13.2">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ht="13.2">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ht="13.2">
      <c r="DD19" s="324"/>
      <c r="DE19" s="324"/>
    </row>
    <row r="20" spans="1:351" ht="13.2">
      <c r="DD20" s="324"/>
      <c r="DE20" s="324"/>
    </row>
    <row r="21" spans="1:351" ht="16.2">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6.2">
      <c r="B22" s="333"/>
      <c r="MM22" s="332"/>
    </row>
    <row r="23" spans="1:351" ht="13.2">
      <c r="B23" s="333"/>
    </row>
    <row r="24" spans="1:351" ht="13.2">
      <c r="B24" s="333"/>
    </row>
    <row r="25" spans="1:351" ht="13.2">
      <c r="B25" s="333"/>
    </row>
    <row r="26" spans="1:351" ht="13.2">
      <c r="B26" s="333"/>
    </row>
    <row r="27" spans="1:351" ht="13.2">
      <c r="B27" s="333"/>
    </row>
    <row r="28" spans="1:351" ht="13.2">
      <c r="B28" s="333"/>
    </row>
    <row r="29" spans="1:351" ht="13.2">
      <c r="B29" s="333"/>
    </row>
    <row r="30" spans="1:351" ht="13.2">
      <c r="B30" s="333"/>
    </row>
    <row r="31" spans="1:351" ht="13.2">
      <c r="B31" s="333"/>
    </row>
    <row r="32" spans="1:351" ht="13.2">
      <c r="B32" s="333"/>
    </row>
    <row r="33" spans="2:109" ht="13.2">
      <c r="B33" s="333"/>
    </row>
    <row r="34" spans="2:109" ht="13.2">
      <c r="B34" s="333"/>
    </row>
    <row r="35" spans="2:109" ht="13.2">
      <c r="B35" s="333"/>
    </row>
    <row r="36" spans="2:109" ht="13.2">
      <c r="B36" s="333"/>
    </row>
    <row r="37" spans="2:109" ht="13.2">
      <c r="B37" s="333"/>
    </row>
    <row r="38" spans="2:109" ht="13.2">
      <c r="B38" s="333"/>
    </row>
    <row r="39" spans="2:109" ht="13.2">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ht="13.2">
      <c r="B40" s="338"/>
      <c r="DD40" s="338"/>
      <c r="DE40" s="324"/>
    </row>
    <row r="41" spans="2:109" ht="16.2">
      <c r="B41" s="339" t="s">
        <v>554</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ht="13.2">
      <c r="B42" s="333"/>
      <c r="G42" s="340"/>
      <c r="I42" s="341"/>
      <c r="J42" s="341"/>
      <c r="K42" s="341"/>
      <c r="AM42" s="340"/>
      <c r="AN42" s="340" t="s">
        <v>555</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c r="B43" s="333"/>
      <c r="AN43" s="1144" t="s">
        <v>556</v>
      </c>
      <c r="AO43" s="1145"/>
      <c r="AP43" s="1145"/>
      <c r="AQ43" s="1145"/>
      <c r="AR43" s="1145"/>
      <c r="AS43" s="1145"/>
      <c r="AT43" s="1145"/>
      <c r="AU43" s="1145"/>
      <c r="AV43" s="1145"/>
      <c r="AW43" s="1145"/>
      <c r="AX43" s="1145"/>
      <c r="AY43" s="1145"/>
      <c r="AZ43" s="1145"/>
      <c r="BA43" s="1145"/>
      <c r="BB43" s="1145"/>
      <c r="BC43" s="1145"/>
      <c r="BD43" s="1145"/>
      <c r="BE43" s="1145"/>
      <c r="BF43" s="1145"/>
      <c r="BG43" s="1145"/>
      <c r="BH43" s="1145"/>
      <c r="BI43" s="1145"/>
      <c r="BJ43" s="1145"/>
      <c r="BK43" s="1145"/>
      <c r="BL43" s="1145"/>
      <c r="BM43" s="1145"/>
      <c r="BN43" s="1145"/>
      <c r="BO43" s="1145"/>
      <c r="BP43" s="1145"/>
      <c r="BQ43" s="1145"/>
      <c r="BR43" s="1145"/>
      <c r="BS43" s="1145"/>
      <c r="BT43" s="1145"/>
      <c r="BU43" s="1145"/>
      <c r="BV43" s="1145"/>
      <c r="BW43" s="1145"/>
      <c r="BX43" s="1145"/>
      <c r="BY43" s="1145"/>
      <c r="BZ43" s="1145"/>
      <c r="CA43" s="1145"/>
      <c r="CB43" s="1145"/>
      <c r="CC43" s="1145"/>
      <c r="CD43" s="1145"/>
      <c r="CE43" s="1145"/>
      <c r="CF43" s="1145"/>
      <c r="CG43" s="1145"/>
      <c r="CH43" s="1145"/>
      <c r="CI43" s="1145"/>
      <c r="CJ43" s="1145"/>
      <c r="CK43" s="1145"/>
      <c r="CL43" s="1145"/>
      <c r="CM43" s="1145"/>
      <c r="CN43" s="1145"/>
      <c r="CO43" s="1145"/>
      <c r="CP43" s="1145"/>
      <c r="CQ43" s="1145"/>
      <c r="CR43" s="1145"/>
      <c r="CS43" s="1145"/>
      <c r="CT43" s="1145"/>
      <c r="CU43" s="1145"/>
      <c r="CV43" s="1145"/>
      <c r="CW43" s="1145"/>
      <c r="CX43" s="1145"/>
      <c r="CY43" s="1145"/>
      <c r="CZ43" s="1145"/>
      <c r="DA43" s="1145"/>
      <c r="DB43" s="1145"/>
      <c r="DC43" s="1146"/>
    </row>
    <row r="44" spans="2:109" ht="13.2">
      <c r="B44" s="333"/>
      <c r="AN44" s="1147"/>
      <c r="AO44" s="1148"/>
      <c r="AP44" s="1148"/>
      <c r="AQ44" s="1148"/>
      <c r="AR44" s="1148"/>
      <c r="AS44" s="1148"/>
      <c r="AT44" s="1148"/>
      <c r="AU44" s="1148"/>
      <c r="AV44" s="1148"/>
      <c r="AW44" s="1148"/>
      <c r="AX44" s="1148"/>
      <c r="AY44" s="1148"/>
      <c r="AZ44" s="1148"/>
      <c r="BA44" s="1148"/>
      <c r="BB44" s="1148"/>
      <c r="BC44" s="1148"/>
      <c r="BD44" s="1148"/>
      <c r="BE44" s="1148"/>
      <c r="BF44" s="1148"/>
      <c r="BG44" s="1148"/>
      <c r="BH44" s="1148"/>
      <c r="BI44" s="1148"/>
      <c r="BJ44" s="1148"/>
      <c r="BK44" s="1148"/>
      <c r="BL44" s="1148"/>
      <c r="BM44" s="1148"/>
      <c r="BN44" s="1148"/>
      <c r="BO44" s="1148"/>
      <c r="BP44" s="1148"/>
      <c r="BQ44" s="1148"/>
      <c r="BR44" s="1148"/>
      <c r="BS44" s="1148"/>
      <c r="BT44" s="1148"/>
      <c r="BU44" s="1148"/>
      <c r="BV44" s="1148"/>
      <c r="BW44" s="1148"/>
      <c r="BX44" s="1148"/>
      <c r="BY44" s="1148"/>
      <c r="BZ44" s="1148"/>
      <c r="CA44" s="1148"/>
      <c r="CB44" s="1148"/>
      <c r="CC44" s="1148"/>
      <c r="CD44" s="1148"/>
      <c r="CE44" s="1148"/>
      <c r="CF44" s="1148"/>
      <c r="CG44" s="1148"/>
      <c r="CH44" s="1148"/>
      <c r="CI44" s="1148"/>
      <c r="CJ44" s="1148"/>
      <c r="CK44" s="1148"/>
      <c r="CL44" s="1148"/>
      <c r="CM44" s="1148"/>
      <c r="CN44" s="1148"/>
      <c r="CO44" s="1148"/>
      <c r="CP44" s="1148"/>
      <c r="CQ44" s="1148"/>
      <c r="CR44" s="1148"/>
      <c r="CS44" s="1148"/>
      <c r="CT44" s="1148"/>
      <c r="CU44" s="1148"/>
      <c r="CV44" s="1148"/>
      <c r="CW44" s="1148"/>
      <c r="CX44" s="1148"/>
      <c r="CY44" s="1148"/>
      <c r="CZ44" s="1148"/>
      <c r="DA44" s="1148"/>
      <c r="DB44" s="1148"/>
      <c r="DC44" s="1149"/>
    </row>
    <row r="45" spans="2:109" ht="13.2">
      <c r="B45" s="333"/>
      <c r="AN45" s="1147"/>
      <c r="AO45" s="1148"/>
      <c r="AP45" s="1148"/>
      <c r="AQ45" s="1148"/>
      <c r="AR45" s="1148"/>
      <c r="AS45" s="1148"/>
      <c r="AT45" s="1148"/>
      <c r="AU45" s="1148"/>
      <c r="AV45" s="1148"/>
      <c r="AW45" s="1148"/>
      <c r="AX45" s="1148"/>
      <c r="AY45" s="1148"/>
      <c r="AZ45" s="1148"/>
      <c r="BA45" s="1148"/>
      <c r="BB45" s="1148"/>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48"/>
      <c r="CG45" s="1148"/>
      <c r="CH45" s="1148"/>
      <c r="CI45" s="1148"/>
      <c r="CJ45" s="1148"/>
      <c r="CK45" s="1148"/>
      <c r="CL45" s="1148"/>
      <c r="CM45" s="1148"/>
      <c r="CN45" s="1148"/>
      <c r="CO45" s="1148"/>
      <c r="CP45" s="1148"/>
      <c r="CQ45" s="1148"/>
      <c r="CR45" s="1148"/>
      <c r="CS45" s="1148"/>
      <c r="CT45" s="1148"/>
      <c r="CU45" s="1148"/>
      <c r="CV45" s="1148"/>
      <c r="CW45" s="1148"/>
      <c r="CX45" s="1148"/>
      <c r="CY45" s="1148"/>
      <c r="CZ45" s="1148"/>
      <c r="DA45" s="1148"/>
      <c r="DB45" s="1148"/>
      <c r="DC45" s="1149"/>
    </row>
    <row r="46" spans="2:109" ht="13.2">
      <c r="B46" s="333"/>
      <c r="AN46" s="1147"/>
      <c r="AO46" s="1148"/>
      <c r="AP46" s="1148"/>
      <c r="AQ46" s="1148"/>
      <c r="AR46" s="1148"/>
      <c r="AS46" s="1148"/>
      <c r="AT46" s="1148"/>
      <c r="AU46" s="1148"/>
      <c r="AV46" s="1148"/>
      <c r="AW46" s="1148"/>
      <c r="AX46" s="1148"/>
      <c r="AY46" s="1148"/>
      <c r="AZ46" s="1148"/>
      <c r="BA46" s="1148"/>
      <c r="BB46" s="1148"/>
      <c r="BC46" s="1148"/>
      <c r="BD46" s="1148"/>
      <c r="BE46" s="1148"/>
      <c r="BF46" s="1148"/>
      <c r="BG46" s="1148"/>
      <c r="BH46" s="1148"/>
      <c r="BI46" s="1148"/>
      <c r="BJ46" s="1148"/>
      <c r="BK46" s="1148"/>
      <c r="BL46" s="1148"/>
      <c r="BM46" s="1148"/>
      <c r="BN46" s="1148"/>
      <c r="BO46" s="1148"/>
      <c r="BP46" s="1148"/>
      <c r="BQ46" s="1148"/>
      <c r="BR46" s="1148"/>
      <c r="BS46" s="1148"/>
      <c r="BT46" s="1148"/>
      <c r="BU46" s="1148"/>
      <c r="BV46" s="1148"/>
      <c r="BW46" s="1148"/>
      <c r="BX46" s="1148"/>
      <c r="BY46" s="1148"/>
      <c r="BZ46" s="1148"/>
      <c r="CA46" s="1148"/>
      <c r="CB46" s="1148"/>
      <c r="CC46" s="1148"/>
      <c r="CD46" s="1148"/>
      <c r="CE46" s="1148"/>
      <c r="CF46" s="1148"/>
      <c r="CG46" s="1148"/>
      <c r="CH46" s="1148"/>
      <c r="CI46" s="1148"/>
      <c r="CJ46" s="1148"/>
      <c r="CK46" s="1148"/>
      <c r="CL46" s="1148"/>
      <c r="CM46" s="1148"/>
      <c r="CN46" s="1148"/>
      <c r="CO46" s="1148"/>
      <c r="CP46" s="1148"/>
      <c r="CQ46" s="1148"/>
      <c r="CR46" s="1148"/>
      <c r="CS46" s="1148"/>
      <c r="CT46" s="1148"/>
      <c r="CU46" s="1148"/>
      <c r="CV46" s="1148"/>
      <c r="CW46" s="1148"/>
      <c r="CX46" s="1148"/>
      <c r="CY46" s="1148"/>
      <c r="CZ46" s="1148"/>
      <c r="DA46" s="1148"/>
      <c r="DB46" s="1148"/>
      <c r="DC46" s="1149"/>
    </row>
    <row r="47" spans="2:109" ht="13.2">
      <c r="B47" s="333"/>
      <c r="AN47" s="1150"/>
      <c r="AO47" s="1151"/>
      <c r="AP47" s="1151"/>
      <c r="AQ47" s="1151"/>
      <c r="AR47" s="1151"/>
      <c r="AS47" s="1151"/>
      <c r="AT47" s="1151"/>
      <c r="AU47" s="1151"/>
      <c r="AV47" s="1151"/>
      <c r="AW47" s="1151"/>
      <c r="AX47" s="1151"/>
      <c r="AY47" s="1151"/>
      <c r="AZ47" s="1151"/>
      <c r="BA47" s="1151"/>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51"/>
      <c r="CP47" s="1151"/>
      <c r="CQ47" s="1151"/>
      <c r="CR47" s="1151"/>
      <c r="CS47" s="1151"/>
      <c r="CT47" s="1151"/>
      <c r="CU47" s="1151"/>
      <c r="CV47" s="1151"/>
      <c r="CW47" s="1151"/>
      <c r="CX47" s="1151"/>
      <c r="CY47" s="1151"/>
      <c r="CZ47" s="1151"/>
      <c r="DA47" s="1151"/>
      <c r="DB47" s="1151"/>
      <c r="DC47" s="1152"/>
    </row>
    <row r="48" spans="2:109" ht="13.2">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ht="13.2">
      <c r="B49" s="333"/>
      <c r="AN49" s="324" t="s">
        <v>557</v>
      </c>
    </row>
    <row r="50" spans="1:109" ht="13.2">
      <c r="B50" s="333"/>
      <c r="G50" s="1138"/>
      <c r="H50" s="1138"/>
      <c r="I50" s="1138"/>
      <c r="J50" s="1138"/>
      <c r="K50" s="343"/>
      <c r="L50" s="343"/>
      <c r="M50" s="344"/>
      <c r="N50" s="344"/>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37" t="s">
        <v>329</v>
      </c>
      <c r="BQ50" s="1137"/>
      <c r="BR50" s="1137"/>
      <c r="BS50" s="1137"/>
      <c r="BT50" s="1137"/>
      <c r="BU50" s="1137"/>
      <c r="BV50" s="1137"/>
      <c r="BW50" s="1137"/>
      <c r="BX50" s="1137" t="s">
        <v>441</v>
      </c>
      <c r="BY50" s="1137"/>
      <c r="BZ50" s="1137"/>
      <c r="CA50" s="1137"/>
      <c r="CB50" s="1137"/>
      <c r="CC50" s="1137"/>
      <c r="CD50" s="1137"/>
      <c r="CE50" s="1137"/>
      <c r="CF50" s="1137" t="s">
        <v>525</v>
      </c>
      <c r="CG50" s="1137"/>
      <c r="CH50" s="1137"/>
      <c r="CI50" s="1137"/>
      <c r="CJ50" s="1137"/>
      <c r="CK50" s="1137"/>
      <c r="CL50" s="1137"/>
      <c r="CM50" s="1137"/>
      <c r="CN50" s="1137" t="s">
        <v>526</v>
      </c>
      <c r="CO50" s="1137"/>
      <c r="CP50" s="1137"/>
      <c r="CQ50" s="1137"/>
      <c r="CR50" s="1137"/>
      <c r="CS50" s="1137"/>
      <c r="CT50" s="1137"/>
      <c r="CU50" s="1137"/>
      <c r="CV50" s="1137" t="s">
        <v>527</v>
      </c>
      <c r="CW50" s="1137"/>
      <c r="CX50" s="1137"/>
      <c r="CY50" s="1137"/>
      <c r="CZ50" s="1137"/>
      <c r="DA50" s="1137"/>
      <c r="DB50" s="1137"/>
      <c r="DC50" s="1137"/>
    </row>
    <row r="51" spans="1:109" ht="13.5" customHeight="1">
      <c r="B51" s="333"/>
      <c r="G51" s="1140"/>
      <c r="H51" s="1140"/>
      <c r="I51" s="1153"/>
      <c r="J51" s="1153"/>
      <c r="K51" s="1139"/>
      <c r="L51" s="1139"/>
      <c r="M51" s="1139"/>
      <c r="N51" s="1139"/>
      <c r="AM51" s="342"/>
      <c r="AN51" s="1135" t="s">
        <v>558</v>
      </c>
      <c r="AO51" s="1135"/>
      <c r="AP51" s="1135"/>
      <c r="AQ51" s="1135"/>
      <c r="AR51" s="1135"/>
      <c r="AS51" s="1135"/>
      <c r="AT51" s="1135"/>
      <c r="AU51" s="1135"/>
      <c r="AV51" s="1135"/>
      <c r="AW51" s="1135"/>
      <c r="AX51" s="1135"/>
      <c r="AY51" s="1135"/>
      <c r="AZ51" s="1135"/>
      <c r="BA51" s="1135"/>
      <c r="BB51" s="1135" t="s">
        <v>559</v>
      </c>
      <c r="BC51" s="1135"/>
      <c r="BD51" s="1135"/>
      <c r="BE51" s="1135"/>
      <c r="BF51" s="1135"/>
      <c r="BG51" s="1135"/>
      <c r="BH51" s="1135"/>
      <c r="BI51" s="1135"/>
      <c r="BJ51" s="1135"/>
      <c r="BK51" s="1135"/>
      <c r="BL51" s="1135"/>
      <c r="BM51" s="1135"/>
      <c r="BN51" s="1135"/>
      <c r="BO51" s="1135"/>
      <c r="BP51" s="1132">
        <v>18.2</v>
      </c>
      <c r="BQ51" s="1132"/>
      <c r="BR51" s="1132"/>
      <c r="BS51" s="1132"/>
      <c r="BT51" s="1132"/>
      <c r="BU51" s="1132"/>
      <c r="BV51" s="1132"/>
      <c r="BW51" s="1132"/>
      <c r="BX51" s="1132">
        <v>9.3000000000000007</v>
      </c>
      <c r="BY51" s="1132"/>
      <c r="BZ51" s="1132"/>
      <c r="CA51" s="1132"/>
      <c r="CB51" s="1132"/>
      <c r="CC51" s="1132"/>
      <c r="CD51" s="1132"/>
      <c r="CE51" s="1132"/>
      <c r="CF51" s="1132"/>
      <c r="CG51" s="1132"/>
      <c r="CH51" s="1132"/>
      <c r="CI51" s="1132"/>
      <c r="CJ51" s="1132"/>
      <c r="CK51" s="1132"/>
      <c r="CL51" s="1132"/>
      <c r="CM51" s="1132"/>
      <c r="CN51" s="1132"/>
      <c r="CO51" s="1132"/>
      <c r="CP51" s="1132"/>
      <c r="CQ51" s="1132"/>
      <c r="CR51" s="1132"/>
      <c r="CS51" s="1132"/>
      <c r="CT51" s="1132"/>
      <c r="CU51" s="1132"/>
      <c r="CV51" s="1132"/>
      <c r="CW51" s="1132"/>
      <c r="CX51" s="1132"/>
      <c r="CY51" s="1132"/>
      <c r="CZ51" s="1132"/>
      <c r="DA51" s="1132"/>
      <c r="DB51" s="1132"/>
      <c r="DC51" s="1132"/>
    </row>
    <row r="52" spans="1:109" ht="13.2">
      <c r="B52" s="333"/>
      <c r="G52" s="1140"/>
      <c r="H52" s="1140"/>
      <c r="I52" s="1153"/>
      <c r="J52" s="1153"/>
      <c r="K52" s="1139"/>
      <c r="L52" s="1139"/>
      <c r="M52" s="1139"/>
      <c r="N52" s="1139"/>
      <c r="AM52" s="342"/>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2">
      <c r="A53" s="341"/>
      <c r="B53" s="333"/>
      <c r="G53" s="1140"/>
      <c r="H53" s="1140"/>
      <c r="I53" s="1138"/>
      <c r="J53" s="1138"/>
      <c r="K53" s="1139"/>
      <c r="L53" s="1139"/>
      <c r="M53" s="1139"/>
      <c r="N53" s="1139"/>
      <c r="AM53" s="342"/>
      <c r="AN53" s="1135"/>
      <c r="AO53" s="1135"/>
      <c r="AP53" s="1135"/>
      <c r="AQ53" s="1135"/>
      <c r="AR53" s="1135"/>
      <c r="AS53" s="1135"/>
      <c r="AT53" s="1135"/>
      <c r="AU53" s="1135"/>
      <c r="AV53" s="1135"/>
      <c r="AW53" s="1135"/>
      <c r="AX53" s="1135"/>
      <c r="AY53" s="1135"/>
      <c r="AZ53" s="1135"/>
      <c r="BA53" s="1135"/>
      <c r="BB53" s="1135" t="s">
        <v>560</v>
      </c>
      <c r="BC53" s="1135"/>
      <c r="BD53" s="1135"/>
      <c r="BE53" s="1135"/>
      <c r="BF53" s="1135"/>
      <c r="BG53" s="1135"/>
      <c r="BH53" s="1135"/>
      <c r="BI53" s="1135"/>
      <c r="BJ53" s="1135"/>
      <c r="BK53" s="1135"/>
      <c r="BL53" s="1135"/>
      <c r="BM53" s="1135"/>
      <c r="BN53" s="1135"/>
      <c r="BO53" s="1135"/>
      <c r="BP53" s="1132">
        <v>53.8</v>
      </c>
      <c r="BQ53" s="1132"/>
      <c r="BR53" s="1132"/>
      <c r="BS53" s="1132"/>
      <c r="BT53" s="1132"/>
      <c r="BU53" s="1132"/>
      <c r="BV53" s="1132"/>
      <c r="BW53" s="1132"/>
      <c r="BX53" s="1132">
        <v>54.4</v>
      </c>
      <c r="BY53" s="1132"/>
      <c r="BZ53" s="1132"/>
      <c r="CA53" s="1132"/>
      <c r="CB53" s="1132"/>
      <c r="CC53" s="1132"/>
      <c r="CD53" s="1132"/>
      <c r="CE53" s="1132"/>
      <c r="CF53" s="1132">
        <v>55.9</v>
      </c>
      <c r="CG53" s="1132"/>
      <c r="CH53" s="1132"/>
      <c r="CI53" s="1132"/>
      <c r="CJ53" s="1132"/>
      <c r="CK53" s="1132"/>
      <c r="CL53" s="1132"/>
      <c r="CM53" s="1132"/>
      <c r="CN53" s="1132">
        <v>56.8</v>
      </c>
      <c r="CO53" s="1132"/>
      <c r="CP53" s="1132"/>
      <c r="CQ53" s="1132"/>
      <c r="CR53" s="1132"/>
      <c r="CS53" s="1132"/>
      <c r="CT53" s="1132"/>
      <c r="CU53" s="1132"/>
      <c r="CV53" s="1132">
        <v>58.1</v>
      </c>
      <c r="CW53" s="1132"/>
      <c r="CX53" s="1132"/>
      <c r="CY53" s="1132"/>
      <c r="CZ53" s="1132"/>
      <c r="DA53" s="1132"/>
      <c r="DB53" s="1132"/>
      <c r="DC53" s="1132"/>
    </row>
    <row r="54" spans="1:109" ht="13.2">
      <c r="A54" s="341"/>
      <c r="B54" s="333"/>
      <c r="G54" s="1140"/>
      <c r="H54" s="1140"/>
      <c r="I54" s="1138"/>
      <c r="J54" s="1138"/>
      <c r="K54" s="1139"/>
      <c r="L54" s="1139"/>
      <c r="M54" s="1139"/>
      <c r="N54" s="1139"/>
      <c r="AM54" s="342"/>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2">
      <c r="A55" s="341"/>
      <c r="B55" s="333"/>
      <c r="G55" s="1138"/>
      <c r="H55" s="1138"/>
      <c r="I55" s="1138"/>
      <c r="J55" s="1138"/>
      <c r="K55" s="1139"/>
      <c r="L55" s="1139"/>
      <c r="M55" s="1139"/>
      <c r="N55" s="1139"/>
      <c r="AN55" s="1137" t="s">
        <v>561</v>
      </c>
      <c r="AO55" s="1137"/>
      <c r="AP55" s="1137"/>
      <c r="AQ55" s="1137"/>
      <c r="AR55" s="1137"/>
      <c r="AS55" s="1137"/>
      <c r="AT55" s="1137"/>
      <c r="AU55" s="1137"/>
      <c r="AV55" s="1137"/>
      <c r="AW55" s="1137"/>
      <c r="AX55" s="1137"/>
      <c r="AY55" s="1137"/>
      <c r="AZ55" s="1137"/>
      <c r="BA55" s="1137"/>
      <c r="BB55" s="1135" t="s">
        <v>559</v>
      </c>
      <c r="BC55" s="1135"/>
      <c r="BD55" s="1135"/>
      <c r="BE55" s="1135"/>
      <c r="BF55" s="1135"/>
      <c r="BG55" s="1135"/>
      <c r="BH55" s="1135"/>
      <c r="BI55" s="1135"/>
      <c r="BJ55" s="1135"/>
      <c r="BK55" s="1135"/>
      <c r="BL55" s="1135"/>
      <c r="BM55" s="1135"/>
      <c r="BN55" s="1135"/>
      <c r="BO55" s="1135"/>
      <c r="BP55" s="1132">
        <v>15</v>
      </c>
      <c r="BQ55" s="1132"/>
      <c r="BR55" s="1132"/>
      <c r="BS55" s="1132"/>
      <c r="BT55" s="1132"/>
      <c r="BU55" s="1132"/>
      <c r="BV55" s="1132"/>
      <c r="BW55" s="1132"/>
      <c r="BX55" s="1132">
        <v>12.2</v>
      </c>
      <c r="BY55" s="1132"/>
      <c r="BZ55" s="1132"/>
      <c r="CA55" s="1132"/>
      <c r="CB55" s="1132"/>
      <c r="CC55" s="1132"/>
      <c r="CD55" s="1132"/>
      <c r="CE55" s="1132"/>
      <c r="CF55" s="1132">
        <v>5</v>
      </c>
      <c r="CG55" s="1132"/>
      <c r="CH55" s="1132"/>
      <c r="CI55" s="1132"/>
      <c r="CJ55" s="1132"/>
      <c r="CK55" s="1132"/>
      <c r="CL55" s="1132"/>
      <c r="CM55" s="1132"/>
      <c r="CN55" s="1132">
        <v>5.4</v>
      </c>
      <c r="CO55" s="1132"/>
      <c r="CP55" s="1132"/>
      <c r="CQ55" s="1132"/>
      <c r="CR55" s="1132"/>
      <c r="CS55" s="1132"/>
      <c r="CT55" s="1132"/>
      <c r="CU55" s="1132"/>
      <c r="CV55" s="1132">
        <v>3.9</v>
      </c>
      <c r="CW55" s="1132"/>
      <c r="CX55" s="1132"/>
      <c r="CY55" s="1132"/>
      <c r="CZ55" s="1132"/>
      <c r="DA55" s="1132"/>
      <c r="DB55" s="1132"/>
      <c r="DC55" s="1132"/>
    </row>
    <row r="56" spans="1:109" ht="13.2">
      <c r="A56" s="341"/>
      <c r="B56" s="333"/>
      <c r="G56" s="1138"/>
      <c r="H56" s="1138"/>
      <c r="I56" s="1138"/>
      <c r="J56" s="1138"/>
      <c r="K56" s="1139"/>
      <c r="L56" s="1139"/>
      <c r="M56" s="1139"/>
      <c r="N56" s="1139"/>
      <c r="AN56" s="1137"/>
      <c r="AO56" s="1137"/>
      <c r="AP56" s="1137"/>
      <c r="AQ56" s="1137"/>
      <c r="AR56" s="1137"/>
      <c r="AS56" s="1137"/>
      <c r="AT56" s="1137"/>
      <c r="AU56" s="1137"/>
      <c r="AV56" s="1137"/>
      <c r="AW56" s="1137"/>
      <c r="AX56" s="1137"/>
      <c r="AY56" s="1137"/>
      <c r="AZ56" s="1137"/>
      <c r="BA56" s="1137"/>
      <c r="BB56" s="1135"/>
      <c r="BC56" s="1135"/>
      <c r="BD56" s="1135"/>
      <c r="BE56" s="1135"/>
      <c r="BF56" s="1135"/>
      <c r="BG56" s="1135"/>
      <c r="BH56" s="1135"/>
      <c r="BI56" s="1135"/>
      <c r="BJ56" s="1135"/>
      <c r="BK56" s="1135"/>
      <c r="BL56" s="1135"/>
      <c r="BM56" s="1135"/>
      <c r="BN56" s="1135"/>
      <c r="BO56" s="1135"/>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41" customFormat="1" ht="13.2">
      <c r="B57" s="345"/>
      <c r="G57" s="1138"/>
      <c r="H57" s="1138"/>
      <c r="I57" s="1133"/>
      <c r="J57" s="1133"/>
      <c r="K57" s="1139"/>
      <c r="L57" s="1139"/>
      <c r="M57" s="1139"/>
      <c r="N57" s="1139"/>
      <c r="AM57" s="324"/>
      <c r="AN57" s="1137"/>
      <c r="AO57" s="1137"/>
      <c r="AP57" s="1137"/>
      <c r="AQ57" s="1137"/>
      <c r="AR57" s="1137"/>
      <c r="AS57" s="1137"/>
      <c r="AT57" s="1137"/>
      <c r="AU57" s="1137"/>
      <c r="AV57" s="1137"/>
      <c r="AW57" s="1137"/>
      <c r="AX57" s="1137"/>
      <c r="AY57" s="1137"/>
      <c r="AZ57" s="1137"/>
      <c r="BA57" s="1137"/>
      <c r="BB57" s="1135" t="s">
        <v>560</v>
      </c>
      <c r="BC57" s="1135"/>
      <c r="BD57" s="1135"/>
      <c r="BE57" s="1135"/>
      <c r="BF57" s="1135"/>
      <c r="BG57" s="1135"/>
      <c r="BH57" s="1135"/>
      <c r="BI57" s="1135"/>
      <c r="BJ57" s="1135"/>
      <c r="BK57" s="1135"/>
      <c r="BL57" s="1135"/>
      <c r="BM57" s="1135"/>
      <c r="BN57" s="1135"/>
      <c r="BO57" s="1135"/>
      <c r="BP57" s="1132">
        <v>60.1</v>
      </c>
      <c r="BQ57" s="1132"/>
      <c r="BR57" s="1132"/>
      <c r="BS57" s="1132"/>
      <c r="BT57" s="1132"/>
      <c r="BU57" s="1132"/>
      <c r="BV57" s="1132"/>
      <c r="BW57" s="1132"/>
      <c r="BX57" s="1132">
        <v>61.2</v>
      </c>
      <c r="BY57" s="1132"/>
      <c r="BZ57" s="1132"/>
      <c r="CA57" s="1132"/>
      <c r="CB57" s="1132"/>
      <c r="CC57" s="1132"/>
      <c r="CD57" s="1132"/>
      <c r="CE57" s="1132"/>
      <c r="CF57" s="1132">
        <v>61.7</v>
      </c>
      <c r="CG57" s="1132"/>
      <c r="CH57" s="1132"/>
      <c r="CI57" s="1132"/>
      <c r="CJ57" s="1132"/>
      <c r="CK57" s="1132"/>
      <c r="CL57" s="1132"/>
      <c r="CM57" s="1132"/>
      <c r="CN57" s="1132">
        <v>62.6</v>
      </c>
      <c r="CO57" s="1132"/>
      <c r="CP57" s="1132"/>
      <c r="CQ57" s="1132"/>
      <c r="CR57" s="1132"/>
      <c r="CS57" s="1132"/>
      <c r="CT57" s="1132"/>
      <c r="CU57" s="1132"/>
      <c r="CV57" s="1132">
        <v>63.1</v>
      </c>
      <c r="CW57" s="1132"/>
      <c r="CX57" s="1132"/>
      <c r="CY57" s="1132"/>
      <c r="CZ57" s="1132"/>
      <c r="DA57" s="1132"/>
      <c r="DB57" s="1132"/>
      <c r="DC57" s="1132"/>
      <c r="DD57" s="346"/>
      <c r="DE57" s="345"/>
    </row>
    <row r="58" spans="1:109" s="341" customFormat="1" ht="13.2">
      <c r="A58" s="324"/>
      <c r="B58" s="345"/>
      <c r="G58" s="1138"/>
      <c r="H58" s="1138"/>
      <c r="I58" s="1133"/>
      <c r="J58" s="1133"/>
      <c r="K58" s="1139"/>
      <c r="L58" s="1139"/>
      <c r="M58" s="1139"/>
      <c r="N58" s="1139"/>
      <c r="AM58" s="324"/>
      <c r="AN58" s="1137"/>
      <c r="AO58" s="1137"/>
      <c r="AP58" s="1137"/>
      <c r="AQ58" s="1137"/>
      <c r="AR58" s="1137"/>
      <c r="AS58" s="1137"/>
      <c r="AT58" s="1137"/>
      <c r="AU58" s="1137"/>
      <c r="AV58" s="1137"/>
      <c r="AW58" s="1137"/>
      <c r="AX58" s="1137"/>
      <c r="AY58" s="1137"/>
      <c r="AZ58" s="1137"/>
      <c r="BA58" s="1137"/>
      <c r="BB58" s="1135"/>
      <c r="BC58" s="1135"/>
      <c r="BD58" s="1135"/>
      <c r="BE58" s="1135"/>
      <c r="BF58" s="1135"/>
      <c r="BG58" s="1135"/>
      <c r="BH58" s="1135"/>
      <c r="BI58" s="1135"/>
      <c r="BJ58" s="1135"/>
      <c r="BK58" s="1135"/>
      <c r="BL58" s="1135"/>
      <c r="BM58" s="1135"/>
      <c r="BN58" s="1135"/>
      <c r="BO58" s="1135"/>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6"/>
      <c r="DE58" s="345"/>
    </row>
    <row r="59" spans="1:109" s="341" customFormat="1" ht="13.2">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ht="13.2">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ht="13.2">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ht="13.2">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6.2">
      <c r="B63" s="352" t="s">
        <v>562</v>
      </c>
    </row>
    <row r="64" spans="1:109" ht="13.2">
      <c r="B64" s="333"/>
      <c r="G64" s="340"/>
      <c r="I64" s="353"/>
      <c r="J64" s="353"/>
      <c r="K64" s="353"/>
      <c r="L64" s="353"/>
      <c r="M64" s="353"/>
      <c r="N64" s="354"/>
      <c r="AM64" s="340"/>
      <c r="AN64" s="340" t="s">
        <v>555</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ht="13.2">
      <c r="B65" s="333"/>
      <c r="AN65" s="1144" t="s">
        <v>563</v>
      </c>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5"/>
      <c r="BW65" s="1145"/>
      <c r="BX65" s="1145"/>
      <c r="BY65" s="1145"/>
      <c r="BZ65" s="1145"/>
      <c r="CA65" s="1145"/>
      <c r="CB65" s="1145"/>
      <c r="CC65" s="1145"/>
      <c r="CD65" s="1145"/>
      <c r="CE65" s="1145"/>
      <c r="CF65" s="1145"/>
      <c r="CG65" s="1145"/>
      <c r="CH65" s="1145"/>
      <c r="CI65" s="1145"/>
      <c r="CJ65" s="1145"/>
      <c r="CK65" s="1145"/>
      <c r="CL65" s="1145"/>
      <c r="CM65" s="1145"/>
      <c r="CN65" s="1145"/>
      <c r="CO65" s="1145"/>
      <c r="CP65" s="1145"/>
      <c r="CQ65" s="1145"/>
      <c r="CR65" s="1145"/>
      <c r="CS65" s="1145"/>
      <c r="CT65" s="1145"/>
      <c r="CU65" s="1145"/>
      <c r="CV65" s="1145"/>
      <c r="CW65" s="1145"/>
      <c r="CX65" s="1145"/>
      <c r="CY65" s="1145"/>
      <c r="CZ65" s="1145"/>
      <c r="DA65" s="1145"/>
      <c r="DB65" s="1145"/>
      <c r="DC65" s="1146"/>
    </row>
    <row r="66" spans="2:107" ht="13.2">
      <c r="B66" s="333"/>
      <c r="AN66" s="1147"/>
      <c r="AO66" s="1148"/>
      <c r="AP66" s="1148"/>
      <c r="AQ66" s="1148"/>
      <c r="AR66" s="1148"/>
      <c r="AS66" s="1148"/>
      <c r="AT66" s="1148"/>
      <c r="AU66" s="1148"/>
      <c r="AV66" s="1148"/>
      <c r="AW66" s="1148"/>
      <c r="AX66" s="1148"/>
      <c r="AY66" s="1148"/>
      <c r="AZ66" s="1148"/>
      <c r="BA66" s="1148"/>
      <c r="BB66" s="1148"/>
      <c r="BC66" s="1148"/>
      <c r="BD66" s="1148"/>
      <c r="BE66" s="1148"/>
      <c r="BF66" s="1148"/>
      <c r="BG66" s="1148"/>
      <c r="BH66" s="1148"/>
      <c r="BI66" s="1148"/>
      <c r="BJ66" s="1148"/>
      <c r="BK66" s="1148"/>
      <c r="BL66" s="1148"/>
      <c r="BM66" s="1148"/>
      <c r="BN66" s="1148"/>
      <c r="BO66" s="1148"/>
      <c r="BP66" s="1148"/>
      <c r="BQ66" s="1148"/>
      <c r="BR66" s="1148"/>
      <c r="BS66" s="1148"/>
      <c r="BT66" s="1148"/>
      <c r="BU66" s="1148"/>
      <c r="BV66" s="1148"/>
      <c r="BW66" s="1148"/>
      <c r="BX66" s="1148"/>
      <c r="BY66" s="1148"/>
      <c r="BZ66" s="1148"/>
      <c r="CA66" s="1148"/>
      <c r="CB66" s="1148"/>
      <c r="CC66" s="1148"/>
      <c r="CD66" s="1148"/>
      <c r="CE66" s="1148"/>
      <c r="CF66" s="1148"/>
      <c r="CG66" s="1148"/>
      <c r="CH66" s="1148"/>
      <c r="CI66" s="1148"/>
      <c r="CJ66" s="1148"/>
      <c r="CK66" s="1148"/>
      <c r="CL66" s="1148"/>
      <c r="CM66" s="1148"/>
      <c r="CN66" s="1148"/>
      <c r="CO66" s="1148"/>
      <c r="CP66" s="1148"/>
      <c r="CQ66" s="1148"/>
      <c r="CR66" s="1148"/>
      <c r="CS66" s="1148"/>
      <c r="CT66" s="1148"/>
      <c r="CU66" s="1148"/>
      <c r="CV66" s="1148"/>
      <c r="CW66" s="1148"/>
      <c r="CX66" s="1148"/>
      <c r="CY66" s="1148"/>
      <c r="CZ66" s="1148"/>
      <c r="DA66" s="1148"/>
      <c r="DB66" s="1148"/>
      <c r="DC66" s="1149"/>
    </row>
    <row r="67" spans="2:107" ht="13.2">
      <c r="B67" s="333"/>
      <c r="AN67" s="1147"/>
      <c r="AO67" s="1148"/>
      <c r="AP67" s="1148"/>
      <c r="AQ67" s="1148"/>
      <c r="AR67" s="1148"/>
      <c r="AS67" s="1148"/>
      <c r="AT67" s="1148"/>
      <c r="AU67" s="1148"/>
      <c r="AV67" s="1148"/>
      <c r="AW67" s="1148"/>
      <c r="AX67" s="1148"/>
      <c r="AY67" s="1148"/>
      <c r="AZ67" s="1148"/>
      <c r="BA67" s="1148"/>
      <c r="BB67" s="1148"/>
      <c r="BC67" s="1148"/>
      <c r="BD67" s="1148"/>
      <c r="BE67" s="1148"/>
      <c r="BF67" s="1148"/>
      <c r="BG67" s="1148"/>
      <c r="BH67" s="1148"/>
      <c r="BI67" s="1148"/>
      <c r="BJ67" s="1148"/>
      <c r="BK67" s="1148"/>
      <c r="BL67" s="1148"/>
      <c r="BM67" s="1148"/>
      <c r="BN67" s="1148"/>
      <c r="BO67" s="1148"/>
      <c r="BP67" s="1148"/>
      <c r="BQ67" s="1148"/>
      <c r="BR67" s="1148"/>
      <c r="BS67" s="1148"/>
      <c r="BT67" s="1148"/>
      <c r="BU67" s="1148"/>
      <c r="BV67" s="1148"/>
      <c r="BW67" s="1148"/>
      <c r="BX67" s="1148"/>
      <c r="BY67" s="1148"/>
      <c r="BZ67" s="1148"/>
      <c r="CA67" s="1148"/>
      <c r="CB67" s="1148"/>
      <c r="CC67" s="1148"/>
      <c r="CD67" s="1148"/>
      <c r="CE67" s="1148"/>
      <c r="CF67" s="1148"/>
      <c r="CG67" s="1148"/>
      <c r="CH67" s="1148"/>
      <c r="CI67" s="1148"/>
      <c r="CJ67" s="1148"/>
      <c r="CK67" s="1148"/>
      <c r="CL67" s="1148"/>
      <c r="CM67" s="1148"/>
      <c r="CN67" s="1148"/>
      <c r="CO67" s="1148"/>
      <c r="CP67" s="1148"/>
      <c r="CQ67" s="1148"/>
      <c r="CR67" s="1148"/>
      <c r="CS67" s="1148"/>
      <c r="CT67" s="1148"/>
      <c r="CU67" s="1148"/>
      <c r="CV67" s="1148"/>
      <c r="CW67" s="1148"/>
      <c r="CX67" s="1148"/>
      <c r="CY67" s="1148"/>
      <c r="CZ67" s="1148"/>
      <c r="DA67" s="1148"/>
      <c r="DB67" s="1148"/>
      <c r="DC67" s="1149"/>
    </row>
    <row r="68" spans="2:107" ht="13.2">
      <c r="B68" s="333"/>
      <c r="AN68" s="1147"/>
      <c r="AO68" s="1148"/>
      <c r="AP68" s="1148"/>
      <c r="AQ68" s="1148"/>
      <c r="AR68" s="1148"/>
      <c r="AS68" s="1148"/>
      <c r="AT68" s="1148"/>
      <c r="AU68" s="1148"/>
      <c r="AV68" s="1148"/>
      <c r="AW68" s="1148"/>
      <c r="AX68" s="1148"/>
      <c r="AY68" s="1148"/>
      <c r="AZ68" s="1148"/>
      <c r="BA68" s="1148"/>
      <c r="BB68" s="1148"/>
      <c r="BC68" s="1148"/>
      <c r="BD68" s="1148"/>
      <c r="BE68" s="1148"/>
      <c r="BF68" s="1148"/>
      <c r="BG68" s="1148"/>
      <c r="BH68" s="1148"/>
      <c r="BI68" s="1148"/>
      <c r="BJ68" s="1148"/>
      <c r="BK68" s="1148"/>
      <c r="BL68" s="1148"/>
      <c r="BM68" s="1148"/>
      <c r="BN68" s="1148"/>
      <c r="BO68" s="1148"/>
      <c r="BP68" s="1148"/>
      <c r="BQ68" s="1148"/>
      <c r="BR68" s="1148"/>
      <c r="BS68" s="1148"/>
      <c r="BT68" s="1148"/>
      <c r="BU68" s="1148"/>
      <c r="BV68" s="1148"/>
      <c r="BW68" s="1148"/>
      <c r="BX68" s="1148"/>
      <c r="BY68" s="1148"/>
      <c r="BZ68" s="1148"/>
      <c r="CA68" s="1148"/>
      <c r="CB68" s="1148"/>
      <c r="CC68" s="1148"/>
      <c r="CD68" s="1148"/>
      <c r="CE68" s="1148"/>
      <c r="CF68" s="1148"/>
      <c r="CG68" s="1148"/>
      <c r="CH68" s="1148"/>
      <c r="CI68" s="1148"/>
      <c r="CJ68" s="1148"/>
      <c r="CK68" s="1148"/>
      <c r="CL68" s="1148"/>
      <c r="CM68" s="1148"/>
      <c r="CN68" s="1148"/>
      <c r="CO68" s="1148"/>
      <c r="CP68" s="1148"/>
      <c r="CQ68" s="1148"/>
      <c r="CR68" s="1148"/>
      <c r="CS68" s="1148"/>
      <c r="CT68" s="1148"/>
      <c r="CU68" s="1148"/>
      <c r="CV68" s="1148"/>
      <c r="CW68" s="1148"/>
      <c r="CX68" s="1148"/>
      <c r="CY68" s="1148"/>
      <c r="CZ68" s="1148"/>
      <c r="DA68" s="1148"/>
      <c r="DB68" s="1148"/>
      <c r="DC68" s="1149"/>
    </row>
    <row r="69" spans="2:107" ht="13.2">
      <c r="B69" s="333"/>
      <c r="AN69" s="1150"/>
      <c r="AO69" s="1151"/>
      <c r="AP69" s="1151"/>
      <c r="AQ69" s="1151"/>
      <c r="AR69" s="1151"/>
      <c r="AS69" s="1151"/>
      <c r="AT69" s="1151"/>
      <c r="AU69" s="1151"/>
      <c r="AV69" s="1151"/>
      <c r="AW69" s="1151"/>
      <c r="AX69" s="1151"/>
      <c r="AY69" s="1151"/>
      <c r="AZ69" s="1151"/>
      <c r="BA69" s="1151"/>
      <c r="BB69" s="1151"/>
      <c r="BC69" s="1151"/>
      <c r="BD69" s="1151"/>
      <c r="BE69" s="1151"/>
      <c r="BF69" s="1151"/>
      <c r="BG69" s="1151"/>
      <c r="BH69" s="1151"/>
      <c r="BI69" s="1151"/>
      <c r="BJ69" s="1151"/>
      <c r="BK69" s="1151"/>
      <c r="BL69" s="1151"/>
      <c r="BM69" s="1151"/>
      <c r="BN69" s="1151"/>
      <c r="BO69" s="1151"/>
      <c r="BP69" s="1151"/>
      <c r="BQ69" s="1151"/>
      <c r="BR69" s="1151"/>
      <c r="BS69" s="1151"/>
      <c r="BT69" s="1151"/>
      <c r="BU69" s="1151"/>
      <c r="BV69" s="1151"/>
      <c r="BW69" s="1151"/>
      <c r="BX69" s="1151"/>
      <c r="BY69" s="1151"/>
      <c r="BZ69" s="1151"/>
      <c r="CA69" s="1151"/>
      <c r="CB69" s="1151"/>
      <c r="CC69" s="1151"/>
      <c r="CD69" s="1151"/>
      <c r="CE69" s="1151"/>
      <c r="CF69" s="1151"/>
      <c r="CG69" s="1151"/>
      <c r="CH69" s="1151"/>
      <c r="CI69" s="1151"/>
      <c r="CJ69" s="1151"/>
      <c r="CK69" s="1151"/>
      <c r="CL69" s="1151"/>
      <c r="CM69" s="1151"/>
      <c r="CN69" s="1151"/>
      <c r="CO69" s="1151"/>
      <c r="CP69" s="1151"/>
      <c r="CQ69" s="1151"/>
      <c r="CR69" s="1151"/>
      <c r="CS69" s="1151"/>
      <c r="CT69" s="1151"/>
      <c r="CU69" s="1151"/>
      <c r="CV69" s="1151"/>
      <c r="CW69" s="1151"/>
      <c r="CX69" s="1151"/>
      <c r="CY69" s="1151"/>
      <c r="CZ69" s="1151"/>
      <c r="DA69" s="1151"/>
      <c r="DB69" s="1151"/>
      <c r="DC69" s="1152"/>
    </row>
    <row r="70" spans="2:107" ht="13.2">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ht="13.2">
      <c r="B71" s="333"/>
      <c r="G71" s="358"/>
      <c r="I71" s="359"/>
      <c r="J71" s="356"/>
      <c r="K71" s="356"/>
      <c r="L71" s="357"/>
      <c r="M71" s="356"/>
      <c r="N71" s="357"/>
      <c r="AM71" s="358"/>
      <c r="AN71" s="324" t="s">
        <v>557</v>
      </c>
    </row>
    <row r="72" spans="2:107" ht="13.2">
      <c r="B72" s="333"/>
      <c r="G72" s="1138"/>
      <c r="H72" s="1138"/>
      <c r="I72" s="1138"/>
      <c r="J72" s="1138"/>
      <c r="K72" s="343"/>
      <c r="L72" s="343"/>
      <c r="M72" s="344"/>
      <c r="N72" s="344"/>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37" t="s">
        <v>329</v>
      </c>
      <c r="BQ72" s="1137"/>
      <c r="BR72" s="1137"/>
      <c r="BS72" s="1137"/>
      <c r="BT72" s="1137"/>
      <c r="BU72" s="1137"/>
      <c r="BV72" s="1137"/>
      <c r="BW72" s="1137"/>
      <c r="BX72" s="1137" t="s">
        <v>441</v>
      </c>
      <c r="BY72" s="1137"/>
      <c r="BZ72" s="1137"/>
      <c r="CA72" s="1137"/>
      <c r="CB72" s="1137"/>
      <c r="CC72" s="1137"/>
      <c r="CD72" s="1137"/>
      <c r="CE72" s="1137"/>
      <c r="CF72" s="1137" t="s">
        <v>525</v>
      </c>
      <c r="CG72" s="1137"/>
      <c r="CH72" s="1137"/>
      <c r="CI72" s="1137"/>
      <c r="CJ72" s="1137"/>
      <c r="CK72" s="1137"/>
      <c r="CL72" s="1137"/>
      <c r="CM72" s="1137"/>
      <c r="CN72" s="1137" t="s">
        <v>526</v>
      </c>
      <c r="CO72" s="1137"/>
      <c r="CP72" s="1137"/>
      <c r="CQ72" s="1137"/>
      <c r="CR72" s="1137"/>
      <c r="CS72" s="1137"/>
      <c r="CT72" s="1137"/>
      <c r="CU72" s="1137"/>
      <c r="CV72" s="1137" t="s">
        <v>527</v>
      </c>
      <c r="CW72" s="1137"/>
      <c r="CX72" s="1137"/>
      <c r="CY72" s="1137"/>
      <c r="CZ72" s="1137"/>
      <c r="DA72" s="1137"/>
      <c r="DB72" s="1137"/>
      <c r="DC72" s="1137"/>
    </row>
    <row r="73" spans="2:107" ht="13.2">
      <c r="B73" s="333"/>
      <c r="G73" s="1140"/>
      <c r="H73" s="1140"/>
      <c r="I73" s="1140"/>
      <c r="J73" s="1140"/>
      <c r="K73" s="1136"/>
      <c r="L73" s="1136"/>
      <c r="M73" s="1136"/>
      <c r="N73" s="1136"/>
      <c r="AM73" s="342"/>
      <c r="AN73" s="1135" t="s">
        <v>558</v>
      </c>
      <c r="AO73" s="1135"/>
      <c r="AP73" s="1135"/>
      <c r="AQ73" s="1135"/>
      <c r="AR73" s="1135"/>
      <c r="AS73" s="1135"/>
      <c r="AT73" s="1135"/>
      <c r="AU73" s="1135"/>
      <c r="AV73" s="1135"/>
      <c r="AW73" s="1135"/>
      <c r="AX73" s="1135"/>
      <c r="AY73" s="1135"/>
      <c r="AZ73" s="1135"/>
      <c r="BA73" s="1135"/>
      <c r="BB73" s="1135" t="s">
        <v>559</v>
      </c>
      <c r="BC73" s="1135"/>
      <c r="BD73" s="1135"/>
      <c r="BE73" s="1135"/>
      <c r="BF73" s="1135"/>
      <c r="BG73" s="1135"/>
      <c r="BH73" s="1135"/>
      <c r="BI73" s="1135"/>
      <c r="BJ73" s="1135"/>
      <c r="BK73" s="1135"/>
      <c r="BL73" s="1135"/>
      <c r="BM73" s="1135"/>
      <c r="BN73" s="1135"/>
      <c r="BO73" s="1135"/>
      <c r="BP73" s="1132">
        <v>18.2</v>
      </c>
      <c r="BQ73" s="1132"/>
      <c r="BR73" s="1132"/>
      <c r="BS73" s="1132"/>
      <c r="BT73" s="1132"/>
      <c r="BU73" s="1132"/>
      <c r="BV73" s="1132"/>
      <c r="BW73" s="1132"/>
      <c r="BX73" s="1132">
        <v>9.3000000000000007</v>
      </c>
      <c r="BY73" s="1132"/>
      <c r="BZ73" s="1132"/>
      <c r="CA73" s="1132"/>
      <c r="CB73" s="1132"/>
      <c r="CC73" s="1132"/>
      <c r="CD73" s="1132"/>
      <c r="CE73" s="1132"/>
      <c r="CF73" s="1132"/>
      <c r="CG73" s="1132"/>
      <c r="CH73" s="1132"/>
      <c r="CI73" s="1132"/>
      <c r="CJ73" s="1132"/>
      <c r="CK73" s="1132"/>
      <c r="CL73" s="1132"/>
      <c r="CM73" s="1132"/>
      <c r="CN73" s="1132"/>
      <c r="CO73" s="1132"/>
      <c r="CP73" s="1132"/>
      <c r="CQ73" s="1132"/>
      <c r="CR73" s="1132"/>
      <c r="CS73" s="1132"/>
      <c r="CT73" s="1132"/>
      <c r="CU73" s="1132"/>
      <c r="CV73" s="1132"/>
      <c r="CW73" s="1132"/>
      <c r="CX73" s="1132"/>
      <c r="CY73" s="1132"/>
      <c r="CZ73" s="1132"/>
      <c r="DA73" s="1132"/>
      <c r="DB73" s="1132"/>
      <c r="DC73" s="1132"/>
    </row>
    <row r="74" spans="2:107" ht="13.2">
      <c r="B74" s="333"/>
      <c r="G74" s="1140"/>
      <c r="H74" s="1140"/>
      <c r="I74" s="1140"/>
      <c r="J74" s="1140"/>
      <c r="K74" s="1136"/>
      <c r="L74" s="1136"/>
      <c r="M74" s="1136"/>
      <c r="N74" s="1136"/>
      <c r="AM74" s="342"/>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ht="13.2">
      <c r="B75" s="333"/>
      <c r="G75" s="1140"/>
      <c r="H75" s="1140"/>
      <c r="I75" s="1138"/>
      <c r="J75" s="1138"/>
      <c r="K75" s="1139"/>
      <c r="L75" s="1139"/>
      <c r="M75" s="1139"/>
      <c r="N75" s="1139"/>
      <c r="AM75" s="342"/>
      <c r="AN75" s="1135"/>
      <c r="AO75" s="1135"/>
      <c r="AP75" s="1135"/>
      <c r="AQ75" s="1135"/>
      <c r="AR75" s="1135"/>
      <c r="AS75" s="1135"/>
      <c r="AT75" s="1135"/>
      <c r="AU75" s="1135"/>
      <c r="AV75" s="1135"/>
      <c r="AW75" s="1135"/>
      <c r="AX75" s="1135"/>
      <c r="AY75" s="1135"/>
      <c r="AZ75" s="1135"/>
      <c r="BA75" s="1135"/>
      <c r="BB75" s="1135" t="s">
        <v>564</v>
      </c>
      <c r="BC75" s="1135"/>
      <c r="BD75" s="1135"/>
      <c r="BE75" s="1135"/>
      <c r="BF75" s="1135"/>
      <c r="BG75" s="1135"/>
      <c r="BH75" s="1135"/>
      <c r="BI75" s="1135"/>
      <c r="BJ75" s="1135"/>
      <c r="BK75" s="1135"/>
      <c r="BL75" s="1135"/>
      <c r="BM75" s="1135"/>
      <c r="BN75" s="1135"/>
      <c r="BO75" s="1135"/>
      <c r="BP75" s="1132">
        <v>10.199999999999999</v>
      </c>
      <c r="BQ75" s="1132"/>
      <c r="BR75" s="1132"/>
      <c r="BS75" s="1132"/>
      <c r="BT75" s="1132"/>
      <c r="BU75" s="1132"/>
      <c r="BV75" s="1132"/>
      <c r="BW75" s="1132"/>
      <c r="BX75" s="1132">
        <v>10.199999999999999</v>
      </c>
      <c r="BY75" s="1132"/>
      <c r="BZ75" s="1132"/>
      <c r="CA75" s="1132"/>
      <c r="CB75" s="1132"/>
      <c r="CC75" s="1132"/>
      <c r="CD75" s="1132"/>
      <c r="CE75" s="1132"/>
      <c r="CF75" s="1132">
        <v>9.8000000000000007</v>
      </c>
      <c r="CG75" s="1132"/>
      <c r="CH75" s="1132"/>
      <c r="CI75" s="1132"/>
      <c r="CJ75" s="1132"/>
      <c r="CK75" s="1132"/>
      <c r="CL75" s="1132"/>
      <c r="CM75" s="1132"/>
      <c r="CN75" s="1132">
        <v>8.9</v>
      </c>
      <c r="CO75" s="1132"/>
      <c r="CP75" s="1132"/>
      <c r="CQ75" s="1132"/>
      <c r="CR75" s="1132"/>
      <c r="CS75" s="1132"/>
      <c r="CT75" s="1132"/>
      <c r="CU75" s="1132"/>
      <c r="CV75" s="1132">
        <v>8.1</v>
      </c>
      <c r="CW75" s="1132"/>
      <c r="CX75" s="1132"/>
      <c r="CY75" s="1132"/>
      <c r="CZ75" s="1132"/>
      <c r="DA75" s="1132"/>
      <c r="DB75" s="1132"/>
      <c r="DC75" s="1132"/>
    </row>
    <row r="76" spans="2:107" ht="13.2">
      <c r="B76" s="333"/>
      <c r="G76" s="1140"/>
      <c r="H76" s="1140"/>
      <c r="I76" s="1138"/>
      <c r="J76" s="1138"/>
      <c r="K76" s="1139"/>
      <c r="L76" s="1139"/>
      <c r="M76" s="1139"/>
      <c r="N76" s="1139"/>
      <c r="AM76" s="342"/>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ht="13.2">
      <c r="B77" s="333"/>
      <c r="G77" s="1138"/>
      <c r="H77" s="1138"/>
      <c r="I77" s="1138"/>
      <c r="J77" s="1138"/>
      <c r="K77" s="1136"/>
      <c r="L77" s="1136"/>
      <c r="M77" s="1136"/>
      <c r="N77" s="1136"/>
      <c r="AN77" s="1137" t="s">
        <v>561</v>
      </c>
      <c r="AO77" s="1137"/>
      <c r="AP77" s="1137"/>
      <c r="AQ77" s="1137"/>
      <c r="AR77" s="1137"/>
      <c r="AS77" s="1137"/>
      <c r="AT77" s="1137"/>
      <c r="AU77" s="1137"/>
      <c r="AV77" s="1137"/>
      <c r="AW77" s="1137"/>
      <c r="AX77" s="1137"/>
      <c r="AY77" s="1137"/>
      <c r="AZ77" s="1137"/>
      <c r="BA77" s="1137"/>
      <c r="BB77" s="1135" t="s">
        <v>559</v>
      </c>
      <c r="BC77" s="1135"/>
      <c r="BD77" s="1135"/>
      <c r="BE77" s="1135"/>
      <c r="BF77" s="1135"/>
      <c r="BG77" s="1135"/>
      <c r="BH77" s="1135"/>
      <c r="BI77" s="1135"/>
      <c r="BJ77" s="1135"/>
      <c r="BK77" s="1135"/>
      <c r="BL77" s="1135"/>
      <c r="BM77" s="1135"/>
      <c r="BN77" s="1135"/>
      <c r="BO77" s="1135"/>
      <c r="BP77" s="1132">
        <v>15</v>
      </c>
      <c r="BQ77" s="1132"/>
      <c r="BR77" s="1132"/>
      <c r="BS77" s="1132"/>
      <c r="BT77" s="1132"/>
      <c r="BU77" s="1132"/>
      <c r="BV77" s="1132"/>
      <c r="BW77" s="1132"/>
      <c r="BX77" s="1132">
        <v>12.2</v>
      </c>
      <c r="BY77" s="1132"/>
      <c r="BZ77" s="1132"/>
      <c r="CA77" s="1132"/>
      <c r="CB77" s="1132"/>
      <c r="CC77" s="1132"/>
      <c r="CD77" s="1132"/>
      <c r="CE77" s="1132"/>
      <c r="CF77" s="1132">
        <v>5</v>
      </c>
      <c r="CG77" s="1132"/>
      <c r="CH77" s="1132"/>
      <c r="CI77" s="1132"/>
      <c r="CJ77" s="1132"/>
      <c r="CK77" s="1132"/>
      <c r="CL77" s="1132"/>
      <c r="CM77" s="1132"/>
      <c r="CN77" s="1132">
        <v>5.4</v>
      </c>
      <c r="CO77" s="1132"/>
      <c r="CP77" s="1132"/>
      <c r="CQ77" s="1132"/>
      <c r="CR77" s="1132"/>
      <c r="CS77" s="1132"/>
      <c r="CT77" s="1132"/>
      <c r="CU77" s="1132"/>
      <c r="CV77" s="1132">
        <v>3.9</v>
      </c>
      <c r="CW77" s="1132"/>
      <c r="CX77" s="1132"/>
      <c r="CY77" s="1132"/>
      <c r="CZ77" s="1132"/>
      <c r="DA77" s="1132"/>
      <c r="DB77" s="1132"/>
      <c r="DC77" s="1132"/>
    </row>
    <row r="78" spans="2:107" ht="13.2">
      <c r="B78" s="333"/>
      <c r="G78" s="1138"/>
      <c r="H78" s="1138"/>
      <c r="I78" s="1138"/>
      <c r="J78" s="1138"/>
      <c r="K78" s="1136"/>
      <c r="L78" s="1136"/>
      <c r="M78" s="1136"/>
      <c r="N78" s="1136"/>
      <c r="AN78" s="1137"/>
      <c r="AO78" s="1137"/>
      <c r="AP78" s="1137"/>
      <c r="AQ78" s="1137"/>
      <c r="AR78" s="1137"/>
      <c r="AS78" s="1137"/>
      <c r="AT78" s="1137"/>
      <c r="AU78" s="1137"/>
      <c r="AV78" s="1137"/>
      <c r="AW78" s="1137"/>
      <c r="AX78" s="1137"/>
      <c r="AY78" s="1137"/>
      <c r="AZ78" s="1137"/>
      <c r="BA78" s="1137"/>
      <c r="BB78" s="1135"/>
      <c r="BC78" s="1135"/>
      <c r="BD78" s="1135"/>
      <c r="BE78" s="1135"/>
      <c r="BF78" s="1135"/>
      <c r="BG78" s="1135"/>
      <c r="BH78" s="1135"/>
      <c r="BI78" s="1135"/>
      <c r="BJ78" s="1135"/>
      <c r="BK78" s="1135"/>
      <c r="BL78" s="1135"/>
      <c r="BM78" s="1135"/>
      <c r="BN78" s="1135"/>
      <c r="BO78" s="1135"/>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ht="13.2">
      <c r="B79" s="333"/>
      <c r="G79" s="1138"/>
      <c r="H79" s="1138"/>
      <c r="I79" s="1133"/>
      <c r="J79" s="1133"/>
      <c r="K79" s="1134"/>
      <c r="L79" s="1134"/>
      <c r="M79" s="1134"/>
      <c r="N79" s="1134"/>
      <c r="AN79" s="1137"/>
      <c r="AO79" s="1137"/>
      <c r="AP79" s="1137"/>
      <c r="AQ79" s="1137"/>
      <c r="AR79" s="1137"/>
      <c r="AS79" s="1137"/>
      <c r="AT79" s="1137"/>
      <c r="AU79" s="1137"/>
      <c r="AV79" s="1137"/>
      <c r="AW79" s="1137"/>
      <c r="AX79" s="1137"/>
      <c r="AY79" s="1137"/>
      <c r="AZ79" s="1137"/>
      <c r="BA79" s="1137"/>
      <c r="BB79" s="1135" t="s">
        <v>564</v>
      </c>
      <c r="BC79" s="1135"/>
      <c r="BD79" s="1135"/>
      <c r="BE79" s="1135"/>
      <c r="BF79" s="1135"/>
      <c r="BG79" s="1135"/>
      <c r="BH79" s="1135"/>
      <c r="BI79" s="1135"/>
      <c r="BJ79" s="1135"/>
      <c r="BK79" s="1135"/>
      <c r="BL79" s="1135"/>
      <c r="BM79" s="1135"/>
      <c r="BN79" s="1135"/>
      <c r="BO79" s="1135"/>
      <c r="BP79" s="1132">
        <v>5</v>
      </c>
      <c r="BQ79" s="1132"/>
      <c r="BR79" s="1132"/>
      <c r="BS79" s="1132"/>
      <c r="BT79" s="1132"/>
      <c r="BU79" s="1132"/>
      <c r="BV79" s="1132"/>
      <c r="BW79" s="1132"/>
      <c r="BX79" s="1132">
        <v>4.8</v>
      </c>
      <c r="BY79" s="1132"/>
      <c r="BZ79" s="1132"/>
      <c r="CA79" s="1132"/>
      <c r="CB79" s="1132"/>
      <c r="CC79" s="1132"/>
      <c r="CD79" s="1132"/>
      <c r="CE79" s="1132"/>
      <c r="CF79" s="1132">
        <v>4.5</v>
      </c>
      <c r="CG79" s="1132"/>
      <c r="CH79" s="1132"/>
      <c r="CI79" s="1132"/>
      <c r="CJ79" s="1132"/>
      <c r="CK79" s="1132"/>
      <c r="CL79" s="1132"/>
      <c r="CM79" s="1132"/>
      <c r="CN79" s="1132">
        <v>4.2</v>
      </c>
      <c r="CO79" s="1132"/>
      <c r="CP79" s="1132"/>
      <c r="CQ79" s="1132"/>
      <c r="CR79" s="1132"/>
      <c r="CS79" s="1132"/>
      <c r="CT79" s="1132"/>
      <c r="CU79" s="1132"/>
      <c r="CV79" s="1132">
        <v>4.2</v>
      </c>
      <c r="CW79" s="1132"/>
      <c r="CX79" s="1132"/>
      <c r="CY79" s="1132"/>
      <c r="CZ79" s="1132"/>
      <c r="DA79" s="1132"/>
      <c r="DB79" s="1132"/>
      <c r="DC79" s="1132"/>
    </row>
    <row r="80" spans="2:107" ht="13.2">
      <c r="B80" s="333"/>
      <c r="G80" s="1138"/>
      <c r="H80" s="1138"/>
      <c r="I80" s="1133"/>
      <c r="J80" s="1133"/>
      <c r="K80" s="1134"/>
      <c r="L80" s="1134"/>
      <c r="M80" s="1134"/>
      <c r="N80" s="1134"/>
      <c r="AN80" s="1137"/>
      <c r="AO80" s="1137"/>
      <c r="AP80" s="1137"/>
      <c r="AQ80" s="1137"/>
      <c r="AR80" s="1137"/>
      <c r="AS80" s="1137"/>
      <c r="AT80" s="1137"/>
      <c r="AU80" s="1137"/>
      <c r="AV80" s="1137"/>
      <c r="AW80" s="1137"/>
      <c r="AX80" s="1137"/>
      <c r="AY80" s="1137"/>
      <c r="AZ80" s="1137"/>
      <c r="BA80" s="1137"/>
      <c r="BB80" s="1135"/>
      <c r="BC80" s="1135"/>
      <c r="BD80" s="1135"/>
      <c r="BE80" s="1135"/>
      <c r="BF80" s="1135"/>
      <c r="BG80" s="1135"/>
      <c r="BH80" s="1135"/>
      <c r="BI80" s="1135"/>
      <c r="BJ80" s="1135"/>
      <c r="BK80" s="1135"/>
      <c r="BL80" s="1135"/>
      <c r="BM80" s="1135"/>
      <c r="BN80" s="1135"/>
      <c r="BO80" s="1135"/>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ht="13.2">
      <c r="B81" s="333"/>
    </row>
    <row r="82" spans="2:109" ht="16.2">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ht="13.2">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ht="13.2">
      <c r="DD84" s="324"/>
      <c r="DE84" s="324"/>
    </row>
    <row r="85" spans="2:109" ht="13.2">
      <c r="DD85" s="324"/>
      <c r="DE85" s="324"/>
    </row>
    <row r="86" spans="2:109" ht="13.2" hidden="1">
      <c r="DD86" s="324"/>
      <c r="DE86" s="324"/>
    </row>
    <row r="87" spans="2:109" ht="13.2" hidden="1">
      <c r="K87" s="361"/>
      <c r="AQ87" s="361"/>
      <c r="BC87" s="361"/>
      <c r="BO87" s="361"/>
      <c r="CA87" s="361"/>
      <c r="CM87" s="361"/>
      <c r="CY87" s="361"/>
      <c r="DD87" s="324"/>
      <c r="DE87" s="324"/>
    </row>
    <row r="88" spans="2:109" ht="13.2" hidden="1">
      <c r="DD88" s="324"/>
      <c r="DE88" s="324"/>
    </row>
    <row r="89" spans="2:109" ht="13.2" hidden="1">
      <c r="DD89" s="324"/>
      <c r="DE89" s="324"/>
    </row>
    <row r="90" spans="2:109" ht="13.2" hidden="1">
      <c r="DD90" s="324"/>
      <c r="DE90" s="324"/>
    </row>
    <row r="91" spans="2:109" ht="13.2" hidden="1">
      <c r="DD91" s="324"/>
      <c r="DE91" s="324"/>
    </row>
    <row r="92" spans="2:109" ht="13.5" hidden="1" customHeight="1">
      <c r="DD92" s="324"/>
      <c r="DE92" s="324"/>
    </row>
    <row r="93" spans="2:109" ht="13.5" hidden="1" customHeight="1">
      <c r="DD93" s="324"/>
      <c r="DE93" s="324"/>
    </row>
    <row r="94" spans="2:109" ht="13.5" hidden="1" customHeight="1">
      <c r="DD94" s="324"/>
      <c r="DE94" s="324"/>
    </row>
    <row r="95" spans="2:109" ht="13.5" hidden="1" customHeight="1">
      <c r="DD95" s="324"/>
      <c r="DE95" s="324"/>
    </row>
    <row r="96" spans="2:109" ht="13.5" hidden="1" customHeight="1">
      <c r="DD96" s="324"/>
      <c r="DE96" s="324"/>
    </row>
    <row r="97" s="324" customFormat="1" ht="13.5" hidden="1" customHeight="1"/>
    <row r="98" s="324" customFormat="1" ht="13.5" hidden="1" customHeight="1"/>
    <row r="99" s="324" customFormat="1" ht="13.5" hidden="1" customHeight="1"/>
    <row r="100" s="324" customFormat="1" ht="13.5" hidden="1" customHeight="1"/>
    <row r="101" s="324" customFormat="1" ht="13.5" hidden="1" customHeight="1"/>
    <row r="102" s="324" customFormat="1" ht="13.5" hidden="1" customHeight="1"/>
    <row r="103" s="324" customFormat="1" ht="13.5" hidden="1" customHeight="1"/>
    <row r="104" s="324" customFormat="1" ht="13.5" hidden="1" customHeight="1"/>
    <row r="105" s="324" customFormat="1" ht="13.5" hidden="1" customHeight="1"/>
    <row r="106" s="324" customFormat="1" ht="13.5" hidden="1" customHeight="1"/>
    <row r="107" s="324" customFormat="1" ht="13.5" hidden="1" customHeight="1"/>
    <row r="108" s="324" customFormat="1" ht="13.5" hidden="1" customHeight="1"/>
    <row r="109" s="324" customFormat="1" ht="13.5" hidden="1" customHeight="1"/>
    <row r="110" s="324" customFormat="1" ht="13.5" hidden="1" customHeight="1"/>
    <row r="111" s="324" customFormat="1" ht="13.5" hidden="1" customHeight="1"/>
    <row r="112" s="324" customFormat="1" ht="13.5" hidden="1" customHeight="1"/>
    <row r="113" s="324" customFormat="1" ht="13.5" hidden="1" customHeight="1"/>
    <row r="114" s="324" customFormat="1" ht="13.5" hidden="1" customHeight="1"/>
    <row r="115" s="324" customFormat="1" ht="13.5" hidden="1" customHeight="1"/>
    <row r="116" s="324" customFormat="1" ht="13.5" hidden="1" customHeight="1"/>
    <row r="117" s="324" customFormat="1" ht="13.5" hidden="1" customHeight="1"/>
    <row r="118" s="324" customFormat="1" ht="13.5" hidden="1" customHeight="1"/>
    <row r="119" s="324" customFormat="1" ht="13.5" hidden="1" customHeight="1"/>
    <row r="120" s="324" customFormat="1" ht="13.5" hidden="1" customHeight="1"/>
    <row r="121" s="324" customFormat="1" ht="13.5" hidden="1" customHeight="1"/>
    <row r="122" s="324" customFormat="1" ht="13.5" hidden="1" customHeight="1"/>
    <row r="123" s="324" customFormat="1" ht="13.5" hidden="1" customHeight="1"/>
    <row r="124" s="324" customFormat="1" ht="13.5" hidden="1" customHeight="1"/>
    <row r="125" s="324" customFormat="1" ht="13.5" hidden="1" customHeight="1"/>
    <row r="126" s="324" customFormat="1" ht="13.5" hidden="1" customHeight="1"/>
    <row r="127" s="324" customFormat="1" ht="13.5" hidden="1" customHeight="1"/>
    <row r="128" s="324" customFormat="1" ht="13.5" hidden="1" customHeight="1"/>
    <row r="129" s="324" customFormat="1" ht="13.5" hidden="1" customHeight="1"/>
    <row r="130" s="324" customFormat="1" ht="13.5" hidden="1" customHeight="1"/>
    <row r="131" s="324" customFormat="1" ht="13.5" hidden="1" customHeight="1"/>
    <row r="132" s="324" customFormat="1" ht="13.5" hidden="1" customHeight="1"/>
    <row r="133" s="324" customFormat="1" ht="13.5" hidden="1" customHeight="1"/>
    <row r="134" s="324" customFormat="1" ht="13.5" hidden="1" customHeight="1"/>
    <row r="135" s="324" customFormat="1" ht="13.5" hidden="1" customHeight="1"/>
    <row r="136" s="324" customFormat="1" ht="13.5" hidden="1" customHeight="1"/>
    <row r="137" s="324" customFormat="1" ht="13.5" hidden="1" customHeight="1"/>
    <row r="138" s="324" customFormat="1" ht="13.5" hidden="1" customHeight="1"/>
    <row r="139" s="324" customFormat="1" ht="13.5" hidden="1" customHeight="1"/>
    <row r="140" s="324" customFormat="1" ht="13.5" hidden="1" customHeight="1"/>
    <row r="141" s="324" customFormat="1" ht="13.5" hidden="1" customHeight="1"/>
    <row r="142" s="324" customFormat="1" ht="13.5" hidden="1" customHeight="1"/>
    <row r="143" s="324" customFormat="1" ht="13.5" hidden="1" customHeight="1"/>
    <row r="144" s="324" customFormat="1" ht="13.5" hidden="1" customHeight="1"/>
    <row r="145" s="324" customFormat="1" ht="13.5" hidden="1" customHeight="1"/>
    <row r="146" s="324" customFormat="1" ht="13.5" hidden="1" customHeight="1"/>
    <row r="147" s="324" customFormat="1" ht="13.5" hidden="1" customHeight="1"/>
    <row r="148" s="324" customFormat="1" ht="13.5" hidden="1" customHeight="1"/>
    <row r="149" s="324" customFormat="1" ht="13.5" hidden="1" customHeight="1"/>
    <row r="150" s="324" customFormat="1" ht="13.5" hidden="1" customHeight="1"/>
    <row r="151" s="324" customFormat="1" ht="13.5" hidden="1" customHeight="1"/>
    <row r="152" s="324" customFormat="1" ht="13.5" hidden="1" customHeight="1"/>
    <row r="153" s="324" customFormat="1" ht="13.5" hidden="1" customHeight="1"/>
    <row r="154" s="324" customFormat="1" ht="13.5" hidden="1" customHeight="1"/>
    <row r="155" s="324" customFormat="1" ht="13.5" hidden="1" customHeight="1"/>
    <row r="156" s="324" customFormat="1" ht="13.5" hidden="1" customHeight="1"/>
    <row r="157" s="324" customFormat="1" ht="13.5" hidden="1" customHeight="1"/>
    <row r="158" s="324" customFormat="1" ht="13.5" hidden="1" customHeight="1"/>
    <row r="159" s="324" customFormat="1" ht="13.5" hidden="1" customHeight="1"/>
    <row r="160" s="324" customFormat="1" ht="13.5" hidden="1" customHeight="1"/>
  </sheetData>
  <sheetProtection algorithmName="SHA-512" hashValue="I1dzujlLFly4M9eRGdx1fw1HuxUCvc/WyoUdyPG9l46c/zeR8Ou+VcyP9ppUN0zAjH25xQg7vHg/8Dd0R16aaQ==" saltValue="Evi9MDgTqG+lFXydHYrP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4"/>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44140625" style="326" customWidth="1"/>
    <col min="35" max="122" width="2.44140625" style="327" customWidth="1"/>
    <col min="123" max="16384" width="2.44140625" style="327" hidden="1"/>
  </cols>
  <sheetData>
    <row r="1" spans="1:34" ht="13.5" customHeight="1">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ht="13.2">
      <c r="S2" s="327"/>
      <c r="AH2" s="327"/>
    </row>
    <row r="3" spans="1:34" ht="13.2">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ht="13.2"/>
    <row r="5" spans="1:34" ht="13.2"/>
    <row r="6" spans="1:34" ht="13.2"/>
    <row r="7" spans="1:34" ht="13.2"/>
    <row r="8" spans="1:34" ht="13.2"/>
    <row r="9" spans="1:34" ht="13.2">
      <c r="AH9" s="327"/>
    </row>
    <row r="10" spans="1:34" ht="13.2"/>
    <row r="11" spans="1:34" ht="13.2"/>
    <row r="12" spans="1:34" ht="13.2"/>
    <row r="13" spans="1:34" ht="13.2"/>
    <row r="14" spans="1:34" ht="13.2"/>
    <row r="15" spans="1:34" ht="13.2"/>
    <row r="16" spans="1:34" ht="13.2"/>
    <row r="17" spans="12:34" ht="13.2">
      <c r="AH17" s="327"/>
    </row>
    <row r="18" spans="12:34" ht="13.2"/>
    <row r="19" spans="12:34" ht="13.2"/>
    <row r="20" spans="12:34" ht="13.2">
      <c r="AH20" s="327"/>
    </row>
    <row r="21" spans="12:34" ht="13.2">
      <c r="AH21" s="327"/>
    </row>
    <row r="22" spans="12:34" ht="13.2"/>
    <row r="23" spans="12:34" ht="13.2"/>
    <row r="24" spans="12:34" ht="13.2">
      <c r="Q24" s="327"/>
    </row>
    <row r="25" spans="12:34" ht="13.2"/>
    <row r="26" spans="12:34" ht="13.2"/>
    <row r="27" spans="12:34" ht="13.2"/>
    <row r="28" spans="12:34" ht="13.2">
      <c r="O28" s="327"/>
      <c r="T28" s="327"/>
      <c r="AH28" s="327"/>
    </row>
    <row r="29" spans="12:34" ht="13.2"/>
    <row r="30" spans="12:34" ht="13.2"/>
    <row r="31" spans="12:34" ht="13.2">
      <c r="Q31" s="327"/>
    </row>
    <row r="32" spans="12:34" ht="13.2">
      <c r="L32" s="327"/>
    </row>
    <row r="33" spans="2:34" ht="13.2">
      <c r="C33" s="327"/>
      <c r="E33" s="327"/>
      <c r="G33" s="327"/>
      <c r="I33" s="327"/>
      <c r="X33" s="327"/>
    </row>
    <row r="34" spans="2:34" ht="13.2">
      <c r="B34" s="327"/>
      <c r="P34" s="327"/>
      <c r="R34" s="327"/>
      <c r="T34" s="327"/>
    </row>
    <row r="35" spans="2:34" ht="13.2">
      <c r="D35" s="327"/>
      <c r="W35" s="327"/>
      <c r="AC35" s="327"/>
      <c r="AD35" s="327"/>
      <c r="AE35" s="327"/>
      <c r="AF35" s="327"/>
      <c r="AG35" s="327"/>
      <c r="AH35" s="327"/>
    </row>
    <row r="36" spans="2:34" ht="13.2">
      <c r="H36" s="327"/>
      <c r="J36" s="327"/>
      <c r="K36" s="327"/>
      <c r="M36" s="327"/>
      <c r="Y36" s="327"/>
      <c r="Z36" s="327"/>
      <c r="AA36" s="327"/>
      <c r="AB36" s="327"/>
      <c r="AC36" s="327"/>
      <c r="AD36" s="327"/>
      <c r="AE36" s="327"/>
      <c r="AF36" s="327"/>
      <c r="AG36" s="327"/>
      <c r="AH36" s="327"/>
    </row>
    <row r="37" spans="2:34" ht="13.2">
      <c r="AH37" s="327"/>
    </row>
    <row r="38" spans="2:34" ht="13.2">
      <c r="AG38" s="327"/>
      <c r="AH38" s="327"/>
    </row>
    <row r="39" spans="2:34" ht="13.2"/>
    <row r="40" spans="2:34" ht="13.2">
      <c r="X40" s="327"/>
    </row>
    <row r="41" spans="2:34" ht="13.2">
      <c r="R41" s="327"/>
    </row>
    <row r="42" spans="2:34" ht="13.2">
      <c r="W42" s="327"/>
    </row>
    <row r="43" spans="2:34" ht="13.2">
      <c r="Y43" s="327"/>
      <c r="Z43" s="327"/>
      <c r="AA43" s="327"/>
      <c r="AB43" s="327"/>
      <c r="AC43" s="327"/>
      <c r="AD43" s="327"/>
      <c r="AE43" s="327"/>
      <c r="AF43" s="327"/>
      <c r="AG43" s="327"/>
      <c r="AH43" s="327"/>
    </row>
    <row r="44" spans="2:34" ht="13.2">
      <c r="AH44" s="327"/>
    </row>
    <row r="45" spans="2:34" ht="13.2">
      <c r="X45" s="327"/>
    </row>
    <row r="46" spans="2:34" ht="13.2"/>
    <row r="47" spans="2:34" ht="13.2"/>
    <row r="48" spans="2:34" ht="13.2">
      <c r="W48" s="327"/>
      <c r="Y48" s="327"/>
      <c r="Z48" s="327"/>
      <c r="AA48" s="327"/>
      <c r="AB48" s="327"/>
      <c r="AC48" s="327"/>
      <c r="AD48" s="327"/>
      <c r="AE48" s="327"/>
      <c r="AF48" s="327"/>
      <c r="AG48" s="327"/>
      <c r="AH48" s="327"/>
    </row>
    <row r="49" spans="28:34" ht="13.2"/>
    <row r="50" spans="28:34" ht="13.2">
      <c r="AE50" s="327"/>
      <c r="AF50" s="327"/>
      <c r="AG50" s="327"/>
      <c r="AH50" s="327"/>
    </row>
    <row r="51" spans="28:34" ht="13.2">
      <c r="AC51" s="327"/>
      <c r="AD51" s="327"/>
      <c r="AE51" s="327"/>
      <c r="AF51" s="327"/>
      <c r="AG51" s="327"/>
      <c r="AH51" s="327"/>
    </row>
    <row r="52" spans="28:34" ht="13.2"/>
    <row r="53" spans="28:34" ht="13.2">
      <c r="AF53" s="327"/>
      <c r="AG53" s="327"/>
      <c r="AH53" s="327"/>
    </row>
    <row r="54" spans="28:34" ht="13.2">
      <c r="AH54" s="327"/>
    </row>
    <row r="55" spans="28:34" ht="13.2"/>
    <row r="56" spans="28:34" ht="13.2">
      <c r="AB56" s="327"/>
      <c r="AC56" s="327"/>
      <c r="AD56" s="327"/>
      <c r="AE56" s="327"/>
      <c r="AF56" s="327"/>
      <c r="AG56" s="327"/>
      <c r="AH56" s="327"/>
    </row>
    <row r="57" spans="28:34" ht="13.2">
      <c r="AH57" s="327"/>
    </row>
    <row r="58" spans="28:34" ht="13.2">
      <c r="AH58" s="327"/>
    </row>
    <row r="59" spans="28:34" ht="13.2"/>
    <row r="60" spans="28:34" ht="13.2"/>
    <row r="61" spans="28:34" ht="13.2"/>
    <row r="62" spans="28:34" ht="13.2"/>
    <row r="63" spans="28:34" ht="13.2">
      <c r="AH63" s="327"/>
    </row>
    <row r="64" spans="28:34" ht="13.2">
      <c r="AG64" s="327"/>
      <c r="AH64" s="327"/>
    </row>
    <row r="65" spans="28:34" ht="13.2"/>
    <row r="66" spans="28:34" ht="13.2"/>
    <row r="67" spans="28:34" ht="13.2"/>
    <row r="68" spans="28:34" ht="13.2">
      <c r="AB68" s="327"/>
      <c r="AC68" s="327"/>
      <c r="AD68" s="327"/>
      <c r="AE68" s="327"/>
      <c r="AF68" s="327"/>
      <c r="AG68" s="327"/>
      <c r="AH68" s="327"/>
    </row>
    <row r="69" spans="28:34" ht="13.2">
      <c r="AF69" s="327"/>
      <c r="AG69" s="327"/>
      <c r="AH69" s="327"/>
    </row>
    <row r="70" spans="28:34" ht="13.2"/>
    <row r="71" spans="28:34" ht="13.2"/>
    <row r="72" spans="28:34" ht="13.2"/>
    <row r="73" spans="28:34" ht="13.2"/>
    <row r="74" spans="28:34" ht="13.2"/>
    <row r="75" spans="28:34" ht="13.2">
      <c r="AH75" s="327"/>
    </row>
    <row r="76" spans="28:34" ht="13.2">
      <c r="AF76" s="327"/>
      <c r="AG76" s="327"/>
      <c r="AH76" s="327"/>
    </row>
    <row r="77" spans="28:34" ht="13.2">
      <c r="AG77" s="327"/>
      <c r="AH77" s="327"/>
    </row>
    <row r="78" spans="28:34" ht="13.2"/>
    <row r="79" spans="28:34" ht="13.2"/>
    <row r="80" spans="28:34" ht="13.2"/>
    <row r="81" spans="25:34" ht="13.2"/>
    <row r="82" spans="25:34" ht="13.2">
      <c r="Y82" s="327"/>
    </row>
    <row r="83" spans="25:34" ht="13.2">
      <c r="Y83" s="327"/>
      <c r="Z83" s="327"/>
      <c r="AA83" s="327"/>
      <c r="AB83" s="327"/>
      <c r="AC83" s="327"/>
      <c r="AD83" s="327"/>
      <c r="AE83" s="327"/>
      <c r="AF83" s="327"/>
      <c r="AG83" s="327"/>
      <c r="AH83" s="327"/>
    </row>
    <row r="84" spans="25:34" ht="13.2"/>
    <row r="85" spans="25:34" ht="13.2"/>
    <row r="86" spans="25:34" ht="13.2"/>
    <row r="87" spans="25:34" ht="13.2"/>
    <row r="88" spans="25:34" ht="13.2">
      <c r="AH88" s="327"/>
    </row>
    <row r="89" spans="25:34" ht="13.2"/>
    <row r="90" spans="25:34" ht="13.2"/>
    <row r="91" spans="25:34" ht="13.2"/>
    <row r="92" spans="25:34" ht="13.5" customHeight="1"/>
    <row r="93" spans="25:34" ht="13.5" customHeight="1"/>
    <row r="94" spans="25:34" ht="13.5" customHeight="1">
      <c r="AF94" s="327"/>
      <c r="AG94" s="327"/>
      <c r="AH94" s="327"/>
    </row>
    <row r="95" spans="25:34" ht="13.5" customHeight="1">
      <c r="AH95" s="327"/>
    </row>
    <row r="96" spans="25:34" ht="13.5" customHeight="1"/>
    <row r="97" spans="33:34" ht="13.5" customHeight="1"/>
    <row r="98" spans="33:34" ht="13.5" customHeight="1"/>
    <row r="99" spans="33:34" ht="13.5" customHeight="1"/>
    <row r="100" spans="33:34" ht="13.5" customHeight="1"/>
    <row r="101" spans="33:34" ht="13.5" customHeight="1">
      <c r="AH101" s="327"/>
    </row>
    <row r="102" spans="33:34" ht="13.5" customHeight="1"/>
    <row r="103" spans="33:34" ht="13.5" customHeight="1"/>
    <row r="104" spans="33:34" ht="13.5" customHeight="1">
      <c r="AG104" s="327"/>
      <c r="AH104" s="32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7"/>
    </row>
    <row r="117" spans="34:122" ht="13.5" customHeight="1"/>
    <row r="118" spans="34:122" ht="13.5" customHeight="1"/>
    <row r="119" spans="34:122" ht="13.5" customHeight="1"/>
    <row r="120" spans="34:122" ht="13.5" customHeight="1">
      <c r="AH120" s="327"/>
    </row>
    <row r="121" spans="34:122" ht="13.5" customHeight="1">
      <c r="AH121" s="327"/>
    </row>
    <row r="122" spans="34:122" ht="13.5" customHeight="1"/>
    <row r="123" spans="34:122" ht="13.5" customHeight="1"/>
    <row r="124" spans="34:122" ht="13.5" customHeight="1"/>
    <row r="125" spans="34:122" ht="13.5" customHeight="1">
      <c r="DR125" s="327" t="s">
        <v>565</v>
      </c>
    </row>
  </sheetData>
  <sheetProtection algorithmName="SHA-512" hashValue="CdAZoGXsmE9CinPuNOd5F/KQZ+gtTJwttZt6KDkGtgmXPqd7LjjSeLSDXTtyKvLs7zIjqR7c/5aOoTUJjjQQ9A==" saltValue="d4qXBk5jiuyg84qjI5t+Rw==" spinCount="100000" sheet="1" objects="1" scenarios="1"/>
  <dataConsolidate/>
  <phoneticPr fontId="4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90" zoomScaleNormal="90" zoomScaleSheetLayoutView="55" workbookViewId="0"/>
  </sheetViews>
  <sheetFormatPr defaultColWidth="0" defaultRowHeight="13.5" customHeight="1" zeroHeight="1"/>
  <cols>
    <col min="1" max="34" width="2.44140625" style="326" customWidth="1"/>
    <col min="35" max="122" width="2.44140625" style="327" customWidth="1"/>
    <col min="123" max="16384" width="2.44140625" style="327" hidden="1"/>
  </cols>
  <sheetData>
    <row r="1" spans="2:34" ht="13.5" customHeight="1">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ht="13.2">
      <c r="S2" s="327"/>
      <c r="AH2" s="327"/>
    </row>
    <row r="3" spans="2:34" ht="13.2">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ht="13.2"/>
    <row r="5" spans="2:34" ht="13.2"/>
    <row r="6" spans="2:34" ht="13.2"/>
    <row r="7" spans="2:34" ht="13.2"/>
    <row r="8" spans="2:34" ht="13.2"/>
    <row r="9" spans="2:34" ht="13.2">
      <c r="AH9" s="327"/>
    </row>
    <row r="10" spans="2:34" ht="13.2"/>
    <row r="11" spans="2:34" ht="13.2"/>
    <row r="12" spans="2:34" ht="13.2"/>
    <row r="13" spans="2:34" ht="13.2"/>
    <row r="14" spans="2:34" ht="13.2"/>
    <row r="15" spans="2:34" ht="13.2"/>
    <row r="16" spans="2:34" ht="13.2"/>
    <row r="17" spans="12:34" ht="13.2">
      <c r="AH17" s="327"/>
    </row>
    <row r="18" spans="12:34" ht="13.2"/>
    <row r="19" spans="12:34" ht="13.2"/>
    <row r="20" spans="12:34" ht="13.2">
      <c r="AH20" s="327"/>
    </row>
    <row r="21" spans="12:34" ht="13.2">
      <c r="AH21" s="327"/>
    </row>
    <row r="22" spans="12:34" ht="13.2"/>
    <row r="23" spans="12:34" ht="13.2"/>
    <row r="24" spans="12:34" ht="13.2">
      <c r="Q24" s="327"/>
    </row>
    <row r="25" spans="12:34" ht="13.2"/>
    <row r="26" spans="12:34" ht="13.2"/>
    <row r="27" spans="12:34" ht="13.2"/>
    <row r="28" spans="12:34" ht="13.2">
      <c r="O28" s="327"/>
      <c r="T28" s="327"/>
      <c r="AH28" s="327"/>
    </row>
    <row r="29" spans="12:34" ht="13.2"/>
    <row r="30" spans="12:34" ht="13.2"/>
    <row r="31" spans="12:34" ht="13.2">
      <c r="Q31" s="327"/>
    </row>
    <row r="32" spans="12:34" ht="13.2">
      <c r="L32" s="327"/>
    </row>
    <row r="33" spans="2:34" ht="13.2">
      <c r="C33" s="327"/>
      <c r="E33" s="327"/>
      <c r="G33" s="327"/>
      <c r="I33" s="327"/>
      <c r="X33" s="327"/>
    </row>
    <row r="34" spans="2:34" ht="13.2">
      <c r="B34" s="327"/>
      <c r="P34" s="327"/>
      <c r="R34" s="327"/>
      <c r="T34" s="327"/>
    </row>
    <row r="35" spans="2:34" ht="13.2">
      <c r="D35" s="327"/>
      <c r="W35" s="327"/>
      <c r="AC35" s="327"/>
      <c r="AD35" s="327"/>
      <c r="AE35" s="327"/>
      <c r="AF35" s="327"/>
      <c r="AG35" s="327"/>
      <c r="AH35" s="327"/>
    </row>
    <row r="36" spans="2:34" ht="13.2">
      <c r="H36" s="327"/>
      <c r="J36" s="327"/>
      <c r="K36" s="327"/>
      <c r="M36" s="327"/>
      <c r="Y36" s="327"/>
      <c r="Z36" s="327"/>
      <c r="AA36" s="327"/>
      <c r="AB36" s="327"/>
      <c r="AC36" s="327"/>
      <c r="AD36" s="327"/>
      <c r="AE36" s="327"/>
      <c r="AF36" s="327"/>
      <c r="AG36" s="327"/>
      <c r="AH36" s="327"/>
    </row>
    <row r="37" spans="2:34" ht="13.2">
      <c r="AH37" s="327"/>
    </row>
    <row r="38" spans="2:34" ht="13.2">
      <c r="AG38" s="327"/>
      <c r="AH38" s="327"/>
    </row>
    <row r="39" spans="2:34" ht="13.2"/>
    <row r="40" spans="2:34" ht="13.2">
      <c r="X40" s="327"/>
    </row>
    <row r="41" spans="2:34" ht="13.2">
      <c r="R41" s="327"/>
    </row>
    <row r="42" spans="2:34" ht="13.2">
      <c r="W42" s="327"/>
    </row>
    <row r="43" spans="2:34" ht="13.2">
      <c r="Y43" s="327"/>
      <c r="Z43" s="327"/>
      <c r="AA43" s="327"/>
      <c r="AB43" s="327"/>
      <c r="AC43" s="327"/>
      <c r="AD43" s="327"/>
      <c r="AE43" s="327"/>
      <c r="AF43" s="327"/>
      <c r="AG43" s="327"/>
      <c r="AH43" s="327"/>
    </row>
    <row r="44" spans="2:34" ht="13.2">
      <c r="AH44" s="327"/>
    </row>
    <row r="45" spans="2:34" ht="13.2">
      <c r="X45" s="327"/>
    </row>
    <row r="46" spans="2:34" ht="13.2"/>
    <row r="47" spans="2:34" ht="13.2"/>
    <row r="48" spans="2:34" ht="13.2">
      <c r="W48" s="327"/>
      <c r="Y48" s="327"/>
      <c r="Z48" s="327"/>
      <c r="AA48" s="327"/>
      <c r="AB48" s="327"/>
      <c r="AC48" s="327"/>
      <c r="AD48" s="327"/>
      <c r="AE48" s="327"/>
      <c r="AF48" s="327"/>
      <c r="AG48" s="327"/>
      <c r="AH48" s="327"/>
    </row>
    <row r="49" spans="28:34" ht="13.2"/>
    <row r="50" spans="28:34" ht="13.2">
      <c r="AE50" s="327"/>
      <c r="AF50" s="327"/>
      <c r="AG50" s="327"/>
      <c r="AH50" s="327"/>
    </row>
    <row r="51" spans="28:34" ht="13.2">
      <c r="AC51" s="327"/>
      <c r="AD51" s="327"/>
      <c r="AE51" s="327"/>
      <c r="AF51" s="327"/>
      <c r="AG51" s="327"/>
      <c r="AH51" s="327"/>
    </row>
    <row r="52" spans="28:34" ht="13.2"/>
    <row r="53" spans="28:34" ht="13.2">
      <c r="AF53" s="327"/>
      <c r="AG53" s="327"/>
      <c r="AH53" s="327"/>
    </row>
    <row r="54" spans="28:34" ht="13.2">
      <c r="AH54" s="327"/>
    </row>
    <row r="55" spans="28:34" ht="13.2"/>
    <row r="56" spans="28:34" ht="13.2">
      <c r="AB56" s="327"/>
      <c r="AC56" s="327"/>
      <c r="AD56" s="327"/>
      <c r="AE56" s="327"/>
      <c r="AF56" s="327"/>
      <c r="AG56" s="327"/>
      <c r="AH56" s="327"/>
    </row>
    <row r="57" spans="28:34" ht="13.2">
      <c r="AH57" s="327"/>
    </row>
    <row r="58" spans="28:34" ht="13.2">
      <c r="AH58" s="327"/>
    </row>
    <row r="59" spans="28:34" ht="13.2">
      <c r="AG59" s="327"/>
      <c r="AH59" s="327"/>
    </row>
    <row r="60" spans="28:34" ht="13.2"/>
    <row r="61" spans="28:34" ht="13.2"/>
    <row r="62" spans="28:34" ht="13.2"/>
    <row r="63" spans="28:34" ht="13.2">
      <c r="AH63" s="327"/>
    </row>
    <row r="64" spans="28:34" ht="13.2">
      <c r="AG64" s="327"/>
      <c r="AH64" s="327"/>
    </row>
    <row r="65" spans="28:34" ht="13.2"/>
    <row r="66" spans="28:34" ht="13.2"/>
    <row r="67" spans="28:34" ht="13.2"/>
    <row r="68" spans="28:34" ht="13.2">
      <c r="AB68" s="327"/>
      <c r="AC68" s="327"/>
      <c r="AD68" s="327"/>
      <c r="AE68" s="327"/>
      <c r="AF68" s="327"/>
      <c r="AG68" s="327"/>
      <c r="AH68" s="327"/>
    </row>
    <row r="69" spans="28:34" ht="13.2">
      <c r="AF69" s="327"/>
      <c r="AG69" s="327"/>
      <c r="AH69" s="327"/>
    </row>
    <row r="70" spans="28:34" ht="13.2"/>
    <row r="71" spans="28:34" ht="13.2"/>
    <row r="72" spans="28:34" ht="13.2"/>
    <row r="73" spans="28:34" ht="13.2"/>
    <row r="74" spans="28:34" ht="13.2"/>
    <row r="75" spans="28:34" ht="13.2">
      <c r="AH75" s="327"/>
    </row>
    <row r="76" spans="28:34" ht="13.2">
      <c r="AF76" s="327"/>
      <c r="AG76" s="327"/>
      <c r="AH76" s="327"/>
    </row>
    <row r="77" spans="28:34" ht="13.2">
      <c r="AG77" s="327"/>
      <c r="AH77" s="327"/>
    </row>
    <row r="78" spans="28:34" ht="13.2"/>
    <row r="79" spans="28:34" ht="13.2"/>
    <row r="80" spans="28:34" ht="13.2"/>
    <row r="81" spans="25:34" ht="13.2"/>
    <row r="82" spans="25:34" ht="13.2">
      <c r="Y82" s="327"/>
    </row>
    <row r="83" spans="25:34" ht="13.2">
      <c r="Y83" s="327"/>
      <c r="Z83" s="327"/>
      <c r="AA83" s="327"/>
      <c r="AB83" s="327"/>
      <c r="AC83" s="327"/>
      <c r="AD83" s="327"/>
      <c r="AE83" s="327"/>
      <c r="AF83" s="327"/>
      <c r="AG83" s="327"/>
      <c r="AH83" s="327"/>
    </row>
    <row r="84" spans="25:34" ht="13.2"/>
    <row r="85" spans="25:34" ht="13.2"/>
    <row r="86" spans="25:34" ht="13.2"/>
    <row r="87" spans="25:34" ht="13.2"/>
    <row r="88" spans="25:34" ht="13.2">
      <c r="AH88" s="327"/>
    </row>
    <row r="89" spans="25:34" ht="13.2"/>
    <row r="90" spans="25:34" ht="13.2"/>
    <row r="91" spans="25:34" ht="13.2"/>
    <row r="92" spans="25:34" ht="13.5" customHeight="1"/>
    <row r="93" spans="25:34" ht="13.5" customHeight="1"/>
    <row r="94" spans="25:34" ht="13.5" customHeight="1">
      <c r="AF94" s="327"/>
      <c r="AG94" s="327"/>
      <c r="AH94" s="327"/>
    </row>
    <row r="95" spans="25:34" ht="13.5" customHeight="1">
      <c r="AH95" s="327"/>
    </row>
    <row r="96" spans="25:34" ht="13.5" customHeight="1"/>
    <row r="97" spans="33:34" ht="13.5" customHeight="1"/>
    <row r="98" spans="33:34" ht="13.5" customHeight="1"/>
    <row r="99" spans="33:34" ht="13.5" customHeight="1"/>
    <row r="100" spans="33:34" ht="13.5" customHeight="1"/>
    <row r="101" spans="33:34" ht="13.5" customHeight="1">
      <c r="AH101" s="327"/>
    </row>
    <row r="102" spans="33:34" ht="13.5" customHeight="1"/>
    <row r="103" spans="33:34" ht="13.5" customHeight="1"/>
    <row r="104" spans="33:34" ht="13.5" customHeight="1">
      <c r="AG104" s="327"/>
      <c r="AH104" s="32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7"/>
    </row>
    <row r="117" spans="34:122" ht="13.5" customHeight="1"/>
    <row r="118" spans="34:122" ht="13.5" customHeight="1"/>
    <row r="119" spans="34:122" ht="13.5" customHeight="1"/>
    <row r="120" spans="34:122" ht="13.5" customHeight="1">
      <c r="AH120" s="327"/>
    </row>
    <row r="121" spans="34:122" ht="13.5" customHeight="1">
      <c r="AH121" s="327"/>
    </row>
    <row r="122" spans="34:122" ht="13.5" customHeight="1"/>
    <row r="123" spans="34:122" ht="13.5" customHeight="1"/>
    <row r="124" spans="34:122" ht="13.5" customHeight="1"/>
    <row r="125" spans="34:122" ht="13.5" customHeight="1">
      <c r="DR125" s="327" t="s">
        <v>566</v>
      </c>
    </row>
  </sheetData>
  <sheetProtection algorithmName="SHA-512" hashValue="RanH7n1K6k97BTWDxZvo7Wr9XIRlLKXKidtqwGn8+NpyvOSYQQBbC8qemNZbxS+25bu77GR4xEUClFnoaBBCug==" saltValue="PDKkfqDX69JQL7R0LKKifg==" spinCount="100000" sheet="1" objects="1" scenarios="1"/>
  <dataConsolidate/>
  <phoneticPr fontId="4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cols>
    <col min="1" max="1" width="45.88671875" style="299" customWidth="1"/>
    <col min="2" max="8" width="13.33203125" style="299" customWidth="1"/>
    <col min="9" max="16384" width="11.109375" style="299"/>
  </cols>
  <sheetData>
    <row r="1" spans="1:8">
      <c r="A1" s="115"/>
      <c r="B1" s="121"/>
      <c r="C1" s="125"/>
      <c r="D1" s="131"/>
      <c r="E1" s="141"/>
      <c r="F1" s="141"/>
      <c r="G1" s="141"/>
      <c r="H1" s="175"/>
    </row>
    <row r="2" spans="1:8">
      <c r="A2" s="116"/>
      <c r="B2" s="122"/>
      <c r="C2" s="306"/>
      <c r="D2" s="132" t="s">
        <v>81</v>
      </c>
      <c r="E2" s="142"/>
      <c r="F2" s="314" t="s">
        <v>524</v>
      </c>
      <c r="G2" s="166"/>
      <c r="H2" s="176"/>
    </row>
    <row r="3" spans="1:8">
      <c r="A3" s="132" t="s">
        <v>136</v>
      </c>
      <c r="B3" s="124"/>
      <c r="C3" s="307"/>
      <c r="D3" s="310">
        <v>56932</v>
      </c>
      <c r="E3" s="312"/>
      <c r="F3" s="315">
        <v>40879</v>
      </c>
      <c r="G3" s="317"/>
      <c r="H3" s="320"/>
    </row>
    <row r="4" spans="1:8">
      <c r="A4" s="117"/>
      <c r="B4" s="123"/>
      <c r="C4" s="308"/>
      <c r="D4" s="311">
        <v>32050</v>
      </c>
      <c r="E4" s="313"/>
      <c r="F4" s="316">
        <v>24087</v>
      </c>
      <c r="G4" s="318"/>
      <c r="H4" s="321"/>
    </row>
    <row r="5" spans="1:8">
      <c r="A5" s="132" t="s">
        <v>231</v>
      </c>
      <c r="B5" s="124"/>
      <c r="C5" s="307"/>
      <c r="D5" s="310">
        <v>69630</v>
      </c>
      <c r="E5" s="312"/>
      <c r="F5" s="315">
        <v>42651</v>
      </c>
      <c r="G5" s="317"/>
      <c r="H5" s="320"/>
    </row>
    <row r="6" spans="1:8">
      <c r="A6" s="117"/>
      <c r="B6" s="123"/>
      <c r="C6" s="308"/>
      <c r="D6" s="311">
        <v>28146</v>
      </c>
      <c r="E6" s="313"/>
      <c r="F6" s="316">
        <v>22675</v>
      </c>
      <c r="G6" s="318"/>
      <c r="H6" s="321"/>
    </row>
    <row r="7" spans="1:8">
      <c r="A7" s="132" t="s">
        <v>504</v>
      </c>
      <c r="B7" s="124"/>
      <c r="C7" s="307"/>
      <c r="D7" s="310">
        <v>47864</v>
      </c>
      <c r="E7" s="312"/>
      <c r="F7" s="315">
        <v>43226</v>
      </c>
      <c r="G7" s="317"/>
      <c r="H7" s="320"/>
    </row>
    <row r="8" spans="1:8">
      <c r="A8" s="117"/>
      <c r="B8" s="123"/>
      <c r="C8" s="308"/>
      <c r="D8" s="311">
        <v>17639</v>
      </c>
      <c r="E8" s="313"/>
      <c r="F8" s="316">
        <v>22622</v>
      </c>
      <c r="G8" s="318"/>
      <c r="H8" s="321"/>
    </row>
    <row r="9" spans="1:8">
      <c r="A9" s="132" t="s">
        <v>522</v>
      </c>
      <c r="B9" s="124"/>
      <c r="C9" s="307"/>
      <c r="D9" s="310">
        <v>60192</v>
      </c>
      <c r="E9" s="312"/>
      <c r="F9" s="315">
        <v>42836</v>
      </c>
      <c r="G9" s="317"/>
      <c r="H9" s="320"/>
    </row>
    <row r="10" spans="1:8">
      <c r="A10" s="117"/>
      <c r="B10" s="123"/>
      <c r="C10" s="308"/>
      <c r="D10" s="311">
        <v>31472</v>
      </c>
      <c r="E10" s="313"/>
      <c r="F10" s="316">
        <v>22936</v>
      </c>
      <c r="G10" s="318"/>
      <c r="H10" s="321"/>
    </row>
    <row r="11" spans="1:8">
      <c r="A11" s="132" t="s">
        <v>478</v>
      </c>
      <c r="B11" s="124"/>
      <c r="C11" s="307"/>
      <c r="D11" s="310">
        <v>61193</v>
      </c>
      <c r="E11" s="312"/>
      <c r="F11" s="315">
        <v>44161</v>
      </c>
      <c r="G11" s="317"/>
      <c r="H11" s="320"/>
    </row>
    <row r="12" spans="1:8">
      <c r="A12" s="117"/>
      <c r="B12" s="123"/>
      <c r="C12" s="309"/>
      <c r="D12" s="311">
        <v>38562</v>
      </c>
      <c r="E12" s="313"/>
      <c r="F12" s="316">
        <v>23644</v>
      </c>
      <c r="G12" s="318"/>
      <c r="H12" s="321"/>
    </row>
    <row r="13" spans="1:8">
      <c r="A13" s="132"/>
      <c r="B13" s="124"/>
      <c r="C13" s="307"/>
      <c r="D13" s="310">
        <v>59162</v>
      </c>
      <c r="E13" s="312"/>
      <c r="F13" s="315">
        <v>42751</v>
      </c>
      <c r="G13" s="319"/>
      <c r="H13" s="320"/>
    </row>
    <row r="14" spans="1:8">
      <c r="A14" s="117"/>
      <c r="B14" s="123"/>
      <c r="C14" s="308"/>
      <c r="D14" s="311">
        <v>29574</v>
      </c>
      <c r="E14" s="313"/>
      <c r="F14" s="316">
        <v>23193</v>
      </c>
      <c r="G14" s="318"/>
      <c r="H14" s="321"/>
    </row>
    <row r="17" spans="1:11">
      <c r="A17" s="299" t="s">
        <v>27</v>
      </c>
    </row>
    <row r="18" spans="1:11">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c r="A19" s="300" t="s">
        <v>88</v>
      </c>
      <c r="B19" s="300">
        <f>ROUND(VALUE(SUBSTITUTE(実質収支比率等に係る経年分析!F$48,"▲","-")),2)</f>
        <v>3.81</v>
      </c>
      <c r="C19" s="300">
        <f>ROUND(VALUE(SUBSTITUTE(実質収支比率等に係る経年分析!G$48,"▲","-")),2)</f>
        <v>4.34</v>
      </c>
      <c r="D19" s="300">
        <f>ROUND(VALUE(SUBSTITUTE(実質収支比率等に係る経年分析!H$48,"▲","-")),2)</f>
        <v>4.2300000000000004</v>
      </c>
      <c r="E19" s="300">
        <f>ROUND(VALUE(SUBSTITUTE(実質収支比率等に係る経年分析!I$48,"▲","-")),2)</f>
        <v>4.51</v>
      </c>
      <c r="F19" s="300">
        <f>ROUND(VALUE(SUBSTITUTE(実質収支比率等に係る経年分析!J$48,"▲","-")),2)</f>
        <v>6.55</v>
      </c>
    </row>
    <row r="20" spans="1:11">
      <c r="A20" s="300" t="s">
        <v>42</v>
      </c>
      <c r="B20" s="300">
        <f>ROUND(VALUE(SUBSTITUTE(実質収支比率等に係る経年分析!F$47,"▲","-")),2)</f>
        <v>16.850000000000001</v>
      </c>
      <c r="C20" s="300">
        <f>ROUND(VALUE(SUBSTITUTE(実質収支比率等に係る経年分析!G$47,"▲","-")),2)</f>
        <v>16.399999999999999</v>
      </c>
      <c r="D20" s="300">
        <f>ROUND(VALUE(SUBSTITUTE(実質収支比率等に係る経年分析!H$47,"▲","-")),2)</f>
        <v>16.61</v>
      </c>
      <c r="E20" s="300">
        <f>ROUND(VALUE(SUBSTITUTE(実質収支比率等に係る経年分析!I$47,"▲","-")),2)</f>
        <v>16.190000000000001</v>
      </c>
      <c r="F20" s="300">
        <f>ROUND(VALUE(SUBSTITUTE(実質収支比率等に係る経年分析!J$47,"▲","-")),2)</f>
        <v>15.63</v>
      </c>
    </row>
    <row r="21" spans="1:11">
      <c r="A21" s="300" t="s">
        <v>114</v>
      </c>
      <c r="B21" s="300">
        <f>IF(ISNUMBER(VALUE(SUBSTITUTE(実質収支比率等に係る経年分析!F$49,"▲","-"))),ROUND(VALUE(SUBSTITUTE(実質収支比率等に係る経年分析!F$49,"▲","-")),2),NA())</f>
        <v>0.95</v>
      </c>
      <c r="C21" s="300">
        <f>IF(ISNUMBER(VALUE(SUBSTITUTE(実質収支比率等に係る経年分析!G$49,"▲","-"))),ROUND(VALUE(SUBSTITUTE(実質収支比率等に係る経年分析!G$49,"▲","-")),2),NA())</f>
        <v>-0.09</v>
      </c>
      <c r="D21" s="300">
        <f>IF(ISNUMBER(VALUE(SUBSTITUTE(実質収支比率等に係る経年分析!H$49,"▲","-"))),ROUND(VALUE(SUBSTITUTE(実質収支比率等に係る経年分析!H$49,"▲","-")),2),NA())</f>
        <v>-0.2</v>
      </c>
      <c r="E21" s="300">
        <f>IF(ISNUMBER(VALUE(SUBSTITUTE(実質収支比率等に係る経年分析!I$49,"▲","-"))),ROUND(VALUE(SUBSTITUTE(実質収支比率等に係る経年分析!I$49,"▲","-")),2),NA())</f>
        <v>-0.26</v>
      </c>
      <c r="F21" s="300">
        <f>IF(ISNUMBER(VALUE(SUBSTITUTE(実質収支比率等に係る経年分析!J$49,"▲","-"))),ROUND(VALUE(SUBSTITUTE(実質収支比率等に係る経年分析!J$49,"▲","-")),2),NA())</f>
        <v>1.84</v>
      </c>
    </row>
    <row r="24" spans="1:11">
      <c r="A24" s="299" t="s">
        <v>100</v>
      </c>
    </row>
    <row r="25" spans="1:11">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c r="A26" s="301"/>
      <c r="B26" s="301" t="s">
        <v>116</v>
      </c>
      <c r="C26" s="301" t="s">
        <v>64</v>
      </c>
      <c r="D26" s="301" t="s">
        <v>116</v>
      </c>
      <c r="E26" s="301" t="s">
        <v>64</v>
      </c>
      <c r="F26" s="301" t="s">
        <v>116</v>
      </c>
      <c r="G26" s="301" t="s">
        <v>64</v>
      </c>
      <c r="H26" s="301" t="s">
        <v>116</v>
      </c>
      <c r="I26" s="301" t="s">
        <v>64</v>
      </c>
      <c r="J26" s="301" t="s">
        <v>116</v>
      </c>
      <c r="K26" s="301" t="s">
        <v>64</v>
      </c>
    </row>
    <row r="27" spans="1:11">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c r="A30" s="301" t="str">
        <f>IF(連結実質赤字比率に係る赤字・黒字の構成分析!C$40="",NA(),連結実質赤字比率に係る赤字・黒字の構成分析!C$40)</f>
        <v>食肉センター（と畜場）</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c r="A31" s="301" t="str">
        <f>IF(連結実質赤字比率に係る赤字・黒字の構成分析!C$39="",NA(),連結実質赤字比率に係る赤字・黒字の構成分析!C$39)</f>
        <v>後期高齢者医療</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0.01</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c r="A32" s="301" t="str">
        <f>IF(連結実質赤字比率に係る赤字・黒字の構成分析!C$38="",NA(),連結実質赤字比率に係る赤字・黒字の構成分析!C$38)</f>
        <v>国民健康保険</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2.3199999999999998</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2.59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2.2599999999999998</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0.6</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0.3</v>
      </c>
    </row>
    <row r="33" spans="1:16">
      <c r="A33" s="301" t="str">
        <f>IF(連結実質赤字比率に係る赤字・黒字の構成分析!C$37="",NA(),連結実質赤字比率に係る赤字・黒字の構成分析!C$37)</f>
        <v>介護保険</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0.93</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0.87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0.83</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0.27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1.05</v>
      </c>
    </row>
    <row r="34" spans="1:16">
      <c r="A34" s="301" t="str">
        <f>IF(連結実質赤字比率に係る赤字・黒字の構成分析!C$36="",NA(),連結実質赤字比率に係る赤字・黒字の構成分析!C$36)</f>
        <v>下水道事業</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1.05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1.06</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1.1000000000000001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1.08</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1.32</v>
      </c>
    </row>
    <row r="35" spans="1:16">
      <c r="A35" s="301" t="str">
        <f>IF(連結実質赤字比率に係る赤字・黒字の構成分析!C$35="",NA(),連結実質赤字比率に係る赤字・黒字の構成分析!C$35)</f>
        <v>水道事業</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4.5999999999999996</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4.67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5.52</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5.35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5.08</v>
      </c>
    </row>
    <row r="36" spans="1:16">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3.81</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4.33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4.2300000000000004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4.51</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6.55</v>
      </c>
    </row>
    <row r="39" spans="1:16">
      <c r="A39" s="299" t="s">
        <v>14</v>
      </c>
    </row>
    <row r="40" spans="1:16">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c r="A41" s="302"/>
      <c r="B41" s="302" t="s">
        <v>117</v>
      </c>
      <c r="C41" s="302"/>
      <c r="D41" s="302" t="s">
        <v>119</v>
      </c>
      <c r="E41" s="302" t="s">
        <v>117</v>
      </c>
      <c r="F41" s="302"/>
      <c r="G41" s="302" t="s">
        <v>119</v>
      </c>
      <c r="H41" s="302" t="s">
        <v>117</v>
      </c>
      <c r="I41" s="302"/>
      <c r="J41" s="302" t="s">
        <v>119</v>
      </c>
      <c r="K41" s="302" t="s">
        <v>117</v>
      </c>
      <c r="L41" s="302"/>
      <c r="M41" s="302" t="s">
        <v>119</v>
      </c>
      <c r="N41" s="302" t="s">
        <v>117</v>
      </c>
      <c r="O41" s="302"/>
      <c r="P41" s="302" t="s">
        <v>119</v>
      </c>
    </row>
    <row r="42" spans="1:16">
      <c r="A42" s="302" t="s">
        <v>120</v>
      </c>
      <c r="B42" s="302"/>
      <c r="C42" s="302"/>
      <c r="D42" s="302">
        <f>'実質公債費比率（分子）の構造'!K$52</f>
        <v>6301</v>
      </c>
      <c r="E42" s="302"/>
      <c r="F42" s="302"/>
      <c r="G42" s="302">
        <f>'実質公債費比率（分子）の構造'!L$52</f>
        <v>6242</v>
      </c>
      <c r="H42" s="302"/>
      <c r="I42" s="302"/>
      <c r="J42" s="302">
        <f>'実質公債費比率（分子）の構造'!M$52</f>
        <v>5847</v>
      </c>
      <c r="K42" s="302"/>
      <c r="L42" s="302"/>
      <c r="M42" s="302">
        <f>'実質公債費比率（分子）の構造'!N$52</f>
        <v>5488</v>
      </c>
      <c r="N42" s="302"/>
      <c r="O42" s="302"/>
      <c r="P42" s="302">
        <f>'実質公債費比率（分子）の構造'!O$52</f>
        <v>5388</v>
      </c>
    </row>
    <row r="43" spans="1:16">
      <c r="A43" s="302" t="s">
        <v>46</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c r="A44" s="302" t="s">
        <v>44</v>
      </c>
      <c r="B44" s="302">
        <f>'実質公債費比率（分子）の構造'!K$50</f>
        <v>32</v>
      </c>
      <c r="C44" s="302"/>
      <c r="D44" s="302"/>
      <c r="E44" s="302">
        <f>'実質公債費比率（分子）の構造'!L$50</f>
        <v>30</v>
      </c>
      <c r="F44" s="302"/>
      <c r="G44" s="302"/>
      <c r="H44" s="302">
        <f>'実質公債費比率（分子）の構造'!M$50</f>
        <v>26</v>
      </c>
      <c r="I44" s="302"/>
      <c r="J44" s="302"/>
      <c r="K44" s="302">
        <f>'実質公債費比率（分子）の構造'!N$50</f>
        <v>26</v>
      </c>
      <c r="L44" s="302"/>
      <c r="M44" s="302"/>
      <c r="N44" s="302">
        <f>'実質公債費比率（分子）の構造'!O$50</f>
        <v>22</v>
      </c>
      <c r="O44" s="302"/>
      <c r="P44" s="302"/>
    </row>
    <row r="45" spans="1:16">
      <c r="A45" s="302" t="s">
        <v>0</v>
      </c>
      <c r="B45" s="302" t="str">
        <f>'実質公債費比率（分子）の構造'!K$49</f>
        <v>-</v>
      </c>
      <c r="C45" s="302"/>
      <c r="D45" s="302"/>
      <c r="E45" s="302" t="str">
        <f>'実質公債費比率（分子）の構造'!L$49</f>
        <v>-</v>
      </c>
      <c r="F45" s="302"/>
      <c r="G45" s="302"/>
      <c r="H45" s="302" t="str">
        <f>'実質公債費比率（分子）の構造'!M$49</f>
        <v>-</v>
      </c>
      <c r="I45" s="302"/>
      <c r="J45" s="302"/>
      <c r="K45" s="302" t="str">
        <f>'実質公債費比率（分子）の構造'!N$49</f>
        <v>-</v>
      </c>
      <c r="L45" s="302"/>
      <c r="M45" s="302"/>
      <c r="N45" s="302" t="str">
        <f>'実質公債費比率（分子）の構造'!O$49</f>
        <v>-</v>
      </c>
      <c r="O45" s="302"/>
      <c r="P45" s="302"/>
    </row>
    <row r="46" spans="1:16">
      <c r="A46" s="302" t="s">
        <v>39</v>
      </c>
      <c r="B46" s="302">
        <f>'実質公債費比率（分子）の構造'!K$48</f>
        <v>917</v>
      </c>
      <c r="C46" s="302"/>
      <c r="D46" s="302"/>
      <c r="E46" s="302">
        <f>'実質公債費比率（分子）の構造'!L$48</f>
        <v>891</v>
      </c>
      <c r="F46" s="302"/>
      <c r="G46" s="302"/>
      <c r="H46" s="302">
        <f>'実質公債費比率（分子）の構造'!M$48</f>
        <v>912</v>
      </c>
      <c r="I46" s="302"/>
      <c r="J46" s="302"/>
      <c r="K46" s="302">
        <f>'実質公債費比率（分子）の構造'!N$48</f>
        <v>879</v>
      </c>
      <c r="L46" s="302"/>
      <c r="M46" s="302"/>
      <c r="N46" s="302">
        <f>'実質公債費比率（分子）の構造'!O$48</f>
        <v>822</v>
      </c>
      <c r="O46" s="302"/>
      <c r="P46" s="302"/>
    </row>
    <row r="47" spans="1:16">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c r="A48" s="302" t="s">
        <v>33</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c r="A49" s="302" t="s">
        <v>26</v>
      </c>
      <c r="B49" s="302">
        <f>'実質公債費比率（分子）の構造'!K$45</f>
        <v>8204</v>
      </c>
      <c r="C49" s="302"/>
      <c r="D49" s="302"/>
      <c r="E49" s="302">
        <f>'実質公債費比率（分子）の構造'!L$45</f>
        <v>7941</v>
      </c>
      <c r="F49" s="302"/>
      <c r="G49" s="302"/>
      <c r="H49" s="302">
        <f>'実質公債費比率（分子）の構造'!M$45</f>
        <v>7234</v>
      </c>
      <c r="I49" s="302"/>
      <c r="J49" s="302"/>
      <c r="K49" s="302">
        <f>'実質公債費比率（分子）の構造'!N$45</f>
        <v>6707</v>
      </c>
      <c r="L49" s="302"/>
      <c r="M49" s="302"/>
      <c r="N49" s="302">
        <f>'実質公債費比率（分子）の構造'!O$45</f>
        <v>6598</v>
      </c>
      <c r="O49" s="302"/>
      <c r="P49" s="302"/>
    </row>
    <row r="50" spans="1:16">
      <c r="A50" s="302" t="s">
        <v>60</v>
      </c>
      <c r="B50" s="302" t="e">
        <f>NA()</f>
        <v>#N/A</v>
      </c>
      <c r="C50" s="302">
        <f>IF(ISNUMBER('実質公債費比率（分子）の構造'!K$53),'実質公債費比率（分子）の構造'!K$53,NA())</f>
        <v>2852</v>
      </c>
      <c r="D50" s="302" t="e">
        <f>NA()</f>
        <v>#N/A</v>
      </c>
      <c r="E50" s="302" t="e">
        <f>NA()</f>
        <v>#N/A</v>
      </c>
      <c r="F50" s="302">
        <f>IF(ISNUMBER('実質公債費比率（分子）の構造'!L$53),'実質公債費比率（分子）の構造'!L$53,NA())</f>
        <v>2620</v>
      </c>
      <c r="G50" s="302" t="e">
        <f>NA()</f>
        <v>#N/A</v>
      </c>
      <c r="H50" s="302" t="e">
        <f>NA()</f>
        <v>#N/A</v>
      </c>
      <c r="I50" s="302">
        <f>IF(ISNUMBER('実質公債費比率（分子）の構造'!M$53),'実質公債費比率（分子）の構造'!M$53,NA())</f>
        <v>2325</v>
      </c>
      <c r="J50" s="302" t="e">
        <f>NA()</f>
        <v>#N/A</v>
      </c>
      <c r="K50" s="302" t="e">
        <f>NA()</f>
        <v>#N/A</v>
      </c>
      <c r="L50" s="302">
        <f>IF(ISNUMBER('実質公債費比率（分子）の構造'!N$53),'実質公債費比率（分子）の構造'!N$53,NA())</f>
        <v>2124</v>
      </c>
      <c r="M50" s="302" t="e">
        <f>NA()</f>
        <v>#N/A</v>
      </c>
      <c r="N50" s="302" t="e">
        <f>NA()</f>
        <v>#N/A</v>
      </c>
      <c r="O50" s="302">
        <f>IF(ISNUMBER('実質公債費比率（分子）の構造'!O$53),'実質公債費比率（分子）の構造'!O$53,NA())</f>
        <v>2054</v>
      </c>
      <c r="P50" s="302" t="e">
        <f>NA()</f>
        <v>#N/A</v>
      </c>
    </row>
    <row r="53" spans="1:16">
      <c r="A53" s="299" t="s">
        <v>123</v>
      </c>
    </row>
    <row r="54" spans="1:16">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c r="A55" s="301"/>
      <c r="B55" s="301" t="s">
        <v>108</v>
      </c>
      <c r="C55" s="301"/>
      <c r="D55" s="301" t="s">
        <v>126</v>
      </c>
      <c r="E55" s="301" t="s">
        <v>108</v>
      </c>
      <c r="F55" s="301"/>
      <c r="G55" s="301" t="s">
        <v>126</v>
      </c>
      <c r="H55" s="301" t="s">
        <v>108</v>
      </c>
      <c r="I55" s="301"/>
      <c r="J55" s="301" t="s">
        <v>126</v>
      </c>
      <c r="K55" s="301" t="s">
        <v>108</v>
      </c>
      <c r="L55" s="301"/>
      <c r="M55" s="301" t="s">
        <v>126</v>
      </c>
      <c r="N55" s="301" t="s">
        <v>108</v>
      </c>
      <c r="O55" s="301"/>
      <c r="P55" s="301" t="s">
        <v>126</v>
      </c>
    </row>
    <row r="56" spans="1:16">
      <c r="A56" s="301" t="s">
        <v>51</v>
      </c>
      <c r="B56" s="301"/>
      <c r="C56" s="301"/>
      <c r="D56" s="301">
        <f>'将来負担比率（分子）の構造'!I$52</f>
        <v>57376</v>
      </c>
      <c r="E56" s="301"/>
      <c r="F56" s="301"/>
      <c r="G56" s="301">
        <f>'将来負担比率（分子）の構造'!J$52</f>
        <v>56073</v>
      </c>
      <c r="H56" s="301"/>
      <c r="I56" s="301"/>
      <c r="J56" s="301">
        <f>'将来負担比率（分子）の構造'!K$52</f>
        <v>54386</v>
      </c>
      <c r="K56" s="301"/>
      <c r="L56" s="301"/>
      <c r="M56" s="301">
        <f>'将来負担比率（分子）の構造'!L$52</f>
        <v>52603</v>
      </c>
      <c r="N56" s="301"/>
      <c r="O56" s="301"/>
      <c r="P56" s="301">
        <f>'将来負担比率（分子）の構造'!M$52</f>
        <v>50942</v>
      </c>
    </row>
    <row r="57" spans="1:16">
      <c r="A57" s="301" t="s">
        <v>95</v>
      </c>
      <c r="B57" s="301"/>
      <c r="C57" s="301"/>
      <c r="D57" s="301">
        <f>'将来負担比率（分子）の構造'!I$51</f>
        <v>1998</v>
      </c>
      <c r="E57" s="301"/>
      <c r="F57" s="301"/>
      <c r="G57" s="301">
        <f>'将来負担比率（分子）の構造'!J$51</f>
        <v>1745</v>
      </c>
      <c r="H57" s="301"/>
      <c r="I57" s="301"/>
      <c r="J57" s="301">
        <f>'将来負担比率（分子）の構造'!K$51</f>
        <v>1691</v>
      </c>
      <c r="K57" s="301"/>
      <c r="L57" s="301"/>
      <c r="M57" s="301">
        <f>'将来負担比率（分子）の構造'!L$51</f>
        <v>1836</v>
      </c>
      <c r="N57" s="301"/>
      <c r="O57" s="301"/>
      <c r="P57" s="301">
        <f>'将来負担比率（分子）の構造'!M$51</f>
        <v>1739</v>
      </c>
    </row>
    <row r="58" spans="1:16">
      <c r="A58" s="301" t="s">
        <v>93</v>
      </c>
      <c r="B58" s="301"/>
      <c r="C58" s="301"/>
      <c r="D58" s="301">
        <f>'将来負担比率（分子）の構造'!I$50</f>
        <v>19479</v>
      </c>
      <c r="E58" s="301"/>
      <c r="F58" s="301"/>
      <c r="G58" s="301">
        <f>'将来負担比率（分子）の構造'!J$50</f>
        <v>20756</v>
      </c>
      <c r="H58" s="301"/>
      <c r="I58" s="301"/>
      <c r="J58" s="301">
        <f>'将来負担比率（分子）の構造'!K$50</f>
        <v>22502</v>
      </c>
      <c r="K58" s="301"/>
      <c r="L58" s="301"/>
      <c r="M58" s="301">
        <f>'将来負担比率（分子）の構造'!L$50</f>
        <v>22892</v>
      </c>
      <c r="N58" s="301"/>
      <c r="O58" s="301"/>
      <c r="P58" s="301">
        <f>'将来負担比率（分子）の構造'!M$50</f>
        <v>22235</v>
      </c>
    </row>
    <row r="59" spans="1:16">
      <c r="A59" s="301" t="s">
        <v>90</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c r="A60" s="301" t="s">
        <v>86</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c r="A61" s="301" t="s">
        <v>75</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c r="A62" s="301" t="s">
        <v>76</v>
      </c>
      <c r="B62" s="301">
        <f>'将来負担比率（分子）の構造'!I$45</f>
        <v>8883</v>
      </c>
      <c r="C62" s="301"/>
      <c r="D62" s="301"/>
      <c r="E62" s="301">
        <f>'将来負担比率（分子）の構造'!J$45</f>
        <v>8695</v>
      </c>
      <c r="F62" s="301"/>
      <c r="G62" s="301"/>
      <c r="H62" s="301">
        <f>'将来負担比率（分子）の構造'!K$45</f>
        <v>8340</v>
      </c>
      <c r="I62" s="301"/>
      <c r="J62" s="301"/>
      <c r="K62" s="301">
        <f>'将来負担比率（分子）の構造'!L$45</f>
        <v>8163</v>
      </c>
      <c r="L62" s="301"/>
      <c r="M62" s="301"/>
      <c r="N62" s="301">
        <f>'将来負担比率（分子）の構造'!M$45</f>
        <v>8236</v>
      </c>
      <c r="O62" s="301"/>
      <c r="P62" s="301"/>
    </row>
    <row r="63" spans="1:16">
      <c r="A63" s="301" t="s">
        <v>74</v>
      </c>
      <c r="B63" s="301" t="str">
        <f>'将来負担比率（分子）の構造'!I$44</f>
        <v>-</v>
      </c>
      <c r="C63" s="301"/>
      <c r="D63" s="301"/>
      <c r="E63" s="301" t="str">
        <f>'将来負担比率（分子）の構造'!J$44</f>
        <v>-</v>
      </c>
      <c r="F63" s="301"/>
      <c r="G63" s="301"/>
      <c r="H63" s="301" t="str">
        <f>'将来負担比率（分子）の構造'!K$44</f>
        <v>-</v>
      </c>
      <c r="I63" s="301"/>
      <c r="J63" s="301"/>
      <c r="K63" s="301" t="str">
        <f>'将来負担比率（分子）の構造'!L$44</f>
        <v>-</v>
      </c>
      <c r="L63" s="301"/>
      <c r="M63" s="301"/>
      <c r="N63" s="301" t="str">
        <f>'将来負担比率（分子）の構造'!M$44</f>
        <v>-</v>
      </c>
      <c r="O63" s="301"/>
      <c r="P63" s="301"/>
    </row>
    <row r="64" spans="1:16">
      <c r="A64" s="301" t="s">
        <v>72</v>
      </c>
      <c r="B64" s="301">
        <f>'将来負担比率（分子）の構造'!I$43</f>
        <v>13698</v>
      </c>
      <c r="C64" s="301"/>
      <c r="D64" s="301"/>
      <c r="E64" s="301">
        <f>'将来負担比率（分子）の構造'!J$43</f>
        <v>12892</v>
      </c>
      <c r="F64" s="301"/>
      <c r="G64" s="301"/>
      <c r="H64" s="301">
        <f>'将来負担比率（分子）の構造'!K$43</f>
        <v>12363</v>
      </c>
      <c r="I64" s="301"/>
      <c r="J64" s="301"/>
      <c r="K64" s="301">
        <f>'将来負担比率（分子）の構造'!L$43</f>
        <v>11743</v>
      </c>
      <c r="L64" s="301"/>
      <c r="M64" s="301"/>
      <c r="N64" s="301">
        <f>'将来負担比率（分子）の構造'!M$43</f>
        <v>11104</v>
      </c>
      <c r="O64" s="301"/>
      <c r="P64" s="301"/>
    </row>
    <row r="65" spans="1:16">
      <c r="A65" s="301" t="s">
        <v>65</v>
      </c>
      <c r="B65" s="301">
        <f>'将来負担比率（分子）の構造'!I$42</f>
        <v>144</v>
      </c>
      <c r="C65" s="301"/>
      <c r="D65" s="301"/>
      <c r="E65" s="301">
        <f>'将来負担比率（分子）の構造'!J$42</f>
        <v>115</v>
      </c>
      <c r="F65" s="301"/>
      <c r="G65" s="301"/>
      <c r="H65" s="301">
        <f>'将来負担比率（分子）の構造'!K$42</f>
        <v>90</v>
      </c>
      <c r="I65" s="301"/>
      <c r="J65" s="301"/>
      <c r="K65" s="301">
        <f>'将来負担比率（分子）の構造'!L$42</f>
        <v>65</v>
      </c>
      <c r="L65" s="301"/>
      <c r="M65" s="301"/>
      <c r="N65" s="301">
        <f>'将来負担比率（分子）の構造'!M$42</f>
        <v>44</v>
      </c>
      <c r="O65" s="301"/>
      <c r="P65" s="301"/>
    </row>
    <row r="66" spans="1:16">
      <c r="A66" s="301" t="s">
        <v>70</v>
      </c>
      <c r="B66" s="301">
        <f>'将来負担比率（分子）の構造'!I$41</f>
        <v>60984</v>
      </c>
      <c r="C66" s="301"/>
      <c r="D66" s="301"/>
      <c r="E66" s="301">
        <f>'将来負担比率（分子）の構造'!J$41</f>
        <v>59354</v>
      </c>
      <c r="F66" s="301"/>
      <c r="G66" s="301"/>
      <c r="H66" s="301">
        <f>'将来負担比率（分子）の構造'!K$41</f>
        <v>57157</v>
      </c>
      <c r="I66" s="301"/>
      <c r="J66" s="301"/>
      <c r="K66" s="301">
        <f>'将来負担比率（分子）の構造'!L$41</f>
        <v>56152</v>
      </c>
      <c r="L66" s="301"/>
      <c r="M66" s="301"/>
      <c r="N66" s="301">
        <f>'将来負担比率（分子）の構造'!M$41</f>
        <v>55429</v>
      </c>
      <c r="O66" s="301"/>
      <c r="P66" s="301"/>
    </row>
    <row r="67" spans="1:16">
      <c r="A67" s="301" t="s">
        <v>99</v>
      </c>
      <c r="B67" s="301" t="e">
        <f>NA()</f>
        <v>#N/A</v>
      </c>
      <c r="C67" s="301">
        <f>IF(ISNUMBER('将来負担比率（分子）の構造'!I$53),IF('将来負担比率（分子）の構造'!I$53&lt;0,0,'将来負担比率（分子）の構造'!I$53),NA())</f>
        <v>4855</v>
      </c>
      <c r="D67" s="301" t="e">
        <f>NA()</f>
        <v>#N/A</v>
      </c>
      <c r="E67" s="301" t="e">
        <f>NA()</f>
        <v>#N/A</v>
      </c>
      <c r="F67" s="301">
        <f>IF(ISNUMBER('将来負担比率（分子）の構造'!J$53),IF('将来負担比率（分子）の構造'!J$53&lt;0,0,'将来負担比率（分子）の構造'!J$53),NA())</f>
        <v>2482</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c r="A70" s="304" t="s">
        <v>127</v>
      </c>
      <c r="B70" s="304"/>
      <c r="C70" s="304"/>
      <c r="D70" s="304"/>
      <c r="E70" s="304"/>
      <c r="F70" s="304"/>
    </row>
    <row r="71" spans="1:16">
      <c r="A71" s="303"/>
      <c r="B71" s="303" t="str">
        <f>基金残高に係る経年分析!F54</f>
        <v>H30</v>
      </c>
      <c r="C71" s="303" t="str">
        <f>基金残高に係る経年分析!G54</f>
        <v>R01</v>
      </c>
      <c r="D71" s="303" t="str">
        <f>基金残高に係る経年分析!H54</f>
        <v>R02</v>
      </c>
    </row>
    <row r="72" spans="1:16">
      <c r="A72" s="303" t="s">
        <v>128</v>
      </c>
      <c r="B72" s="305">
        <f>基金残高に係る経年分析!F55</f>
        <v>5285</v>
      </c>
      <c r="C72" s="305">
        <f>基金残高に係る経年分析!G55</f>
        <v>5122</v>
      </c>
      <c r="D72" s="305">
        <f>基金残高に係る経年分析!H55</f>
        <v>5033</v>
      </c>
    </row>
    <row r="73" spans="1:16">
      <c r="A73" s="303" t="s">
        <v>129</v>
      </c>
      <c r="B73" s="305">
        <f>基金残高に係る経年分析!F56</f>
        <v>2466</v>
      </c>
      <c r="C73" s="305">
        <f>基金残高に係る経年分析!G56</f>
        <v>2476</v>
      </c>
      <c r="D73" s="305">
        <f>基金残高に係る経年分析!H56</f>
        <v>2384</v>
      </c>
    </row>
    <row r="74" spans="1:16">
      <c r="A74" s="303" t="s">
        <v>131</v>
      </c>
      <c r="B74" s="305">
        <f>基金残高に係る経年分析!F57</f>
        <v>12464</v>
      </c>
      <c r="C74" s="305">
        <f>基金残高に係る経年分析!G57</f>
        <v>11908</v>
      </c>
      <c r="D74" s="305">
        <f>基金残高に係る経年分析!H57</f>
        <v>11780</v>
      </c>
    </row>
  </sheetData>
  <sheetProtection algorithmName="SHA-512" hashValue="fIKIAfqphly4I26wyZYPMJmdZ5l3VE4k3vQuHHybUyuvVDtGuH9aVNbTA/TLYU17DXANq5ZxaaZswRzM3g75lg==" saltValue="i37P+DxZXwoVkDRRwjbzy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3" t="s">
        <v>289</v>
      </c>
      <c r="DI1" s="694"/>
      <c r="DJ1" s="694"/>
      <c r="DK1" s="694"/>
      <c r="DL1" s="694"/>
      <c r="DM1" s="694"/>
      <c r="DN1" s="695"/>
      <c r="DO1" s="1"/>
      <c r="DP1" s="693" t="s">
        <v>283</v>
      </c>
      <c r="DQ1" s="694"/>
      <c r="DR1" s="694"/>
      <c r="DS1" s="694"/>
      <c r="DT1" s="694"/>
      <c r="DU1" s="694"/>
      <c r="DV1" s="694"/>
      <c r="DW1" s="694"/>
      <c r="DX1" s="694"/>
      <c r="DY1" s="694"/>
      <c r="DZ1" s="694"/>
      <c r="EA1" s="694"/>
      <c r="EB1" s="694"/>
      <c r="EC1" s="695"/>
      <c r="ED1" s="2"/>
      <c r="EE1" s="2"/>
      <c r="EF1" s="2"/>
      <c r="EG1" s="2"/>
      <c r="EH1" s="2"/>
      <c r="EI1" s="2"/>
      <c r="EJ1" s="2"/>
      <c r="EK1" s="2"/>
      <c r="EL1" s="2"/>
      <c r="EM1" s="2"/>
    </row>
    <row r="2" spans="2:143" ht="22.5" customHeight="1">
      <c r="B2" s="43" t="s">
        <v>298</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29" t="s">
        <v>118</v>
      </c>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29" t="s">
        <v>300</v>
      </c>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72"/>
      <c r="CD3" s="529" t="s">
        <v>301</v>
      </c>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72"/>
    </row>
    <row r="4" spans="2:143" ht="11.25" customHeight="1">
      <c r="B4" s="529" t="s">
        <v>5</v>
      </c>
      <c r="C4" s="530"/>
      <c r="D4" s="530"/>
      <c r="E4" s="530"/>
      <c r="F4" s="530"/>
      <c r="G4" s="530"/>
      <c r="H4" s="530"/>
      <c r="I4" s="530"/>
      <c r="J4" s="530"/>
      <c r="K4" s="530"/>
      <c r="L4" s="530"/>
      <c r="M4" s="530"/>
      <c r="N4" s="530"/>
      <c r="O4" s="530"/>
      <c r="P4" s="530"/>
      <c r="Q4" s="572"/>
      <c r="R4" s="529" t="s">
        <v>305</v>
      </c>
      <c r="S4" s="530"/>
      <c r="T4" s="530"/>
      <c r="U4" s="530"/>
      <c r="V4" s="530"/>
      <c r="W4" s="530"/>
      <c r="X4" s="530"/>
      <c r="Y4" s="572"/>
      <c r="Z4" s="529" t="s">
        <v>307</v>
      </c>
      <c r="AA4" s="530"/>
      <c r="AB4" s="530"/>
      <c r="AC4" s="572"/>
      <c r="AD4" s="529" t="s">
        <v>255</v>
      </c>
      <c r="AE4" s="530"/>
      <c r="AF4" s="530"/>
      <c r="AG4" s="530"/>
      <c r="AH4" s="530"/>
      <c r="AI4" s="530"/>
      <c r="AJ4" s="530"/>
      <c r="AK4" s="572"/>
      <c r="AL4" s="529" t="s">
        <v>307</v>
      </c>
      <c r="AM4" s="530"/>
      <c r="AN4" s="530"/>
      <c r="AO4" s="572"/>
      <c r="AP4" s="696" t="s">
        <v>309</v>
      </c>
      <c r="AQ4" s="696"/>
      <c r="AR4" s="696"/>
      <c r="AS4" s="696"/>
      <c r="AT4" s="696"/>
      <c r="AU4" s="696"/>
      <c r="AV4" s="696"/>
      <c r="AW4" s="696"/>
      <c r="AX4" s="696"/>
      <c r="AY4" s="696"/>
      <c r="AZ4" s="696"/>
      <c r="BA4" s="696"/>
      <c r="BB4" s="696"/>
      <c r="BC4" s="696"/>
      <c r="BD4" s="696"/>
      <c r="BE4" s="696"/>
      <c r="BF4" s="696"/>
      <c r="BG4" s="696" t="s">
        <v>291</v>
      </c>
      <c r="BH4" s="696"/>
      <c r="BI4" s="696"/>
      <c r="BJ4" s="696"/>
      <c r="BK4" s="696"/>
      <c r="BL4" s="696"/>
      <c r="BM4" s="696"/>
      <c r="BN4" s="696"/>
      <c r="BO4" s="696" t="s">
        <v>307</v>
      </c>
      <c r="BP4" s="696"/>
      <c r="BQ4" s="696"/>
      <c r="BR4" s="696"/>
      <c r="BS4" s="696" t="s">
        <v>312</v>
      </c>
      <c r="BT4" s="696"/>
      <c r="BU4" s="696"/>
      <c r="BV4" s="696"/>
      <c r="BW4" s="696"/>
      <c r="BX4" s="696"/>
      <c r="BY4" s="696"/>
      <c r="BZ4" s="696"/>
      <c r="CA4" s="696"/>
      <c r="CB4" s="696"/>
      <c r="CD4" s="529" t="s">
        <v>313</v>
      </c>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72"/>
    </row>
    <row r="5" spans="2:143" s="8" customFormat="1" ht="11.25" customHeight="1">
      <c r="B5" s="654" t="s">
        <v>304</v>
      </c>
      <c r="C5" s="655"/>
      <c r="D5" s="655"/>
      <c r="E5" s="655"/>
      <c r="F5" s="655"/>
      <c r="G5" s="655"/>
      <c r="H5" s="655"/>
      <c r="I5" s="655"/>
      <c r="J5" s="655"/>
      <c r="K5" s="655"/>
      <c r="L5" s="655"/>
      <c r="M5" s="655"/>
      <c r="N5" s="655"/>
      <c r="O5" s="655"/>
      <c r="P5" s="655"/>
      <c r="Q5" s="656"/>
      <c r="R5" s="651">
        <v>14850237</v>
      </c>
      <c r="S5" s="652"/>
      <c r="T5" s="652"/>
      <c r="U5" s="652"/>
      <c r="V5" s="652"/>
      <c r="W5" s="652"/>
      <c r="X5" s="652"/>
      <c r="Y5" s="680"/>
      <c r="Z5" s="691">
        <v>19.100000000000001</v>
      </c>
      <c r="AA5" s="691"/>
      <c r="AB5" s="691"/>
      <c r="AC5" s="691"/>
      <c r="AD5" s="692">
        <v>14850237</v>
      </c>
      <c r="AE5" s="692"/>
      <c r="AF5" s="692"/>
      <c r="AG5" s="692"/>
      <c r="AH5" s="692"/>
      <c r="AI5" s="692"/>
      <c r="AJ5" s="692"/>
      <c r="AK5" s="692"/>
      <c r="AL5" s="681">
        <v>46.5</v>
      </c>
      <c r="AM5" s="661"/>
      <c r="AN5" s="661"/>
      <c r="AO5" s="684"/>
      <c r="AP5" s="654" t="s">
        <v>314</v>
      </c>
      <c r="AQ5" s="655"/>
      <c r="AR5" s="655"/>
      <c r="AS5" s="655"/>
      <c r="AT5" s="655"/>
      <c r="AU5" s="655"/>
      <c r="AV5" s="655"/>
      <c r="AW5" s="655"/>
      <c r="AX5" s="655"/>
      <c r="AY5" s="655"/>
      <c r="AZ5" s="655"/>
      <c r="BA5" s="655"/>
      <c r="BB5" s="655"/>
      <c r="BC5" s="655"/>
      <c r="BD5" s="655"/>
      <c r="BE5" s="655"/>
      <c r="BF5" s="656"/>
      <c r="BG5" s="597">
        <v>14849913</v>
      </c>
      <c r="BH5" s="499"/>
      <c r="BI5" s="499"/>
      <c r="BJ5" s="499"/>
      <c r="BK5" s="499"/>
      <c r="BL5" s="499"/>
      <c r="BM5" s="499"/>
      <c r="BN5" s="598"/>
      <c r="BO5" s="634">
        <v>100</v>
      </c>
      <c r="BP5" s="634"/>
      <c r="BQ5" s="634"/>
      <c r="BR5" s="634"/>
      <c r="BS5" s="635">
        <v>1158351</v>
      </c>
      <c r="BT5" s="635"/>
      <c r="BU5" s="635"/>
      <c r="BV5" s="635"/>
      <c r="BW5" s="635"/>
      <c r="BX5" s="635"/>
      <c r="BY5" s="635"/>
      <c r="BZ5" s="635"/>
      <c r="CA5" s="635"/>
      <c r="CB5" s="672"/>
      <c r="CD5" s="529" t="s">
        <v>309</v>
      </c>
      <c r="CE5" s="530"/>
      <c r="CF5" s="530"/>
      <c r="CG5" s="530"/>
      <c r="CH5" s="530"/>
      <c r="CI5" s="530"/>
      <c r="CJ5" s="530"/>
      <c r="CK5" s="530"/>
      <c r="CL5" s="530"/>
      <c r="CM5" s="530"/>
      <c r="CN5" s="530"/>
      <c r="CO5" s="530"/>
      <c r="CP5" s="530"/>
      <c r="CQ5" s="572"/>
      <c r="CR5" s="529" t="s">
        <v>316</v>
      </c>
      <c r="CS5" s="530"/>
      <c r="CT5" s="530"/>
      <c r="CU5" s="530"/>
      <c r="CV5" s="530"/>
      <c r="CW5" s="530"/>
      <c r="CX5" s="530"/>
      <c r="CY5" s="572"/>
      <c r="CZ5" s="529" t="s">
        <v>307</v>
      </c>
      <c r="DA5" s="530"/>
      <c r="DB5" s="530"/>
      <c r="DC5" s="572"/>
      <c r="DD5" s="529" t="s">
        <v>318</v>
      </c>
      <c r="DE5" s="530"/>
      <c r="DF5" s="530"/>
      <c r="DG5" s="530"/>
      <c r="DH5" s="530"/>
      <c r="DI5" s="530"/>
      <c r="DJ5" s="530"/>
      <c r="DK5" s="530"/>
      <c r="DL5" s="530"/>
      <c r="DM5" s="530"/>
      <c r="DN5" s="530"/>
      <c r="DO5" s="530"/>
      <c r="DP5" s="572"/>
      <c r="DQ5" s="529" t="s">
        <v>320</v>
      </c>
      <c r="DR5" s="530"/>
      <c r="DS5" s="530"/>
      <c r="DT5" s="530"/>
      <c r="DU5" s="530"/>
      <c r="DV5" s="530"/>
      <c r="DW5" s="530"/>
      <c r="DX5" s="530"/>
      <c r="DY5" s="530"/>
      <c r="DZ5" s="530"/>
      <c r="EA5" s="530"/>
      <c r="EB5" s="530"/>
      <c r="EC5" s="572"/>
    </row>
    <row r="6" spans="2:143" ht="11.25" customHeight="1">
      <c r="B6" s="594" t="s">
        <v>321</v>
      </c>
      <c r="C6" s="595"/>
      <c r="D6" s="595"/>
      <c r="E6" s="595"/>
      <c r="F6" s="595"/>
      <c r="G6" s="595"/>
      <c r="H6" s="595"/>
      <c r="I6" s="595"/>
      <c r="J6" s="595"/>
      <c r="K6" s="595"/>
      <c r="L6" s="595"/>
      <c r="M6" s="595"/>
      <c r="N6" s="595"/>
      <c r="O6" s="595"/>
      <c r="P6" s="595"/>
      <c r="Q6" s="596"/>
      <c r="R6" s="597">
        <v>572844</v>
      </c>
      <c r="S6" s="499"/>
      <c r="T6" s="499"/>
      <c r="U6" s="499"/>
      <c r="V6" s="499"/>
      <c r="W6" s="499"/>
      <c r="X6" s="499"/>
      <c r="Y6" s="598"/>
      <c r="Z6" s="634">
        <v>0.7</v>
      </c>
      <c r="AA6" s="634"/>
      <c r="AB6" s="634"/>
      <c r="AC6" s="634"/>
      <c r="AD6" s="635">
        <v>572844</v>
      </c>
      <c r="AE6" s="635"/>
      <c r="AF6" s="635"/>
      <c r="AG6" s="635"/>
      <c r="AH6" s="635"/>
      <c r="AI6" s="635"/>
      <c r="AJ6" s="635"/>
      <c r="AK6" s="635"/>
      <c r="AL6" s="599">
        <v>1.8</v>
      </c>
      <c r="AM6" s="365"/>
      <c r="AN6" s="365"/>
      <c r="AO6" s="636"/>
      <c r="AP6" s="594" t="s">
        <v>107</v>
      </c>
      <c r="AQ6" s="595"/>
      <c r="AR6" s="595"/>
      <c r="AS6" s="595"/>
      <c r="AT6" s="595"/>
      <c r="AU6" s="595"/>
      <c r="AV6" s="595"/>
      <c r="AW6" s="595"/>
      <c r="AX6" s="595"/>
      <c r="AY6" s="595"/>
      <c r="AZ6" s="595"/>
      <c r="BA6" s="595"/>
      <c r="BB6" s="595"/>
      <c r="BC6" s="595"/>
      <c r="BD6" s="595"/>
      <c r="BE6" s="595"/>
      <c r="BF6" s="596"/>
      <c r="BG6" s="597">
        <v>14849913</v>
      </c>
      <c r="BH6" s="499"/>
      <c r="BI6" s="499"/>
      <c r="BJ6" s="499"/>
      <c r="BK6" s="499"/>
      <c r="BL6" s="499"/>
      <c r="BM6" s="499"/>
      <c r="BN6" s="598"/>
      <c r="BO6" s="634">
        <v>100</v>
      </c>
      <c r="BP6" s="634"/>
      <c r="BQ6" s="634"/>
      <c r="BR6" s="634"/>
      <c r="BS6" s="635">
        <v>1158351</v>
      </c>
      <c r="BT6" s="635"/>
      <c r="BU6" s="635"/>
      <c r="BV6" s="635"/>
      <c r="BW6" s="635"/>
      <c r="BX6" s="635"/>
      <c r="BY6" s="635"/>
      <c r="BZ6" s="635"/>
      <c r="CA6" s="635"/>
      <c r="CB6" s="672"/>
      <c r="CD6" s="654" t="s">
        <v>322</v>
      </c>
      <c r="CE6" s="655"/>
      <c r="CF6" s="655"/>
      <c r="CG6" s="655"/>
      <c r="CH6" s="655"/>
      <c r="CI6" s="655"/>
      <c r="CJ6" s="655"/>
      <c r="CK6" s="655"/>
      <c r="CL6" s="655"/>
      <c r="CM6" s="655"/>
      <c r="CN6" s="655"/>
      <c r="CO6" s="655"/>
      <c r="CP6" s="655"/>
      <c r="CQ6" s="656"/>
      <c r="CR6" s="597">
        <v>349384</v>
      </c>
      <c r="CS6" s="499"/>
      <c r="CT6" s="499"/>
      <c r="CU6" s="499"/>
      <c r="CV6" s="499"/>
      <c r="CW6" s="499"/>
      <c r="CX6" s="499"/>
      <c r="CY6" s="598"/>
      <c r="CZ6" s="681">
        <v>0.5</v>
      </c>
      <c r="DA6" s="661"/>
      <c r="DB6" s="661"/>
      <c r="DC6" s="682"/>
      <c r="DD6" s="601" t="s">
        <v>202</v>
      </c>
      <c r="DE6" s="499"/>
      <c r="DF6" s="499"/>
      <c r="DG6" s="499"/>
      <c r="DH6" s="499"/>
      <c r="DI6" s="499"/>
      <c r="DJ6" s="499"/>
      <c r="DK6" s="499"/>
      <c r="DL6" s="499"/>
      <c r="DM6" s="499"/>
      <c r="DN6" s="499"/>
      <c r="DO6" s="499"/>
      <c r="DP6" s="598"/>
      <c r="DQ6" s="601">
        <v>349384</v>
      </c>
      <c r="DR6" s="499"/>
      <c r="DS6" s="499"/>
      <c r="DT6" s="499"/>
      <c r="DU6" s="499"/>
      <c r="DV6" s="499"/>
      <c r="DW6" s="499"/>
      <c r="DX6" s="499"/>
      <c r="DY6" s="499"/>
      <c r="DZ6" s="499"/>
      <c r="EA6" s="499"/>
      <c r="EB6" s="499"/>
      <c r="EC6" s="646"/>
    </row>
    <row r="7" spans="2:143" ht="11.25" customHeight="1">
      <c r="B7" s="594" t="s">
        <v>50</v>
      </c>
      <c r="C7" s="595"/>
      <c r="D7" s="595"/>
      <c r="E7" s="595"/>
      <c r="F7" s="595"/>
      <c r="G7" s="595"/>
      <c r="H7" s="595"/>
      <c r="I7" s="595"/>
      <c r="J7" s="595"/>
      <c r="K7" s="595"/>
      <c r="L7" s="595"/>
      <c r="M7" s="595"/>
      <c r="N7" s="595"/>
      <c r="O7" s="595"/>
      <c r="P7" s="595"/>
      <c r="Q7" s="596"/>
      <c r="R7" s="597">
        <v>6413</v>
      </c>
      <c r="S7" s="499"/>
      <c r="T7" s="499"/>
      <c r="U7" s="499"/>
      <c r="V7" s="499"/>
      <c r="W7" s="499"/>
      <c r="X7" s="499"/>
      <c r="Y7" s="598"/>
      <c r="Z7" s="634">
        <v>0</v>
      </c>
      <c r="AA7" s="634"/>
      <c r="AB7" s="634"/>
      <c r="AC7" s="634"/>
      <c r="AD7" s="635">
        <v>6413</v>
      </c>
      <c r="AE7" s="635"/>
      <c r="AF7" s="635"/>
      <c r="AG7" s="635"/>
      <c r="AH7" s="635"/>
      <c r="AI7" s="635"/>
      <c r="AJ7" s="635"/>
      <c r="AK7" s="635"/>
      <c r="AL7" s="599">
        <v>0</v>
      </c>
      <c r="AM7" s="365"/>
      <c r="AN7" s="365"/>
      <c r="AO7" s="636"/>
      <c r="AP7" s="594" t="s">
        <v>323</v>
      </c>
      <c r="AQ7" s="595"/>
      <c r="AR7" s="595"/>
      <c r="AS7" s="595"/>
      <c r="AT7" s="595"/>
      <c r="AU7" s="595"/>
      <c r="AV7" s="595"/>
      <c r="AW7" s="595"/>
      <c r="AX7" s="595"/>
      <c r="AY7" s="595"/>
      <c r="AZ7" s="595"/>
      <c r="BA7" s="595"/>
      <c r="BB7" s="595"/>
      <c r="BC7" s="595"/>
      <c r="BD7" s="595"/>
      <c r="BE7" s="595"/>
      <c r="BF7" s="596"/>
      <c r="BG7" s="597">
        <v>5861495</v>
      </c>
      <c r="BH7" s="499"/>
      <c r="BI7" s="499"/>
      <c r="BJ7" s="499"/>
      <c r="BK7" s="499"/>
      <c r="BL7" s="499"/>
      <c r="BM7" s="499"/>
      <c r="BN7" s="598"/>
      <c r="BO7" s="634">
        <v>39.5</v>
      </c>
      <c r="BP7" s="634"/>
      <c r="BQ7" s="634"/>
      <c r="BR7" s="634"/>
      <c r="BS7" s="635">
        <v>207891</v>
      </c>
      <c r="BT7" s="635"/>
      <c r="BU7" s="635"/>
      <c r="BV7" s="635"/>
      <c r="BW7" s="635"/>
      <c r="BX7" s="635"/>
      <c r="BY7" s="635"/>
      <c r="BZ7" s="635"/>
      <c r="CA7" s="635"/>
      <c r="CB7" s="672"/>
      <c r="CD7" s="594" t="s">
        <v>326</v>
      </c>
      <c r="CE7" s="595"/>
      <c r="CF7" s="595"/>
      <c r="CG7" s="595"/>
      <c r="CH7" s="595"/>
      <c r="CI7" s="595"/>
      <c r="CJ7" s="595"/>
      <c r="CK7" s="595"/>
      <c r="CL7" s="595"/>
      <c r="CM7" s="595"/>
      <c r="CN7" s="595"/>
      <c r="CO7" s="595"/>
      <c r="CP7" s="595"/>
      <c r="CQ7" s="596"/>
      <c r="CR7" s="597">
        <v>17956446</v>
      </c>
      <c r="CS7" s="499"/>
      <c r="CT7" s="499"/>
      <c r="CU7" s="499"/>
      <c r="CV7" s="499"/>
      <c r="CW7" s="499"/>
      <c r="CX7" s="499"/>
      <c r="CY7" s="598"/>
      <c r="CZ7" s="634">
        <v>23.9</v>
      </c>
      <c r="DA7" s="634"/>
      <c r="DB7" s="634"/>
      <c r="DC7" s="634"/>
      <c r="DD7" s="601">
        <v>323318</v>
      </c>
      <c r="DE7" s="499"/>
      <c r="DF7" s="499"/>
      <c r="DG7" s="499"/>
      <c r="DH7" s="499"/>
      <c r="DI7" s="499"/>
      <c r="DJ7" s="499"/>
      <c r="DK7" s="499"/>
      <c r="DL7" s="499"/>
      <c r="DM7" s="499"/>
      <c r="DN7" s="499"/>
      <c r="DO7" s="499"/>
      <c r="DP7" s="598"/>
      <c r="DQ7" s="601">
        <v>4774179</v>
      </c>
      <c r="DR7" s="499"/>
      <c r="DS7" s="499"/>
      <c r="DT7" s="499"/>
      <c r="DU7" s="499"/>
      <c r="DV7" s="499"/>
      <c r="DW7" s="499"/>
      <c r="DX7" s="499"/>
      <c r="DY7" s="499"/>
      <c r="DZ7" s="499"/>
      <c r="EA7" s="499"/>
      <c r="EB7" s="499"/>
      <c r="EC7" s="646"/>
    </row>
    <row r="8" spans="2:143" ht="11.25" customHeight="1">
      <c r="B8" s="594" t="s">
        <v>327</v>
      </c>
      <c r="C8" s="595"/>
      <c r="D8" s="595"/>
      <c r="E8" s="595"/>
      <c r="F8" s="595"/>
      <c r="G8" s="595"/>
      <c r="H8" s="595"/>
      <c r="I8" s="595"/>
      <c r="J8" s="595"/>
      <c r="K8" s="595"/>
      <c r="L8" s="595"/>
      <c r="M8" s="595"/>
      <c r="N8" s="595"/>
      <c r="O8" s="595"/>
      <c r="P8" s="595"/>
      <c r="Q8" s="596"/>
      <c r="R8" s="597">
        <v>25123</v>
      </c>
      <c r="S8" s="499"/>
      <c r="T8" s="499"/>
      <c r="U8" s="499"/>
      <c r="V8" s="499"/>
      <c r="W8" s="499"/>
      <c r="X8" s="499"/>
      <c r="Y8" s="598"/>
      <c r="Z8" s="634">
        <v>0</v>
      </c>
      <c r="AA8" s="634"/>
      <c r="AB8" s="634"/>
      <c r="AC8" s="634"/>
      <c r="AD8" s="635">
        <v>25123</v>
      </c>
      <c r="AE8" s="635"/>
      <c r="AF8" s="635"/>
      <c r="AG8" s="635"/>
      <c r="AH8" s="635"/>
      <c r="AI8" s="635"/>
      <c r="AJ8" s="635"/>
      <c r="AK8" s="635"/>
      <c r="AL8" s="599">
        <v>0.1</v>
      </c>
      <c r="AM8" s="365"/>
      <c r="AN8" s="365"/>
      <c r="AO8" s="636"/>
      <c r="AP8" s="594" t="s">
        <v>109</v>
      </c>
      <c r="AQ8" s="595"/>
      <c r="AR8" s="595"/>
      <c r="AS8" s="595"/>
      <c r="AT8" s="595"/>
      <c r="AU8" s="595"/>
      <c r="AV8" s="595"/>
      <c r="AW8" s="595"/>
      <c r="AX8" s="595"/>
      <c r="AY8" s="595"/>
      <c r="AZ8" s="595"/>
      <c r="BA8" s="595"/>
      <c r="BB8" s="595"/>
      <c r="BC8" s="595"/>
      <c r="BD8" s="595"/>
      <c r="BE8" s="595"/>
      <c r="BF8" s="596"/>
      <c r="BG8" s="597">
        <v>199642</v>
      </c>
      <c r="BH8" s="499"/>
      <c r="BI8" s="499"/>
      <c r="BJ8" s="499"/>
      <c r="BK8" s="499"/>
      <c r="BL8" s="499"/>
      <c r="BM8" s="499"/>
      <c r="BN8" s="598"/>
      <c r="BO8" s="634">
        <v>1.3</v>
      </c>
      <c r="BP8" s="634"/>
      <c r="BQ8" s="634"/>
      <c r="BR8" s="634"/>
      <c r="BS8" s="601" t="s">
        <v>202</v>
      </c>
      <c r="BT8" s="499"/>
      <c r="BU8" s="499"/>
      <c r="BV8" s="499"/>
      <c r="BW8" s="499"/>
      <c r="BX8" s="499"/>
      <c r="BY8" s="499"/>
      <c r="BZ8" s="499"/>
      <c r="CA8" s="499"/>
      <c r="CB8" s="646"/>
      <c r="CD8" s="594" t="s">
        <v>330</v>
      </c>
      <c r="CE8" s="595"/>
      <c r="CF8" s="595"/>
      <c r="CG8" s="595"/>
      <c r="CH8" s="595"/>
      <c r="CI8" s="595"/>
      <c r="CJ8" s="595"/>
      <c r="CK8" s="595"/>
      <c r="CL8" s="595"/>
      <c r="CM8" s="595"/>
      <c r="CN8" s="595"/>
      <c r="CO8" s="595"/>
      <c r="CP8" s="595"/>
      <c r="CQ8" s="596"/>
      <c r="CR8" s="597">
        <v>24385073</v>
      </c>
      <c r="CS8" s="499"/>
      <c r="CT8" s="499"/>
      <c r="CU8" s="499"/>
      <c r="CV8" s="499"/>
      <c r="CW8" s="499"/>
      <c r="CX8" s="499"/>
      <c r="CY8" s="598"/>
      <c r="CZ8" s="634">
        <v>32.5</v>
      </c>
      <c r="DA8" s="634"/>
      <c r="DB8" s="634"/>
      <c r="DC8" s="634"/>
      <c r="DD8" s="601">
        <v>681832</v>
      </c>
      <c r="DE8" s="499"/>
      <c r="DF8" s="499"/>
      <c r="DG8" s="499"/>
      <c r="DH8" s="499"/>
      <c r="DI8" s="499"/>
      <c r="DJ8" s="499"/>
      <c r="DK8" s="499"/>
      <c r="DL8" s="499"/>
      <c r="DM8" s="499"/>
      <c r="DN8" s="499"/>
      <c r="DO8" s="499"/>
      <c r="DP8" s="598"/>
      <c r="DQ8" s="601">
        <v>10224341</v>
      </c>
      <c r="DR8" s="499"/>
      <c r="DS8" s="499"/>
      <c r="DT8" s="499"/>
      <c r="DU8" s="499"/>
      <c r="DV8" s="499"/>
      <c r="DW8" s="499"/>
      <c r="DX8" s="499"/>
      <c r="DY8" s="499"/>
      <c r="DZ8" s="499"/>
      <c r="EA8" s="499"/>
      <c r="EB8" s="499"/>
      <c r="EC8" s="646"/>
    </row>
    <row r="9" spans="2:143" ht="11.25" customHeight="1">
      <c r="B9" s="594" t="s">
        <v>331</v>
      </c>
      <c r="C9" s="595"/>
      <c r="D9" s="595"/>
      <c r="E9" s="595"/>
      <c r="F9" s="595"/>
      <c r="G9" s="595"/>
      <c r="H9" s="595"/>
      <c r="I9" s="595"/>
      <c r="J9" s="595"/>
      <c r="K9" s="595"/>
      <c r="L9" s="595"/>
      <c r="M9" s="595"/>
      <c r="N9" s="595"/>
      <c r="O9" s="595"/>
      <c r="P9" s="595"/>
      <c r="Q9" s="596"/>
      <c r="R9" s="597">
        <v>30239</v>
      </c>
      <c r="S9" s="499"/>
      <c r="T9" s="499"/>
      <c r="U9" s="499"/>
      <c r="V9" s="499"/>
      <c r="W9" s="499"/>
      <c r="X9" s="499"/>
      <c r="Y9" s="598"/>
      <c r="Z9" s="634">
        <v>0</v>
      </c>
      <c r="AA9" s="634"/>
      <c r="AB9" s="634"/>
      <c r="AC9" s="634"/>
      <c r="AD9" s="635">
        <v>30239</v>
      </c>
      <c r="AE9" s="635"/>
      <c r="AF9" s="635"/>
      <c r="AG9" s="635"/>
      <c r="AH9" s="635"/>
      <c r="AI9" s="635"/>
      <c r="AJ9" s="635"/>
      <c r="AK9" s="635"/>
      <c r="AL9" s="599">
        <v>0.1</v>
      </c>
      <c r="AM9" s="365"/>
      <c r="AN9" s="365"/>
      <c r="AO9" s="636"/>
      <c r="AP9" s="594" t="s">
        <v>333</v>
      </c>
      <c r="AQ9" s="595"/>
      <c r="AR9" s="595"/>
      <c r="AS9" s="595"/>
      <c r="AT9" s="595"/>
      <c r="AU9" s="595"/>
      <c r="AV9" s="595"/>
      <c r="AW9" s="595"/>
      <c r="AX9" s="595"/>
      <c r="AY9" s="595"/>
      <c r="AZ9" s="595"/>
      <c r="BA9" s="595"/>
      <c r="BB9" s="595"/>
      <c r="BC9" s="595"/>
      <c r="BD9" s="595"/>
      <c r="BE9" s="595"/>
      <c r="BF9" s="596"/>
      <c r="BG9" s="597">
        <v>4656680</v>
      </c>
      <c r="BH9" s="499"/>
      <c r="BI9" s="499"/>
      <c r="BJ9" s="499"/>
      <c r="BK9" s="499"/>
      <c r="BL9" s="499"/>
      <c r="BM9" s="499"/>
      <c r="BN9" s="598"/>
      <c r="BO9" s="634">
        <v>31.4</v>
      </c>
      <c r="BP9" s="634"/>
      <c r="BQ9" s="634"/>
      <c r="BR9" s="634"/>
      <c r="BS9" s="601" t="s">
        <v>202</v>
      </c>
      <c r="BT9" s="499"/>
      <c r="BU9" s="499"/>
      <c r="BV9" s="499"/>
      <c r="BW9" s="499"/>
      <c r="BX9" s="499"/>
      <c r="BY9" s="499"/>
      <c r="BZ9" s="499"/>
      <c r="CA9" s="499"/>
      <c r="CB9" s="646"/>
      <c r="CD9" s="594" t="s">
        <v>335</v>
      </c>
      <c r="CE9" s="595"/>
      <c r="CF9" s="595"/>
      <c r="CG9" s="595"/>
      <c r="CH9" s="595"/>
      <c r="CI9" s="595"/>
      <c r="CJ9" s="595"/>
      <c r="CK9" s="595"/>
      <c r="CL9" s="595"/>
      <c r="CM9" s="595"/>
      <c r="CN9" s="595"/>
      <c r="CO9" s="595"/>
      <c r="CP9" s="595"/>
      <c r="CQ9" s="596"/>
      <c r="CR9" s="597">
        <v>3822027</v>
      </c>
      <c r="CS9" s="499"/>
      <c r="CT9" s="499"/>
      <c r="CU9" s="499"/>
      <c r="CV9" s="499"/>
      <c r="CW9" s="499"/>
      <c r="CX9" s="499"/>
      <c r="CY9" s="598"/>
      <c r="CZ9" s="634">
        <v>5.0999999999999996</v>
      </c>
      <c r="DA9" s="634"/>
      <c r="DB9" s="634"/>
      <c r="DC9" s="634"/>
      <c r="DD9" s="601">
        <v>195541</v>
      </c>
      <c r="DE9" s="499"/>
      <c r="DF9" s="499"/>
      <c r="DG9" s="499"/>
      <c r="DH9" s="499"/>
      <c r="DI9" s="499"/>
      <c r="DJ9" s="499"/>
      <c r="DK9" s="499"/>
      <c r="DL9" s="499"/>
      <c r="DM9" s="499"/>
      <c r="DN9" s="499"/>
      <c r="DO9" s="499"/>
      <c r="DP9" s="598"/>
      <c r="DQ9" s="601">
        <v>3042847</v>
      </c>
      <c r="DR9" s="499"/>
      <c r="DS9" s="499"/>
      <c r="DT9" s="499"/>
      <c r="DU9" s="499"/>
      <c r="DV9" s="499"/>
      <c r="DW9" s="499"/>
      <c r="DX9" s="499"/>
      <c r="DY9" s="499"/>
      <c r="DZ9" s="499"/>
      <c r="EA9" s="499"/>
      <c r="EB9" s="499"/>
      <c r="EC9" s="646"/>
    </row>
    <row r="10" spans="2:143" ht="11.25" customHeight="1">
      <c r="B10" s="594" t="s">
        <v>130</v>
      </c>
      <c r="C10" s="595"/>
      <c r="D10" s="595"/>
      <c r="E10" s="595"/>
      <c r="F10" s="595"/>
      <c r="G10" s="595"/>
      <c r="H10" s="595"/>
      <c r="I10" s="595"/>
      <c r="J10" s="595"/>
      <c r="K10" s="595"/>
      <c r="L10" s="595"/>
      <c r="M10" s="595"/>
      <c r="N10" s="595"/>
      <c r="O10" s="595"/>
      <c r="P10" s="595"/>
      <c r="Q10" s="596"/>
      <c r="R10" s="597" t="s">
        <v>202</v>
      </c>
      <c r="S10" s="499"/>
      <c r="T10" s="499"/>
      <c r="U10" s="499"/>
      <c r="V10" s="499"/>
      <c r="W10" s="499"/>
      <c r="X10" s="499"/>
      <c r="Y10" s="598"/>
      <c r="Z10" s="634" t="s">
        <v>202</v>
      </c>
      <c r="AA10" s="634"/>
      <c r="AB10" s="634"/>
      <c r="AC10" s="634"/>
      <c r="AD10" s="635" t="s">
        <v>202</v>
      </c>
      <c r="AE10" s="635"/>
      <c r="AF10" s="635"/>
      <c r="AG10" s="635"/>
      <c r="AH10" s="635"/>
      <c r="AI10" s="635"/>
      <c r="AJ10" s="635"/>
      <c r="AK10" s="635"/>
      <c r="AL10" s="599" t="s">
        <v>202</v>
      </c>
      <c r="AM10" s="365"/>
      <c r="AN10" s="365"/>
      <c r="AO10" s="636"/>
      <c r="AP10" s="594" t="s">
        <v>194</v>
      </c>
      <c r="AQ10" s="595"/>
      <c r="AR10" s="595"/>
      <c r="AS10" s="595"/>
      <c r="AT10" s="595"/>
      <c r="AU10" s="595"/>
      <c r="AV10" s="595"/>
      <c r="AW10" s="595"/>
      <c r="AX10" s="595"/>
      <c r="AY10" s="595"/>
      <c r="AZ10" s="595"/>
      <c r="BA10" s="595"/>
      <c r="BB10" s="595"/>
      <c r="BC10" s="595"/>
      <c r="BD10" s="595"/>
      <c r="BE10" s="595"/>
      <c r="BF10" s="596"/>
      <c r="BG10" s="597">
        <v>335819</v>
      </c>
      <c r="BH10" s="499"/>
      <c r="BI10" s="499"/>
      <c r="BJ10" s="499"/>
      <c r="BK10" s="499"/>
      <c r="BL10" s="499"/>
      <c r="BM10" s="499"/>
      <c r="BN10" s="598"/>
      <c r="BO10" s="634">
        <v>2.2999999999999998</v>
      </c>
      <c r="BP10" s="634"/>
      <c r="BQ10" s="634"/>
      <c r="BR10" s="634"/>
      <c r="BS10" s="601">
        <v>55940</v>
      </c>
      <c r="BT10" s="499"/>
      <c r="BU10" s="499"/>
      <c r="BV10" s="499"/>
      <c r="BW10" s="499"/>
      <c r="BX10" s="499"/>
      <c r="BY10" s="499"/>
      <c r="BZ10" s="499"/>
      <c r="CA10" s="499"/>
      <c r="CB10" s="646"/>
      <c r="CD10" s="594" t="s">
        <v>47</v>
      </c>
      <c r="CE10" s="595"/>
      <c r="CF10" s="595"/>
      <c r="CG10" s="595"/>
      <c r="CH10" s="595"/>
      <c r="CI10" s="595"/>
      <c r="CJ10" s="595"/>
      <c r="CK10" s="595"/>
      <c r="CL10" s="595"/>
      <c r="CM10" s="595"/>
      <c r="CN10" s="595"/>
      <c r="CO10" s="595"/>
      <c r="CP10" s="595"/>
      <c r="CQ10" s="596"/>
      <c r="CR10" s="597">
        <v>138828</v>
      </c>
      <c r="CS10" s="499"/>
      <c r="CT10" s="499"/>
      <c r="CU10" s="499"/>
      <c r="CV10" s="499"/>
      <c r="CW10" s="499"/>
      <c r="CX10" s="499"/>
      <c r="CY10" s="598"/>
      <c r="CZ10" s="634">
        <v>0.2</v>
      </c>
      <c r="DA10" s="634"/>
      <c r="DB10" s="634"/>
      <c r="DC10" s="634"/>
      <c r="DD10" s="601" t="s">
        <v>202</v>
      </c>
      <c r="DE10" s="499"/>
      <c r="DF10" s="499"/>
      <c r="DG10" s="499"/>
      <c r="DH10" s="499"/>
      <c r="DI10" s="499"/>
      <c r="DJ10" s="499"/>
      <c r="DK10" s="499"/>
      <c r="DL10" s="499"/>
      <c r="DM10" s="499"/>
      <c r="DN10" s="499"/>
      <c r="DO10" s="499"/>
      <c r="DP10" s="598"/>
      <c r="DQ10" s="601">
        <v>138828</v>
      </c>
      <c r="DR10" s="499"/>
      <c r="DS10" s="499"/>
      <c r="DT10" s="499"/>
      <c r="DU10" s="499"/>
      <c r="DV10" s="499"/>
      <c r="DW10" s="499"/>
      <c r="DX10" s="499"/>
      <c r="DY10" s="499"/>
      <c r="DZ10" s="499"/>
      <c r="EA10" s="499"/>
      <c r="EB10" s="499"/>
      <c r="EC10" s="646"/>
    </row>
    <row r="11" spans="2:143" ht="11.25" customHeight="1">
      <c r="B11" s="594" t="s">
        <v>105</v>
      </c>
      <c r="C11" s="595"/>
      <c r="D11" s="595"/>
      <c r="E11" s="595"/>
      <c r="F11" s="595"/>
      <c r="G11" s="595"/>
      <c r="H11" s="595"/>
      <c r="I11" s="595"/>
      <c r="J11" s="595"/>
      <c r="K11" s="595"/>
      <c r="L11" s="595"/>
      <c r="M11" s="595"/>
      <c r="N11" s="595"/>
      <c r="O11" s="595"/>
      <c r="P11" s="595"/>
      <c r="Q11" s="596"/>
      <c r="R11" s="597">
        <v>2743635</v>
      </c>
      <c r="S11" s="499"/>
      <c r="T11" s="499"/>
      <c r="U11" s="499"/>
      <c r="V11" s="499"/>
      <c r="W11" s="499"/>
      <c r="X11" s="499"/>
      <c r="Y11" s="598"/>
      <c r="Z11" s="599">
        <v>3.5</v>
      </c>
      <c r="AA11" s="365"/>
      <c r="AB11" s="365"/>
      <c r="AC11" s="600"/>
      <c r="AD11" s="601">
        <v>2743635</v>
      </c>
      <c r="AE11" s="499"/>
      <c r="AF11" s="499"/>
      <c r="AG11" s="499"/>
      <c r="AH11" s="499"/>
      <c r="AI11" s="499"/>
      <c r="AJ11" s="499"/>
      <c r="AK11" s="598"/>
      <c r="AL11" s="599">
        <v>8.6</v>
      </c>
      <c r="AM11" s="365"/>
      <c r="AN11" s="365"/>
      <c r="AO11" s="636"/>
      <c r="AP11" s="594" t="s">
        <v>337</v>
      </c>
      <c r="AQ11" s="595"/>
      <c r="AR11" s="595"/>
      <c r="AS11" s="595"/>
      <c r="AT11" s="595"/>
      <c r="AU11" s="595"/>
      <c r="AV11" s="595"/>
      <c r="AW11" s="595"/>
      <c r="AX11" s="595"/>
      <c r="AY11" s="595"/>
      <c r="AZ11" s="595"/>
      <c r="BA11" s="595"/>
      <c r="BB11" s="595"/>
      <c r="BC11" s="595"/>
      <c r="BD11" s="595"/>
      <c r="BE11" s="595"/>
      <c r="BF11" s="596"/>
      <c r="BG11" s="597">
        <v>669354</v>
      </c>
      <c r="BH11" s="499"/>
      <c r="BI11" s="499"/>
      <c r="BJ11" s="499"/>
      <c r="BK11" s="499"/>
      <c r="BL11" s="499"/>
      <c r="BM11" s="499"/>
      <c r="BN11" s="598"/>
      <c r="BO11" s="634">
        <v>4.5</v>
      </c>
      <c r="BP11" s="634"/>
      <c r="BQ11" s="634"/>
      <c r="BR11" s="634"/>
      <c r="BS11" s="601">
        <v>151951</v>
      </c>
      <c r="BT11" s="499"/>
      <c r="BU11" s="499"/>
      <c r="BV11" s="499"/>
      <c r="BW11" s="499"/>
      <c r="BX11" s="499"/>
      <c r="BY11" s="499"/>
      <c r="BZ11" s="499"/>
      <c r="CA11" s="499"/>
      <c r="CB11" s="646"/>
      <c r="CD11" s="594" t="s">
        <v>340</v>
      </c>
      <c r="CE11" s="595"/>
      <c r="CF11" s="595"/>
      <c r="CG11" s="595"/>
      <c r="CH11" s="595"/>
      <c r="CI11" s="595"/>
      <c r="CJ11" s="595"/>
      <c r="CK11" s="595"/>
      <c r="CL11" s="595"/>
      <c r="CM11" s="595"/>
      <c r="CN11" s="595"/>
      <c r="CO11" s="595"/>
      <c r="CP11" s="595"/>
      <c r="CQ11" s="596"/>
      <c r="CR11" s="597">
        <v>1807144</v>
      </c>
      <c r="CS11" s="499"/>
      <c r="CT11" s="499"/>
      <c r="CU11" s="499"/>
      <c r="CV11" s="499"/>
      <c r="CW11" s="499"/>
      <c r="CX11" s="499"/>
      <c r="CY11" s="598"/>
      <c r="CZ11" s="634">
        <v>2.4</v>
      </c>
      <c r="DA11" s="634"/>
      <c r="DB11" s="634"/>
      <c r="DC11" s="634"/>
      <c r="DD11" s="601">
        <v>318829</v>
      </c>
      <c r="DE11" s="499"/>
      <c r="DF11" s="499"/>
      <c r="DG11" s="499"/>
      <c r="DH11" s="499"/>
      <c r="DI11" s="499"/>
      <c r="DJ11" s="499"/>
      <c r="DK11" s="499"/>
      <c r="DL11" s="499"/>
      <c r="DM11" s="499"/>
      <c r="DN11" s="499"/>
      <c r="DO11" s="499"/>
      <c r="DP11" s="598"/>
      <c r="DQ11" s="601">
        <v>1127416</v>
      </c>
      <c r="DR11" s="499"/>
      <c r="DS11" s="499"/>
      <c r="DT11" s="499"/>
      <c r="DU11" s="499"/>
      <c r="DV11" s="499"/>
      <c r="DW11" s="499"/>
      <c r="DX11" s="499"/>
      <c r="DY11" s="499"/>
      <c r="DZ11" s="499"/>
      <c r="EA11" s="499"/>
      <c r="EB11" s="499"/>
      <c r="EC11" s="646"/>
    </row>
    <row r="12" spans="2:143" ht="11.25" customHeight="1">
      <c r="B12" s="594" t="s">
        <v>146</v>
      </c>
      <c r="C12" s="595"/>
      <c r="D12" s="595"/>
      <c r="E12" s="595"/>
      <c r="F12" s="595"/>
      <c r="G12" s="595"/>
      <c r="H12" s="595"/>
      <c r="I12" s="595"/>
      <c r="J12" s="595"/>
      <c r="K12" s="595"/>
      <c r="L12" s="595"/>
      <c r="M12" s="595"/>
      <c r="N12" s="595"/>
      <c r="O12" s="595"/>
      <c r="P12" s="595"/>
      <c r="Q12" s="596"/>
      <c r="R12" s="597">
        <v>16170</v>
      </c>
      <c r="S12" s="499"/>
      <c r="T12" s="499"/>
      <c r="U12" s="499"/>
      <c r="V12" s="499"/>
      <c r="W12" s="499"/>
      <c r="X12" s="499"/>
      <c r="Y12" s="598"/>
      <c r="Z12" s="634">
        <v>0</v>
      </c>
      <c r="AA12" s="634"/>
      <c r="AB12" s="634"/>
      <c r="AC12" s="634"/>
      <c r="AD12" s="635">
        <v>16170</v>
      </c>
      <c r="AE12" s="635"/>
      <c r="AF12" s="635"/>
      <c r="AG12" s="635"/>
      <c r="AH12" s="635"/>
      <c r="AI12" s="635"/>
      <c r="AJ12" s="635"/>
      <c r="AK12" s="635"/>
      <c r="AL12" s="599">
        <v>0.1</v>
      </c>
      <c r="AM12" s="365"/>
      <c r="AN12" s="365"/>
      <c r="AO12" s="636"/>
      <c r="AP12" s="594" t="s">
        <v>341</v>
      </c>
      <c r="AQ12" s="595"/>
      <c r="AR12" s="595"/>
      <c r="AS12" s="595"/>
      <c r="AT12" s="595"/>
      <c r="AU12" s="595"/>
      <c r="AV12" s="595"/>
      <c r="AW12" s="595"/>
      <c r="AX12" s="595"/>
      <c r="AY12" s="595"/>
      <c r="AZ12" s="595"/>
      <c r="BA12" s="595"/>
      <c r="BB12" s="595"/>
      <c r="BC12" s="595"/>
      <c r="BD12" s="595"/>
      <c r="BE12" s="595"/>
      <c r="BF12" s="596"/>
      <c r="BG12" s="597">
        <v>7724315</v>
      </c>
      <c r="BH12" s="499"/>
      <c r="BI12" s="499"/>
      <c r="BJ12" s="499"/>
      <c r="BK12" s="499"/>
      <c r="BL12" s="499"/>
      <c r="BM12" s="499"/>
      <c r="BN12" s="598"/>
      <c r="BO12" s="634">
        <v>52</v>
      </c>
      <c r="BP12" s="634"/>
      <c r="BQ12" s="634"/>
      <c r="BR12" s="634"/>
      <c r="BS12" s="601">
        <v>950460</v>
      </c>
      <c r="BT12" s="499"/>
      <c r="BU12" s="499"/>
      <c r="BV12" s="499"/>
      <c r="BW12" s="499"/>
      <c r="BX12" s="499"/>
      <c r="BY12" s="499"/>
      <c r="BZ12" s="499"/>
      <c r="CA12" s="499"/>
      <c r="CB12" s="646"/>
      <c r="CD12" s="594" t="s">
        <v>91</v>
      </c>
      <c r="CE12" s="595"/>
      <c r="CF12" s="595"/>
      <c r="CG12" s="595"/>
      <c r="CH12" s="595"/>
      <c r="CI12" s="595"/>
      <c r="CJ12" s="595"/>
      <c r="CK12" s="595"/>
      <c r="CL12" s="595"/>
      <c r="CM12" s="595"/>
      <c r="CN12" s="595"/>
      <c r="CO12" s="595"/>
      <c r="CP12" s="595"/>
      <c r="CQ12" s="596"/>
      <c r="CR12" s="597">
        <v>5225631</v>
      </c>
      <c r="CS12" s="499"/>
      <c r="CT12" s="499"/>
      <c r="CU12" s="499"/>
      <c r="CV12" s="499"/>
      <c r="CW12" s="499"/>
      <c r="CX12" s="499"/>
      <c r="CY12" s="598"/>
      <c r="CZ12" s="634">
        <v>7</v>
      </c>
      <c r="DA12" s="634"/>
      <c r="DB12" s="634"/>
      <c r="DC12" s="634"/>
      <c r="DD12" s="601">
        <v>478919</v>
      </c>
      <c r="DE12" s="499"/>
      <c r="DF12" s="499"/>
      <c r="DG12" s="499"/>
      <c r="DH12" s="499"/>
      <c r="DI12" s="499"/>
      <c r="DJ12" s="499"/>
      <c r="DK12" s="499"/>
      <c r="DL12" s="499"/>
      <c r="DM12" s="499"/>
      <c r="DN12" s="499"/>
      <c r="DO12" s="499"/>
      <c r="DP12" s="598"/>
      <c r="DQ12" s="601">
        <v>2462365</v>
      </c>
      <c r="DR12" s="499"/>
      <c r="DS12" s="499"/>
      <c r="DT12" s="499"/>
      <c r="DU12" s="499"/>
      <c r="DV12" s="499"/>
      <c r="DW12" s="499"/>
      <c r="DX12" s="499"/>
      <c r="DY12" s="499"/>
      <c r="DZ12" s="499"/>
      <c r="EA12" s="499"/>
      <c r="EB12" s="499"/>
      <c r="EC12" s="646"/>
    </row>
    <row r="13" spans="2:143" ht="11.25" customHeight="1">
      <c r="B13" s="594" t="s">
        <v>342</v>
      </c>
      <c r="C13" s="595"/>
      <c r="D13" s="595"/>
      <c r="E13" s="595"/>
      <c r="F13" s="595"/>
      <c r="G13" s="595"/>
      <c r="H13" s="595"/>
      <c r="I13" s="595"/>
      <c r="J13" s="595"/>
      <c r="K13" s="595"/>
      <c r="L13" s="595"/>
      <c r="M13" s="595"/>
      <c r="N13" s="595"/>
      <c r="O13" s="595"/>
      <c r="P13" s="595"/>
      <c r="Q13" s="596"/>
      <c r="R13" s="597" t="s">
        <v>202</v>
      </c>
      <c r="S13" s="499"/>
      <c r="T13" s="499"/>
      <c r="U13" s="499"/>
      <c r="V13" s="499"/>
      <c r="W13" s="499"/>
      <c r="X13" s="499"/>
      <c r="Y13" s="598"/>
      <c r="Z13" s="634" t="s">
        <v>202</v>
      </c>
      <c r="AA13" s="634"/>
      <c r="AB13" s="634"/>
      <c r="AC13" s="634"/>
      <c r="AD13" s="635" t="s">
        <v>202</v>
      </c>
      <c r="AE13" s="635"/>
      <c r="AF13" s="635"/>
      <c r="AG13" s="635"/>
      <c r="AH13" s="635"/>
      <c r="AI13" s="635"/>
      <c r="AJ13" s="635"/>
      <c r="AK13" s="635"/>
      <c r="AL13" s="599" t="s">
        <v>202</v>
      </c>
      <c r="AM13" s="365"/>
      <c r="AN13" s="365"/>
      <c r="AO13" s="636"/>
      <c r="AP13" s="594" t="s">
        <v>343</v>
      </c>
      <c r="AQ13" s="595"/>
      <c r="AR13" s="595"/>
      <c r="AS13" s="595"/>
      <c r="AT13" s="595"/>
      <c r="AU13" s="595"/>
      <c r="AV13" s="595"/>
      <c r="AW13" s="595"/>
      <c r="AX13" s="595"/>
      <c r="AY13" s="595"/>
      <c r="AZ13" s="595"/>
      <c r="BA13" s="595"/>
      <c r="BB13" s="595"/>
      <c r="BC13" s="595"/>
      <c r="BD13" s="595"/>
      <c r="BE13" s="595"/>
      <c r="BF13" s="596"/>
      <c r="BG13" s="597">
        <v>7630652</v>
      </c>
      <c r="BH13" s="499"/>
      <c r="BI13" s="499"/>
      <c r="BJ13" s="499"/>
      <c r="BK13" s="499"/>
      <c r="BL13" s="499"/>
      <c r="BM13" s="499"/>
      <c r="BN13" s="598"/>
      <c r="BO13" s="634">
        <v>51.4</v>
      </c>
      <c r="BP13" s="634"/>
      <c r="BQ13" s="634"/>
      <c r="BR13" s="634"/>
      <c r="BS13" s="601">
        <v>950460</v>
      </c>
      <c r="BT13" s="499"/>
      <c r="BU13" s="499"/>
      <c r="BV13" s="499"/>
      <c r="BW13" s="499"/>
      <c r="BX13" s="499"/>
      <c r="BY13" s="499"/>
      <c r="BZ13" s="499"/>
      <c r="CA13" s="499"/>
      <c r="CB13" s="646"/>
      <c r="CD13" s="594" t="s">
        <v>345</v>
      </c>
      <c r="CE13" s="595"/>
      <c r="CF13" s="595"/>
      <c r="CG13" s="595"/>
      <c r="CH13" s="595"/>
      <c r="CI13" s="595"/>
      <c r="CJ13" s="595"/>
      <c r="CK13" s="595"/>
      <c r="CL13" s="595"/>
      <c r="CM13" s="595"/>
      <c r="CN13" s="595"/>
      <c r="CO13" s="595"/>
      <c r="CP13" s="595"/>
      <c r="CQ13" s="596"/>
      <c r="CR13" s="597">
        <v>4842531</v>
      </c>
      <c r="CS13" s="499"/>
      <c r="CT13" s="499"/>
      <c r="CU13" s="499"/>
      <c r="CV13" s="499"/>
      <c r="CW13" s="499"/>
      <c r="CX13" s="499"/>
      <c r="CY13" s="598"/>
      <c r="CZ13" s="634">
        <v>6.5</v>
      </c>
      <c r="DA13" s="634"/>
      <c r="DB13" s="634"/>
      <c r="DC13" s="634"/>
      <c r="DD13" s="601">
        <v>2284667</v>
      </c>
      <c r="DE13" s="499"/>
      <c r="DF13" s="499"/>
      <c r="DG13" s="499"/>
      <c r="DH13" s="499"/>
      <c r="DI13" s="499"/>
      <c r="DJ13" s="499"/>
      <c r="DK13" s="499"/>
      <c r="DL13" s="499"/>
      <c r="DM13" s="499"/>
      <c r="DN13" s="499"/>
      <c r="DO13" s="499"/>
      <c r="DP13" s="598"/>
      <c r="DQ13" s="601">
        <v>2909280</v>
      </c>
      <c r="DR13" s="499"/>
      <c r="DS13" s="499"/>
      <c r="DT13" s="499"/>
      <c r="DU13" s="499"/>
      <c r="DV13" s="499"/>
      <c r="DW13" s="499"/>
      <c r="DX13" s="499"/>
      <c r="DY13" s="499"/>
      <c r="DZ13" s="499"/>
      <c r="EA13" s="499"/>
      <c r="EB13" s="499"/>
      <c r="EC13" s="646"/>
    </row>
    <row r="14" spans="2:143" ht="11.25" customHeight="1">
      <c r="B14" s="594" t="s">
        <v>346</v>
      </c>
      <c r="C14" s="595"/>
      <c r="D14" s="595"/>
      <c r="E14" s="595"/>
      <c r="F14" s="595"/>
      <c r="G14" s="595"/>
      <c r="H14" s="595"/>
      <c r="I14" s="595"/>
      <c r="J14" s="595"/>
      <c r="K14" s="595"/>
      <c r="L14" s="595"/>
      <c r="M14" s="595"/>
      <c r="N14" s="595"/>
      <c r="O14" s="595"/>
      <c r="P14" s="595"/>
      <c r="Q14" s="596"/>
      <c r="R14" s="597" t="s">
        <v>202</v>
      </c>
      <c r="S14" s="499"/>
      <c r="T14" s="499"/>
      <c r="U14" s="499"/>
      <c r="V14" s="499"/>
      <c r="W14" s="499"/>
      <c r="X14" s="499"/>
      <c r="Y14" s="598"/>
      <c r="Z14" s="634" t="s">
        <v>202</v>
      </c>
      <c r="AA14" s="634"/>
      <c r="AB14" s="634"/>
      <c r="AC14" s="634"/>
      <c r="AD14" s="635" t="s">
        <v>202</v>
      </c>
      <c r="AE14" s="635"/>
      <c r="AF14" s="635"/>
      <c r="AG14" s="635"/>
      <c r="AH14" s="635"/>
      <c r="AI14" s="635"/>
      <c r="AJ14" s="635"/>
      <c r="AK14" s="635"/>
      <c r="AL14" s="599" t="s">
        <v>202</v>
      </c>
      <c r="AM14" s="365"/>
      <c r="AN14" s="365"/>
      <c r="AO14" s="636"/>
      <c r="AP14" s="594" t="s">
        <v>221</v>
      </c>
      <c r="AQ14" s="595"/>
      <c r="AR14" s="595"/>
      <c r="AS14" s="595"/>
      <c r="AT14" s="595"/>
      <c r="AU14" s="595"/>
      <c r="AV14" s="595"/>
      <c r="AW14" s="595"/>
      <c r="AX14" s="595"/>
      <c r="AY14" s="595"/>
      <c r="AZ14" s="595"/>
      <c r="BA14" s="595"/>
      <c r="BB14" s="595"/>
      <c r="BC14" s="595"/>
      <c r="BD14" s="595"/>
      <c r="BE14" s="595"/>
      <c r="BF14" s="596"/>
      <c r="BG14" s="597">
        <v>412492</v>
      </c>
      <c r="BH14" s="499"/>
      <c r="BI14" s="499"/>
      <c r="BJ14" s="499"/>
      <c r="BK14" s="499"/>
      <c r="BL14" s="499"/>
      <c r="BM14" s="499"/>
      <c r="BN14" s="598"/>
      <c r="BO14" s="634">
        <v>2.8</v>
      </c>
      <c r="BP14" s="634"/>
      <c r="BQ14" s="634"/>
      <c r="BR14" s="634"/>
      <c r="BS14" s="601" t="s">
        <v>202</v>
      </c>
      <c r="BT14" s="499"/>
      <c r="BU14" s="499"/>
      <c r="BV14" s="499"/>
      <c r="BW14" s="499"/>
      <c r="BX14" s="499"/>
      <c r="BY14" s="499"/>
      <c r="BZ14" s="499"/>
      <c r="CA14" s="499"/>
      <c r="CB14" s="646"/>
      <c r="CD14" s="594" t="s">
        <v>348</v>
      </c>
      <c r="CE14" s="595"/>
      <c r="CF14" s="595"/>
      <c r="CG14" s="595"/>
      <c r="CH14" s="595"/>
      <c r="CI14" s="595"/>
      <c r="CJ14" s="595"/>
      <c r="CK14" s="595"/>
      <c r="CL14" s="595"/>
      <c r="CM14" s="595"/>
      <c r="CN14" s="595"/>
      <c r="CO14" s="595"/>
      <c r="CP14" s="595"/>
      <c r="CQ14" s="596"/>
      <c r="CR14" s="597">
        <v>2219930</v>
      </c>
      <c r="CS14" s="499"/>
      <c r="CT14" s="499"/>
      <c r="CU14" s="499"/>
      <c r="CV14" s="499"/>
      <c r="CW14" s="499"/>
      <c r="CX14" s="499"/>
      <c r="CY14" s="598"/>
      <c r="CZ14" s="634">
        <v>3</v>
      </c>
      <c r="DA14" s="634"/>
      <c r="DB14" s="634"/>
      <c r="DC14" s="634"/>
      <c r="DD14" s="601">
        <v>450593</v>
      </c>
      <c r="DE14" s="499"/>
      <c r="DF14" s="499"/>
      <c r="DG14" s="499"/>
      <c r="DH14" s="499"/>
      <c r="DI14" s="499"/>
      <c r="DJ14" s="499"/>
      <c r="DK14" s="499"/>
      <c r="DL14" s="499"/>
      <c r="DM14" s="499"/>
      <c r="DN14" s="499"/>
      <c r="DO14" s="499"/>
      <c r="DP14" s="598"/>
      <c r="DQ14" s="601">
        <v>1750577</v>
      </c>
      <c r="DR14" s="499"/>
      <c r="DS14" s="499"/>
      <c r="DT14" s="499"/>
      <c r="DU14" s="499"/>
      <c r="DV14" s="499"/>
      <c r="DW14" s="499"/>
      <c r="DX14" s="499"/>
      <c r="DY14" s="499"/>
      <c r="DZ14" s="499"/>
      <c r="EA14" s="499"/>
      <c r="EB14" s="499"/>
      <c r="EC14" s="646"/>
    </row>
    <row r="15" spans="2:143" ht="11.25" customHeight="1">
      <c r="B15" s="594" t="s">
        <v>315</v>
      </c>
      <c r="C15" s="595"/>
      <c r="D15" s="595"/>
      <c r="E15" s="595"/>
      <c r="F15" s="595"/>
      <c r="G15" s="595"/>
      <c r="H15" s="595"/>
      <c r="I15" s="595"/>
      <c r="J15" s="595"/>
      <c r="K15" s="595"/>
      <c r="L15" s="595"/>
      <c r="M15" s="595"/>
      <c r="N15" s="595"/>
      <c r="O15" s="595"/>
      <c r="P15" s="595"/>
      <c r="Q15" s="596"/>
      <c r="R15" s="597" t="s">
        <v>202</v>
      </c>
      <c r="S15" s="499"/>
      <c r="T15" s="499"/>
      <c r="U15" s="499"/>
      <c r="V15" s="499"/>
      <c r="W15" s="499"/>
      <c r="X15" s="499"/>
      <c r="Y15" s="598"/>
      <c r="Z15" s="634" t="s">
        <v>202</v>
      </c>
      <c r="AA15" s="634"/>
      <c r="AB15" s="634"/>
      <c r="AC15" s="634"/>
      <c r="AD15" s="635" t="s">
        <v>202</v>
      </c>
      <c r="AE15" s="635"/>
      <c r="AF15" s="635"/>
      <c r="AG15" s="635"/>
      <c r="AH15" s="635"/>
      <c r="AI15" s="635"/>
      <c r="AJ15" s="635"/>
      <c r="AK15" s="635"/>
      <c r="AL15" s="599" t="s">
        <v>202</v>
      </c>
      <c r="AM15" s="365"/>
      <c r="AN15" s="365"/>
      <c r="AO15" s="636"/>
      <c r="AP15" s="594" t="s">
        <v>349</v>
      </c>
      <c r="AQ15" s="595"/>
      <c r="AR15" s="595"/>
      <c r="AS15" s="595"/>
      <c r="AT15" s="595"/>
      <c r="AU15" s="595"/>
      <c r="AV15" s="595"/>
      <c r="AW15" s="595"/>
      <c r="AX15" s="595"/>
      <c r="AY15" s="595"/>
      <c r="AZ15" s="595"/>
      <c r="BA15" s="595"/>
      <c r="BB15" s="595"/>
      <c r="BC15" s="595"/>
      <c r="BD15" s="595"/>
      <c r="BE15" s="595"/>
      <c r="BF15" s="596"/>
      <c r="BG15" s="597">
        <v>851611</v>
      </c>
      <c r="BH15" s="499"/>
      <c r="BI15" s="499"/>
      <c r="BJ15" s="499"/>
      <c r="BK15" s="499"/>
      <c r="BL15" s="499"/>
      <c r="BM15" s="499"/>
      <c r="BN15" s="598"/>
      <c r="BO15" s="634">
        <v>5.7</v>
      </c>
      <c r="BP15" s="634"/>
      <c r="BQ15" s="634"/>
      <c r="BR15" s="634"/>
      <c r="BS15" s="601" t="s">
        <v>202</v>
      </c>
      <c r="BT15" s="499"/>
      <c r="BU15" s="499"/>
      <c r="BV15" s="499"/>
      <c r="BW15" s="499"/>
      <c r="BX15" s="499"/>
      <c r="BY15" s="499"/>
      <c r="BZ15" s="499"/>
      <c r="CA15" s="499"/>
      <c r="CB15" s="646"/>
      <c r="CD15" s="594" t="s">
        <v>350</v>
      </c>
      <c r="CE15" s="595"/>
      <c r="CF15" s="595"/>
      <c r="CG15" s="595"/>
      <c r="CH15" s="595"/>
      <c r="CI15" s="595"/>
      <c r="CJ15" s="595"/>
      <c r="CK15" s="595"/>
      <c r="CL15" s="595"/>
      <c r="CM15" s="595"/>
      <c r="CN15" s="595"/>
      <c r="CO15" s="595"/>
      <c r="CP15" s="595"/>
      <c r="CQ15" s="596"/>
      <c r="CR15" s="597">
        <v>7261954</v>
      </c>
      <c r="CS15" s="499"/>
      <c r="CT15" s="499"/>
      <c r="CU15" s="499"/>
      <c r="CV15" s="499"/>
      <c r="CW15" s="499"/>
      <c r="CX15" s="499"/>
      <c r="CY15" s="598"/>
      <c r="CZ15" s="634">
        <v>9.6999999999999993</v>
      </c>
      <c r="DA15" s="634"/>
      <c r="DB15" s="634"/>
      <c r="DC15" s="634"/>
      <c r="DD15" s="601">
        <v>2665962</v>
      </c>
      <c r="DE15" s="499"/>
      <c r="DF15" s="499"/>
      <c r="DG15" s="499"/>
      <c r="DH15" s="499"/>
      <c r="DI15" s="499"/>
      <c r="DJ15" s="499"/>
      <c r="DK15" s="499"/>
      <c r="DL15" s="499"/>
      <c r="DM15" s="499"/>
      <c r="DN15" s="499"/>
      <c r="DO15" s="499"/>
      <c r="DP15" s="598"/>
      <c r="DQ15" s="601">
        <v>3378786</v>
      </c>
      <c r="DR15" s="499"/>
      <c r="DS15" s="499"/>
      <c r="DT15" s="499"/>
      <c r="DU15" s="499"/>
      <c r="DV15" s="499"/>
      <c r="DW15" s="499"/>
      <c r="DX15" s="499"/>
      <c r="DY15" s="499"/>
      <c r="DZ15" s="499"/>
      <c r="EA15" s="499"/>
      <c r="EB15" s="499"/>
      <c r="EC15" s="646"/>
    </row>
    <row r="16" spans="2:143" ht="11.25" customHeight="1">
      <c r="B16" s="594" t="s">
        <v>351</v>
      </c>
      <c r="C16" s="595"/>
      <c r="D16" s="595"/>
      <c r="E16" s="595"/>
      <c r="F16" s="595"/>
      <c r="G16" s="595"/>
      <c r="H16" s="595"/>
      <c r="I16" s="595"/>
      <c r="J16" s="595"/>
      <c r="K16" s="595"/>
      <c r="L16" s="595"/>
      <c r="M16" s="595"/>
      <c r="N16" s="595"/>
      <c r="O16" s="595"/>
      <c r="P16" s="595"/>
      <c r="Q16" s="596"/>
      <c r="R16" s="597">
        <v>25667</v>
      </c>
      <c r="S16" s="499"/>
      <c r="T16" s="499"/>
      <c r="U16" s="499"/>
      <c r="V16" s="499"/>
      <c r="W16" s="499"/>
      <c r="X16" s="499"/>
      <c r="Y16" s="598"/>
      <c r="Z16" s="634">
        <v>0</v>
      </c>
      <c r="AA16" s="634"/>
      <c r="AB16" s="634"/>
      <c r="AC16" s="634"/>
      <c r="AD16" s="635">
        <v>25667</v>
      </c>
      <c r="AE16" s="635"/>
      <c r="AF16" s="635"/>
      <c r="AG16" s="635"/>
      <c r="AH16" s="635"/>
      <c r="AI16" s="635"/>
      <c r="AJ16" s="635"/>
      <c r="AK16" s="635"/>
      <c r="AL16" s="599">
        <v>0.1</v>
      </c>
      <c r="AM16" s="365"/>
      <c r="AN16" s="365"/>
      <c r="AO16" s="636"/>
      <c r="AP16" s="594" t="s">
        <v>352</v>
      </c>
      <c r="AQ16" s="595"/>
      <c r="AR16" s="595"/>
      <c r="AS16" s="595"/>
      <c r="AT16" s="595"/>
      <c r="AU16" s="595"/>
      <c r="AV16" s="595"/>
      <c r="AW16" s="595"/>
      <c r="AX16" s="595"/>
      <c r="AY16" s="595"/>
      <c r="AZ16" s="595"/>
      <c r="BA16" s="595"/>
      <c r="BB16" s="595"/>
      <c r="BC16" s="595"/>
      <c r="BD16" s="595"/>
      <c r="BE16" s="595"/>
      <c r="BF16" s="596"/>
      <c r="BG16" s="597" t="s">
        <v>202</v>
      </c>
      <c r="BH16" s="499"/>
      <c r="BI16" s="499"/>
      <c r="BJ16" s="499"/>
      <c r="BK16" s="499"/>
      <c r="BL16" s="499"/>
      <c r="BM16" s="499"/>
      <c r="BN16" s="598"/>
      <c r="BO16" s="634" t="s">
        <v>202</v>
      </c>
      <c r="BP16" s="634"/>
      <c r="BQ16" s="634"/>
      <c r="BR16" s="634"/>
      <c r="BS16" s="601" t="s">
        <v>202</v>
      </c>
      <c r="BT16" s="499"/>
      <c r="BU16" s="499"/>
      <c r="BV16" s="499"/>
      <c r="BW16" s="499"/>
      <c r="BX16" s="499"/>
      <c r="BY16" s="499"/>
      <c r="BZ16" s="499"/>
      <c r="CA16" s="499"/>
      <c r="CB16" s="646"/>
      <c r="CD16" s="594" t="s">
        <v>353</v>
      </c>
      <c r="CE16" s="595"/>
      <c r="CF16" s="595"/>
      <c r="CG16" s="595"/>
      <c r="CH16" s="595"/>
      <c r="CI16" s="595"/>
      <c r="CJ16" s="595"/>
      <c r="CK16" s="595"/>
      <c r="CL16" s="595"/>
      <c r="CM16" s="595"/>
      <c r="CN16" s="595"/>
      <c r="CO16" s="595"/>
      <c r="CP16" s="595"/>
      <c r="CQ16" s="596"/>
      <c r="CR16" s="597">
        <v>396254</v>
      </c>
      <c r="CS16" s="499"/>
      <c r="CT16" s="499"/>
      <c r="CU16" s="499"/>
      <c r="CV16" s="499"/>
      <c r="CW16" s="499"/>
      <c r="CX16" s="499"/>
      <c r="CY16" s="598"/>
      <c r="CZ16" s="634">
        <v>0.5</v>
      </c>
      <c r="DA16" s="634"/>
      <c r="DB16" s="634"/>
      <c r="DC16" s="634"/>
      <c r="DD16" s="601" t="s">
        <v>202</v>
      </c>
      <c r="DE16" s="499"/>
      <c r="DF16" s="499"/>
      <c r="DG16" s="499"/>
      <c r="DH16" s="499"/>
      <c r="DI16" s="499"/>
      <c r="DJ16" s="499"/>
      <c r="DK16" s="499"/>
      <c r="DL16" s="499"/>
      <c r="DM16" s="499"/>
      <c r="DN16" s="499"/>
      <c r="DO16" s="499"/>
      <c r="DP16" s="598"/>
      <c r="DQ16" s="601">
        <v>35435</v>
      </c>
      <c r="DR16" s="499"/>
      <c r="DS16" s="499"/>
      <c r="DT16" s="499"/>
      <c r="DU16" s="499"/>
      <c r="DV16" s="499"/>
      <c r="DW16" s="499"/>
      <c r="DX16" s="499"/>
      <c r="DY16" s="499"/>
      <c r="DZ16" s="499"/>
      <c r="EA16" s="499"/>
      <c r="EB16" s="499"/>
      <c r="EC16" s="646"/>
    </row>
    <row r="17" spans="2:133" ht="11.25" customHeight="1">
      <c r="B17" s="594" t="s">
        <v>354</v>
      </c>
      <c r="C17" s="595"/>
      <c r="D17" s="595"/>
      <c r="E17" s="595"/>
      <c r="F17" s="595"/>
      <c r="G17" s="595"/>
      <c r="H17" s="595"/>
      <c r="I17" s="595"/>
      <c r="J17" s="595"/>
      <c r="K17" s="595"/>
      <c r="L17" s="595"/>
      <c r="M17" s="595"/>
      <c r="N17" s="595"/>
      <c r="O17" s="595"/>
      <c r="P17" s="595"/>
      <c r="Q17" s="596"/>
      <c r="R17" s="597">
        <v>88347</v>
      </c>
      <c r="S17" s="499"/>
      <c r="T17" s="499"/>
      <c r="U17" s="499"/>
      <c r="V17" s="499"/>
      <c r="W17" s="499"/>
      <c r="X17" s="499"/>
      <c r="Y17" s="598"/>
      <c r="Z17" s="634">
        <v>0.1</v>
      </c>
      <c r="AA17" s="634"/>
      <c r="AB17" s="634"/>
      <c r="AC17" s="634"/>
      <c r="AD17" s="635">
        <v>88347</v>
      </c>
      <c r="AE17" s="635"/>
      <c r="AF17" s="635"/>
      <c r="AG17" s="635"/>
      <c r="AH17" s="635"/>
      <c r="AI17" s="635"/>
      <c r="AJ17" s="635"/>
      <c r="AK17" s="635"/>
      <c r="AL17" s="599">
        <v>0.3</v>
      </c>
      <c r="AM17" s="365"/>
      <c r="AN17" s="365"/>
      <c r="AO17" s="636"/>
      <c r="AP17" s="594" t="s">
        <v>355</v>
      </c>
      <c r="AQ17" s="595"/>
      <c r="AR17" s="595"/>
      <c r="AS17" s="595"/>
      <c r="AT17" s="595"/>
      <c r="AU17" s="595"/>
      <c r="AV17" s="595"/>
      <c r="AW17" s="595"/>
      <c r="AX17" s="595"/>
      <c r="AY17" s="595"/>
      <c r="AZ17" s="595"/>
      <c r="BA17" s="595"/>
      <c r="BB17" s="595"/>
      <c r="BC17" s="595"/>
      <c r="BD17" s="595"/>
      <c r="BE17" s="595"/>
      <c r="BF17" s="596"/>
      <c r="BG17" s="597" t="s">
        <v>202</v>
      </c>
      <c r="BH17" s="499"/>
      <c r="BI17" s="499"/>
      <c r="BJ17" s="499"/>
      <c r="BK17" s="499"/>
      <c r="BL17" s="499"/>
      <c r="BM17" s="499"/>
      <c r="BN17" s="598"/>
      <c r="BO17" s="634" t="s">
        <v>202</v>
      </c>
      <c r="BP17" s="634"/>
      <c r="BQ17" s="634"/>
      <c r="BR17" s="634"/>
      <c r="BS17" s="601" t="s">
        <v>202</v>
      </c>
      <c r="BT17" s="499"/>
      <c r="BU17" s="499"/>
      <c r="BV17" s="499"/>
      <c r="BW17" s="499"/>
      <c r="BX17" s="499"/>
      <c r="BY17" s="499"/>
      <c r="BZ17" s="499"/>
      <c r="CA17" s="499"/>
      <c r="CB17" s="646"/>
      <c r="CD17" s="594" t="s">
        <v>357</v>
      </c>
      <c r="CE17" s="595"/>
      <c r="CF17" s="595"/>
      <c r="CG17" s="595"/>
      <c r="CH17" s="595"/>
      <c r="CI17" s="595"/>
      <c r="CJ17" s="595"/>
      <c r="CK17" s="595"/>
      <c r="CL17" s="595"/>
      <c r="CM17" s="595"/>
      <c r="CN17" s="595"/>
      <c r="CO17" s="595"/>
      <c r="CP17" s="595"/>
      <c r="CQ17" s="596"/>
      <c r="CR17" s="597">
        <v>6598239</v>
      </c>
      <c r="CS17" s="499"/>
      <c r="CT17" s="499"/>
      <c r="CU17" s="499"/>
      <c r="CV17" s="499"/>
      <c r="CW17" s="499"/>
      <c r="CX17" s="499"/>
      <c r="CY17" s="598"/>
      <c r="CZ17" s="634">
        <v>8.8000000000000007</v>
      </c>
      <c r="DA17" s="634"/>
      <c r="DB17" s="634"/>
      <c r="DC17" s="634"/>
      <c r="DD17" s="601" t="s">
        <v>202</v>
      </c>
      <c r="DE17" s="499"/>
      <c r="DF17" s="499"/>
      <c r="DG17" s="499"/>
      <c r="DH17" s="499"/>
      <c r="DI17" s="499"/>
      <c r="DJ17" s="499"/>
      <c r="DK17" s="499"/>
      <c r="DL17" s="499"/>
      <c r="DM17" s="499"/>
      <c r="DN17" s="499"/>
      <c r="DO17" s="499"/>
      <c r="DP17" s="598"/>
      <c r="DQ17" s="601">
        <v>6367859</v>
      </c>
      <c r="DR17" s="499"/>
      <c r="DS17" s="499"/>
      <c r="DT17" s="499"/>
      <c r="DU17" s="499"/>
      <c r="DV17" s="499"/>
      <c r="DW17" s="499"/>
      <c r="DX17" s="499"/>
      <c r="DY17" s="499"/>
      <c r="DZ17" s="499"/>
      <c r="EA17" s="499"/>
      <c r="EB17" s="499"/>
      <c r="EC17" s="646"/>
    </row>
    <row r="18" spans="2:133" ht="11.25" customHeight="1">
      <c r="B18" s="594" t="s">
        <v>167</v>
      </c>
      <c r="C18" s="595"/>
      <c r="D18" s="595"/>
      <c r="E18" s="595"/>
      <c r="F18" s="595"/>
      <c r="G18" s="595"/>
      <c r="H18" s="595"/>
      <c r="I18" s="595"/>
      <c r="J18" s="595"/>
      <c r="K18" s="595"/>
      <c r="L18" s="595"/>
      <c r="M18" s="595"/>
      <c r="N18" s="595"/>
      <c r="O18" s="595"/>
      <c r="P18" s="595"/>
      <c r="Q18" s="596"/>
      <c r="R18" s="597">
        <v>114657</v>
      </c>
      <c r="S18" s="499"/>
      <c r="T18" s="499"/>
      <c r="U18" s="499"/>
      <c r="V18" s="499"/>
      <c r="W18" s="499"/>
      <c r="X18" s="499"/>
      <c r="Y18" s="598"/>
      <c r="Z18" s="634">
        <v>0.1</v>
      </c>
      <c r="AA18" s="634"/>
      <c r="AB18" s="634"/>
      <c r="AC18" s="634"/>
      <c r="AD18" s="635">
        <v>114657</v>
      </c>
      <c r="AE18" s="635"/>
      <c r="AF18" s="635"/>
      <c r="AG18" s="635"/>
      <c r="AH18" s="635"/>
      <c r="AI18" s="635"/>
      <c r="AJ18" s="635"/>
      <c r="AK18" s="635"/>
      <c r="AL18" s="599">
        <v>0.4</v>
      </c>
      <c r="AM18" s="365"/>
      <c r="AN18" s="365"/>
      <c r="AO18" s="636"/>
      <c r="AP18" s="594" t="s">
        <v>101</v>
      </c>
      <c r="AQ18" s="595"/>
      <c r="AR18" s="595"/>
      <c r="AS18" s="595"/>
      <c r="AT18" s="595"/>
      <c r="AU18" s="595"/>
      <c r="AV18" s="595"/>
      <c r="AW18" s="595"/>
      <c r="AX18" s="595"/>
      <c r="AY18" s="595"/>
      <c r="AZ18" s="595"/>
      <c r="BA18" s="595"/>
      <c r="BB18" s="595"/>
      <c r="BC18" s="595"/>
      <c r="BD18" s="595"/>
      <c r="BE18" s="595"/>
      <c r="BF18" s="596"/>
      <c r="BG18" s="597" t="s">
        <v>202</v>
      </c>
      <c r="BH18" s="499"/>
      <c r="BI18" s="499"/>
      <c r="BJ18" s="499"/>
      <c r="BK18" s="499"/>
      <c r="BL18" s="499"/>
      <c r="BM18" s="499"/>
      <c r="BN18" s="598"/>
      <c r="BO18" s="634" t="s">
        <v>202</v>
      </c>
      <c r="BP18" s="634"/>
      <c r="BQ18" s="634"/>
      <c r="BR18" s="634"/>
      <c r="BS18" s="601" t="s">
        <v>202</v>
      </c>
      <c r="BT18" s="499"/>
      <c r="BU18" s="499"/>
      <c r="BV18" s="499"/>
      <c r="BW18" s="499"/>
      <c r="BX18" s="499"/>
      <c r="BY18" s="499"/>
      <c r="BZ18" s="499"/>
      <c r="CA18" s="499"/>
      <c r="CB18" s="646"/>
      <c r="CD18" s="594" t="s">
        <v>358</v>
      </c>
      <c r="CE18" s="595"/>
      <c r="CF18" s="595"/>
      <c r="CG18" s="595"/>
      <c r="CH18" s="595"/>
      <c r="CI18" s="595"/>
      <c r="CJ18" s="595"/>
      <c r="CK18" s="595"/>
      <c r="CL18" s="595"/>
      <c r="CM18" s="595"/>
      <c r="CN18" s="595"/>
      <c r="CO18" s="595"/>
      <c r="CP18" s="595"/>
      <c r="CQ18" s="596"/>
      <c r="CR18" s="597" t="s">
        <v>202</v>
      </c>
      <c r="CS18" s="499"/>
      <c r="CT18" s="499"/>
      <c r="CU18" s="499"/>
      <c r="CV18" s="499"/>
      <c r="CW18" s="499"/>
      <c r="CX18" s="499"/>
      <c r="CY18" s="598"/>
      <c r="CZ18" s="634" t="s">
        <v>202</v>
      </c>
      <c r="DA18" s="634"/>
      <c r="DB18" s="634"/>
      <c r="DC18" s="634"/>
      <c r="DD18" s="601" t="s">
        <v>202</v>
      </c>
      <c r="DE18" s="499"/>
      <c r="DF18" s="499"/>
      <c r="DG18" s="499"/>
      <c r="DH18" s="499"/>
      <c r="DI18" s="499"/>
      <c r="DJ18" s="499"/>
      <c r="DK18" s="499"/>
      <c r="DL18" s="499"/>
      <c r="DM18" s="499"/>
      <c r="DN18" s="499"/>
      <c r="DO18" s="499"/>
      <c r="DP18" s="598"/>
      <c r="DQ18" s="601" t="s">
        <v>202</v>
      </c>
      <c r="DR18" s="499"/>
      <c r="DS18" s="499"/>
      <c r="DT18" s="499"/>
      <c r="DU18" s="499"/>
      <c r="DV18" s="499"/>
      <c r="DW18" s="499"/>
      <c r="DX18" s="499"/>
      <c r="DY18" s="499"/>
      <c r="DZ18" s="499"/>
      <c r="EA18" s="499"/>
      <c r="EB18" s="499"/>
      <c r="EC18" s="646"/>
    </row>
    <row r="19" spans="2:133" ht="11.25" customHeight="1">
      <c r="B19" s="594" t="s">
        <v>359</v>
      </c>
      <c r="C19" s="595"/>
      <c r="D19" s="595"/>
      <c r="E19" s="595"/>
      <c r="F19" s="595"/>
      <c r="G19" s="595"/>
      <c r="H19" s="595"/>
      <c r="I19" s="595"/>
      <c r="J19" s="595"/>
      <c r="K19" s="595"/>
      <c r="L19" s="595"/>
      <c r="M19" s="595"/>
      <c r="N19" s="595"/>
      <c r="O19" s="595"/>
      <c r="P19" s="595"/>
      <c r="Q19" s="596"/>
      <c r="R19" s="597">
        <v>97458</v>
      </c>
      <c r="S19" s="499"/>
      <c r="T19" s="499"/>
      <c r="U19" s="499"/>
      <c r="V19" s="499"/>
      <c r="W19" s="499"/>
      <c r="X19" s="499"/>
      <c r="Y19" s="598"/>
      <c r="Z19" s="634">
        <v>0.1</v>
      </c>
      <c r="AA19" s="634"/>
      <c r="AB19" s="634"/>
      <c r="AC19" s="634"/>
      <c r="AD19" s="635">
        <v>97458</v>
      </c>
      <c r="AE19" s="635"/>
      <c r="AF19" s="635"/>
      <c r="AG19" s="635"/>
      <c r="AH19" s="635"/>
      <c r="AI19" s="635"/>
      <c r="AJ19" s="635"/>
      <c r="AK19" s="635"/>
      <c r="AL19" s="599">
        <v>0.3</v>
      </c>
      <c r="AM19" s="365"/>
      <c r="AN19" s="365"/>
      <c r="AO19" s="636"/>
      <c r="AP19" s="594" t="s">
        <v>360</v>
      </c>
      <c r="AQ19" s="595"/>
      <c r="AR19" s="595"/>
      <c r="AS19" s="595"/>
      <c r="AT19" s="595"/>
      <c r="AU19" s="595"/>
      <c r="AV19" s="595"/>
      <c r="AW19" s="595"/>
      <c r="AX19" s="595"/>
      <c r="AY19" s="595"/>
      <c r="AZ19" s="595"/>
      <c r="BA19" s="595"/>
      <c r="BB19" s="595"/>
      <c r="BC19" s="595"/>
      <c r="BD19" s="595"/>
      <c r="BE19" s="595"/>
      <c r="BF19" s="596"/>
      <c r="BG19" s="597">
        <v>324</v>
      </c>
      <c r="BH19" s="499"/>
      <c r="BI19" s="499"/>
      <c r="BJ19" s="499"/>
      <c r="BK19" s="499"/>
      <c r="BL19" s="499"/>
      <c r="BM19" s="499"/>
      <c r="BN19" s="598"/>
      <c r="BO19" s="634">
        <v>0</v>
      </c>
      <c r="BP19" s="634"/>
      <c r="BQ19" s="634"/>
      <c r="BR19" s="634"/>
      <c r="BS19" s="601" t="s">
        <v>202</v>
      </c>
      <c r="BT19" s="499"/>
      <c r="BU19" s="499"/>
      <c r="BV19" s="499"/>
      <c r="BW19" s="499"/>
      <c r="BX19" s="499"/>
      <c r="BY19" s="499"/>
      <c r="BZ19" s="499"/>
      <c r="CA19" s="499"/>
      <c r="CB19" s="646"/>
      <c r="CD19" s="594" t="s">
        <v>361</v>
      </c>
      <c r="CE19" s="595"/>
      <c r="CF19" s="595"/>
      <c r="CG19" s="595"/>
      <c r="CH19" s="595"/>
      <c r="CI19" s="595"/>
      <c r="CJ19" s="595"/>
      <c r="CK19" s="595"/>
      <c r="CL19" s="595"/>
      <c r="CM19" s="595"/>
      <c r="CN19" s="595"/>
      <c r="CO19" s="595"/>
      <c r="CP19" s="595"/>
      <c r="CQ19" s="596"/>
      <c r="CR19" s="597" t="s">
        <v>202</v>
      </c>
      <c r="CS19" s="499"/>
      <c r="CT19" s="499"/>
      <c r="CU19" s="499"/>
      <c r="CV19" s="499"/>
      <c r="CW19" s="499"/>
      <c r="CX19" s="499"/>
      <c r="CY19" s="598"/>
      <c r="CZ19" s="634" t="s">
        <v>202</v>
      </c>
      <c r="DA19" s="634"/>
      <c r="DB19" s="634"/>
      <c r="DC19" s="634"/>
      <c r="DD19" s="601" t="s">
        <v>202</v>
      </c>
      <c r="DE19" s="499"/>
      <c r="DF19" s="499"/>
      <c r="DG19" s="499"/>
      <c r="DH19" s="499"/>
      <c r="DI19" s="499"/>
      <c r="DJ19" s="499"/>
      <c r="DK19" s="499"/>
      <c r="DL19" s="499"/>
      <c r="DM19" s="499"/>
      <c r="DN19" s="499"/>
      <c r="DO19" s="499"/>
      <c r="DP19" s="598"/>
      <c r="DQ19" s="601" t="s">
        <v>202</v>
      </c>
      <c r="DR19" s="499"/>
      <c r="DS19" s="499"/>
      <c r="DT19" s="499"/>
      <c r="DU19" s="499"/>
      <c r="DV19" s="499"/>
      <c r="DW19" s="499"/>
      <c r="DX19" s="499"/>
      <c r="DY19" s="499"/>
      <c r="DZ19" s="499"/>
      <c r="EA19" s="499"/>
      <c r="EB19" s="499"/>
      <c r="EC19" s="646"/>
    </row>
    <row r="20" spans="2:133" ht="11.25" customHeight="1">
      <c r="B20" s="594" t="s">
        <v>77</v>
      </c>
      <c r="C20" s="595"/>
      <c r="D20" s="595"/>
      <c r="E20" s="595"/>
      <c r="F20" s="595"/>
      <c r="G20" s="595"/>
      <c r="H20" s="595"/>
      <c r="I20" s="595"/>
      <c r="J20" s="595"/>
      <c r="K20" s="595"/>
      <c r="L20" s="595"/>
      <c r="M20" s="595"/>
      <c r="N20" s="595"/>
      <c r="O20" s="595"/>
      <c r="P20" s="595"/>
      <c r="Q20" s="596"/>
      <c r="R20" s="597">
        <v>11545</v>
      </c>
      <c r="S20" s="499"/>
      <c r="T20" s="499"/>
      <c r="U20" s="499"/>
      <c r="V20" s="499"/>
      <c r="W20" s="499"/>
      <c r="X20" s="499"/>
      <c r="Y20" s="598"/>
      <c r="Z20" s="634">
        <v>0</v>
      </c>
      <c r="AA20" s="634"/>
      <c r="AB20" s="634"/>
      <c r="AC20" s="634"/>
      <c r="AD20" s="635">
        <v>11545</v>
      </c>
      <c r="AE20" s="635"/>
      <c r="AF20" s="635"/>
      <c r="AG20" s="635"/>
      <c r="AH20" s="635"/>
      <c r="AI20" s="635"/>
      <c r="AJ20" s="635"/>
      <c r="AK20" s="635"/>
      <c r="AL20" s="599">
        <v>0</v>
      </c>
      <c r="AM20" s="365"/>
      <c r="AN20" s="365"/>
      <c r="AO20" s="636"/>
      <c r="AP20" s="594" t="s">
        <v>362</v>
      </c>
      <c r="AQ20" s="595"/>
      <c r="AR20" s="595"/>
      <c r="AS20" s="595"/>
      <c r="AT20" s="595"/>
      <c r="AU20" s="595"/>
      <c r="AV20" s="595"/>
      <c r="AW20" s="595"/>
      <c r="AX20" s="595"/>
      <c r="AY20" s="595"/>
      <c r="AZ20" s="595"/>
      <c r="BA20" s="595"/>
      <c r="BB20" s="595"/>
      <c r="BC20" s="595"/>
      <c r="BD20" s="595"/>
      <c r="BE20" s="595"/>
      <c r="BF20" s="596"/>
      <c r="BG20" s="597">
        <v>324</v>
      </c>
      <c r="BH20" s="499"/>
      <c r="BI20" s="499"/>
      <c r="BJ20" s="499"/>
      <c r="BK20" s="499"/>
      <c r="BL20" s="499"/>
      <c r="BM20" s="499"/>
      <c r="BN20" s="598"/>
      <c r="BO20" s="634">
        <v>0</v>
      </c>
      <c r="BP20" s="634"/>
      <c r="BQ20" s="634"/>
      <c r="BR20" s="634"/>
      <c r="BS20" s="601" t="s">
        <v>202</v>
      </c>
      <c r="BT20" s="499"/>
      <c r="BU20" s="499"/>
      <c r="BV20" s="499"/>
      <c r="BW20" s="499"/>
      <c r="BX20" s="499"/>
      <c r="BY20" s="499"/>
      <c r="BZ20" s="499"/>
      <c r="CA20" s="499"/>
      <c r="CB20" s="646"/>
      <c r="CD20" s="594" t="s">
        <v>196</v>
      </c>
      <c r="CE20" s="595"/>
      <c r="CF20" s="595"/>
      <c r="CG20" s="595"/>
      <c r="CH20" s="595"/>
      <c r="CI20" s="595"/>
      <c r="CJ20" s="595"/>
      <c r="CK20" s="595"/>
      <c r="CL20" s="595"/>
      <c r="CM20" s="595"/>
      <c r="CN20" s="595"/>
      <c r="CO20" s="595"/>
      <c r="CP20" s="595"/>
      <c r="CQ20" s="596"/>
      <c r="CR20" s="597">
        <v>75003441</v>
      </c>
      <c r="CS20" s="499"/>
      <c r="CT20" s="499"/>
      <c r="CU20" s="499"/>
      <c r="CV20" s="499"/>
      <c r="CW20" s="499"/>
      <c r="CX20" s="499"/>
      <c r="CY20" s="598"/>
      <c r="CZ20" s="634">
        <v>100</v>
      </c>
      <c r="DA20" s="634"/>
      <c r="DB20" s="634"/>
      <c r="DC20" s="634"/>
      <c r="DD20" s="601">
        <v>7399661</v>
      </c>
      <c r="DE20" s="499"/>
      <c r="DF20" s="499"/>
      <c r="DG20" s="499"/>
      <c r="DH20" s="499"/>
      <c r="DI20" s="499"/>
      <c r="DJ20" s="499"/>
      <c r="DK20" s="499"/>
      <c r="DL20" s="499"/>
      <c r="DM20" s="499"/>
      <c r="DN20" s="499"/>
      <c r="DO20" s="499"/>
      <c r="DP20" s="598"/>
      <c r="DQ20" s="601">
        <v>36561297</v>
      </c>
      <c r="DR20" s="499"/>
      <c r="DS20" s="499"/>
      <c r="DT20" s="499"/>
      <c r="DU20" s="499"/>
      <c r="DV20" s="499"/>
      <c r="DW20" s="499"/>
      <c r="DX20" s="499"/>
      <c r="DY20" s="499"/>
      <c r="DZ20" s="499"/>
      <c r="EA20" s="499"/>
      <c r="EB20" s="499"/>
      <c r="EC20" s="646"/>
    </row>
    <row r="21" spans="2:133" ht="11.25" customHeight="1">
      <c r="B21" s="594" t="s">
        <v>364</v>
      </c>
      <c r="C21" s="595"/>
      <c r="D21" s="595"/>
      <c r="E21" s="595"/>
      <c r="F21" s="595"/>
      <c r="G21" s="595"/>
      <c r="H21" s="595"/>
      <c r="I21" s="595"/>
      <c r="J21" s="595"/>
      <c r="K21" s="595"/>
      <c r="L21" s="595"/>
      <c r="M21" s="595"/>
      <c r="N21" s="595"/>
      <c r="O21" s="595"/>
      <c r="P21" s="595"/>
      <c r="Q21" s="596"/>
      <c r="R21" s="597">
        <v>5654</v>
      </c>
      <c r="S21" s="499"/>
      <c r="T21" s="499"/>
      <c r="U21" s="499"/>
      <c r="V21" s="499"/>
      <c r="W21" s="499"/>
      <c r="X21" s="499"/>
      <c r="Y21" s="598"/>
      <c r="Z21" s="634">
        <v>0</v>
      </c>
      <c r="AA21" s="634"/>
      <c r="AB21" s="634"/>
      <c r="AC21" s="634"/>
      <c r="AD21" s="635">
        <v>5654</v>
      </c>
      <c r="AE21" s="635"/>
      <c r="AF21" s="635"/>
      <c r="AG21" s="635"/>
      <c r="AH21" s="635"/>
      <c r="AI21" s="635"/>
      <c r="AJ21" s="635"/>
      <c r="AK21" s="635"/>
      <c r="AL21" s="599">
        <v>0</v>
      </c>
      <c r="AM21" s="365"/>
      <c r="AN21" s="365"/>
      <c r="AO21" s="636"/>
      <c r="AP21" s="673" t="s">
        <v>365</v>
      </c>
      <c r="AQ21" s="676"/>
      <c r="AR21" s="676"/>
      <c r="AS21" s="676"/>
      <c r="AT21" s="676"/>
      <c r="AU21" s="676"/>
      <c r="AV21" s="676"/>
      <c r="AW21" s="676"/>
      <c r="AX21" s="676"/>
      <c r="AY21" s="676"/>
      <c r="AZ21" s="676"/>
      <c r="BA21" s="676"/>
      <c r="BB21" s="676"/>
      <c r="BC21" s="676"/>
      <c r="BD21" s="676"/>
      <c r="BE21" s="676"/>
      <c r="BF21" s="675"/>
      <c r="BG21" s="597">
        <v>324</v>
      </c>
      <c r="BH21" s="499"/>
      <c r="BI21" s="499"/>
      <c r="BJ21" s="499"/>
      <c r="BK21" s="499"/>
      <c r="BL21" s="499"/>
      <c r="BM21" s="499"/>
      <c r="BN21" s="598"/>
      <c r="BO21" s="634">
        <v>0</v>
      </c>
      <c r="BP21" s="634"/>
      <c r="BQ21" s="634"/>
      <c r="BR21" s="634"/>
      <c r="BS21" s="601" t="s">
        <v>202</v>
      </c>
      <c r="BT21" s="499"/>
      <c r="BU21" s="499"/>
      <c r="BV21" s="499"/>
      <c r="BW21" s="499"/>
      <c r="BX21" s="499"/>
      <c r="BY21" s="499"/>
      <c r="BZ21" s="499"/>
      <c r="CA21" s="499"/>
      <c r="CB21" s="646"/>
      <c r="CD21" s="608"/>
      <c r="CE21" s="609"/>
      <c r="CF21" s="609"/>
      <c r="CG21" s="609"/>
      <c r="CH21" s="609"/>
      <c r="CI21" s="609"/>
      <c r="CJ21" s="609"/>
      <c r="CK21" s="609"/>
      <c r="CL21" s="609"/>
      <c r="CM21" s="609"/>
      <c r="CN21" s="609"/>
      <c r="CO21" s="609"/>
      <c r="CP21" s="609"/>
      <c r="CQ21" s="610"/>
      <c r="CR21" s="685"/>
      <c r="CS21" s="686"/>
      <c r="CT21" s="686"/>
      <c r="CU21" s="686"/>
      <c r="CV21" s="686"/>
      <c r="CW21" s="686"/>
      <c r="CX21" s="686"/>
      <c r="CY21" s="687"/>
      <c r="CZ21" s="688"/>
      <c r="DA21" s="688"/>
      <c r="DB21" s="688"/>
      <c r="DC21" s="688"/>
      <c r="DD21" s="689"/>
      <c r="DE21" s="686"/>
      <c r="DF21" s="686"/>
      <c r="DG21" s="686"/>
      <c r="DH21" s="686"/>
      <c r="DI21" s="686"/>
      <c r="DJ21" s="686"/>
      <c r="DK21" s="686"/>
      <c r="DL21" s="686"/>
      <c r="DM21" s="686"/>
      <c r="DN21" s="686"/>
      <c r="DO21" s="686"/>
      <c r="DP21" s="687"/>
      <c r="DQ21" s="689"/>
      <c r="DR21" s="686"/>
      <c r="DS21" s="686"/>
      <c r="DT21" s="686"/>
      <c r="DU21" s="686"/>
      <c r="DV21" s="686"/>
      <c r="DW21" s="686"/>
      <c r="DX21" s="686"/>
      <c r="DY21" s="686"/>
      <c r="DZ21" s="686"/>
      <c r="EA21" s="686"/>
      <c r="EB21" s="686"/>
      <c r="EC21" s="690"/>
    </row>
    <row r="22" spans="2:133" ht="11.25" customHeight="1">
      <c r="B22" s="594" t="s">
        <v>338</v>
      </c>
      <c r="C22" s="595"/>
      <c r="D22" s="595"/>
      <c r="E22" s="595"/>
      <c r="F22" s="595"/>
      <c r="G22" s="595"/>
      <c r="H22" s="595"/>
      <c r="I22" s="595"/>
      <c r="J22" s="595"/>
      <c r="K22" s="595"/>
      <c r="L22" s="595"/>
      <c r="M22" s="595"/>
      <c r="N22" s="595"/>
      <c r="O22" s="595"/>
      <c r="P22" s="595"/>
      <c r="Q22" s="596"/>
      <c r="R22" s="597">
        <v>14399019</v>
      </c>
      <c r="S22" s="499"/>
      <c r="T22" s="499"/>
      <c r="U22" s="499"/>
      <c r="V22" s="499"/>
      <c r="W22" s="499"/>
      <c r="X22" s="499"/>
      <c r="Y22" s="598"/>
      <c r="Z22" s="634">
        <v>18.5</v>
      </c>
      <c r="AA22" s="634"/>
      <c r="AB22" s="634"/>
      <c r="AC22" s="634"/>
      <c r="AD22" s="635">
        <v>13326018</v>
      </c>
      <c r="AE22" s="635"/>
      <c r="AF22" s="635"/>
      <c r="AG22" s="635"/>
      <c r="AH22" s="635"/>
      <c r="AI22" s="635"/>
      <c r="AJ22" s="635"/>
      <c r="AK22" s="635"/>
      <c r="AL22" s="599">
        <v>41.7</v>
      </c>
      <c r="AM22" s="365"/>
      <c r="AN22" s="365"/>
      <c r="AO22" s="636"/>
      <c r="AP22" s="673" t="s">
        <v>366</v>
      </c>
      <c r="AQ22" s="676"/>
      <c r="AR22" s="676"/>
      <c r="AS22" s="676"/>
      <c r="AT22" s="676"/>
      <c r="AU22" s="676"/>
      <c r="AV22" s="676"/>
      <c r="AW22" s="676"/>
      <c r="AX22" s="676"/>
      <c r="AY22" s="676"/>
      <c r="AZ22" s="676"/>
      <c r="BA22" s="676"/>
      <c r="BB22" s="676"/>
      <c r="BC22" s="676"/>
      <c r="BD22" s="676"/>
      <c r="BE22" s="676"/>
      <c r="BF22" s="675"/>
      <c r="BG22" s="597" t="s">
        <v>202</v>
      </c>
      <c r="BH22" s="499"/>
      <c r="BI22" s="499"/>
      <c r="BJ22" s="499"/>
      <c r="BK22" s="499"/>
      <c r="BL22" s="499"/>
      <c r="BM22" s="499"/>
      <c r="BN22" s="598"/>
      <c r="BO22" s="634" t="s">
        <v>202</v>
      </c>
      <c r="BP22" s="634"/>
      <c r="BQ22" s="634"/>
      <c r="BR22" s="634"/>
      <c r="BS22" s="601" t="s">
        <v>202</v>
      </c>
      <c r="BT22" s="499"/>
      <c r="BU22" s="499"/>
      <c r="BV22" s="499"/>
      <c r="BW22" s="499"/>
      <c r="BX22" s="499"/>
      <c r="BY22" s="499"/>
      <c r="BZ22" s="499"/>
      <c r="CA22" s="499"/>
      <c r="CB22" s="646"/>
      <c r="CD22" s="529" t="s">
        <v>368</v>
      </c>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72"/>
    </row>
    <row r="23" spans="2:133" ht="11.25" customHeight="1">
      <c r="B23" s="594" t="s">
        <v>295</v>
      </c>
      <c r="C23" s="595"/>
      <c r="D23" s="595"/>
      <c r="E23" s="595"/>
      <c r="F23" s="595"/>
      <c r="G23" s="595"/>
      <c r="H23" s="595"/>
      <c r="I23" s="595"/>
      <c r="J23" s="595"/>
      <c r="K23" s="595"/>
      <c r="L23" s="595"/>
      <c r="M23" s="595"/>
      <c r="N23" s="595"/>
      <c r="O23" s="595"/>
      <c r="P23" s="595"/>
      <c r="Q23" s="596"/>
      <c r="R23" s="597">
        <v>13326018</v>
      </c>
      <c r="S23" s="499"/>
      <c r="T23" s="499"/>
      <c r="U23" s="499"/>
      <c r="V23" s="499"/>
      <c r="W23" s="499"/>
      <c r="X23" s="499"/>
      <c r="Y23" s="598"/>
      <c r="Z23" s="634">
        <v>17.100000000000001</v>
      </c>
      <c r="AA23" s="634"/>
      <c r="AB23" s="634"/>
      <c r="AC23" s="634"/>
      <c r="AD23" s="635">
        <v>13326018</v>
      </c>
      <c r="AE23" s="635"/>
      <c r="AF23" s="635"/>
      <c r="AG23" s="635"/>
      <c r="AH23" s="635"/>
      <c r="AI23" s="635"/>
      <c r="AJ23" s="635"/>
      <c r="AK23" s="635"/>
      <c r="AL23" s="599">
        <v>41.7</v>
      </c>
      <c r="AM23" s="365"/>
      <c r="AN23" s="365"/>
      <c r="AO23" s="636"/>
      <c r="AP23" s="673" t="s">
        <v>122</v>
      </c>
      <c r="AQ23" s="676"/>
      <c r="AR23" s="676"/>
      <c r="AS23" s="676"/>
      <c r="AT23" s="676"/>
      <c r="AU23" s="676"/>
      <c r="AV23" s="676"/>
      <c r="AW23" s="676"/>
      <c r="AX23" s="676"/>
      <c r="AY23" s="676"/>
      <c r="AZ23" s="676"/>
      <c r="BA23" s="676"/>
      <c r="BB23" s="676"/>
      <c r="BC23" s="676"/>
      <c r="BD23" s="676"/>
      <c r="BE23" s="676"/>
      <c r="BF23" s="675"/>
      <c r="BG23" s="597" t="s">
        <v>202</v>
      </c>
      <c r="BH23" s="499"/>
      <c r="BI23" s="499"/>
      <c r="BJ23" s="499"/>
      <c r="BK23" s="499"/>
      <c r="BL23" s="499"/>
      <c r="BM23" s="499"/>
      <c r="BN23" s="598"/>
      <c r="BO23" s="634" t="s">
        <v>202</v>
      </c>
      <c r="BP23" s="634"/>
      <c r="BQ23" s="634"/>
      <c r="BR23" s="634"/>
      <c r="BS23" s="601" t="s">
        <v>202</v>
      </c>
      <c r="BT23" s="499"/>
      <c r="BU23" s="499"/>
      <c r="BV23" s="499"/>
      <c r="BW23" s="499"/>
      <c r="BX23" s="499"/>
      <c r="BY23" s="499"/>
      <c r="BZ23" s="499"/>
      <c r="CA23" s="499"/>
      <c r="CB23" s="646"/>
      <c r="CD23" s="529" t="s">
        <v>309</v>
      </c>
      <c r="CE23" s="530"/>
      <c r="CF23" s="530"/>
      <c r="CG23" s="530"/>
      <c r="CH23" s="530"/>
      <c r="CI23" s="530"/>
      <c r="CJ23" s="530"/>
      <c r="CK23" s="530"/>
      <c r="CL23" s="530"/>
      <c r="CM23" s="530"/>
      <c r="CN23" s="530"/>
      <c r="CO23" s="530"/>
      <c r="CP23" s="530"/>
      <c r="CQ23" s="572"/>
      <c r="CR23" s="529" t="s">
        <v>369</v>
      </c>
      <c r="CS23" s="530"/>
      <c r="CT23" s="530"/>
      <c r="CU23" s="530"/>
      <c r="CV23" s="530"/>
      <c r="CW23" s="530"/>
      <c r="CX23" s="530"/>
      <c r="CY23" s="572"/>
      <c r="CZ23" s="529" t="s">
        <v>372</v>
      </c>
      <c r="DA23" s="530"/>
      <c r="DB23" s="530"/>
      <c r="DC23" s="572"/>
      <c r="DD23" s="529" t="s">
        <v>154</v>
      </c>
      <c r="DE23" s="530"/>
      <c r="DF23" s="530"/>
      <c r="DG23" s="530"/>
      <c r="DH23" s="530"/>
      <c r="DI23" s="530"/>
      <c r="DJ23" s="530"/>
      <c r="DK23" s="572"/>
      <c r="DL23" s="677" t="s">
        <v>375</v>
      </c>
      <c r="DM23" s="678"/>
      <c r="DN23" s="678"/>
      <c r="DO23" s="678"/>
      <c r="DP23" s="678"/>
      <c r="DQ23" s="678"/>
      <c r="DR23" s="678"/>
      <c r="DS23" s="678"/>
      <c r="DT23" s="678"/>
      <c r="DU23" s="678"/>
      <c r="DV23" s="679"/>
      <c r="DW23" s="529" t="s">
        <v>376</v>
      </c>
      <c r="DX23" s="530"/>
      <c r="DY23" s="530"/>
      <c r="DZ23" s="530"/>
      <c r="EA23" s="530"/>
      <c r="EB23" s="530"/>
      <c r="EC23" s="572"/>
    </row>
    <row r="24" spans="2:133" ht="11.25" customHeight="1">
      <c r="B24" s="594" t="s">
        <v>293</v>
      </c>
      <c r="C24" s="595"/>
      <c r="D24" s="595"/>
      <c r="E24" s="595"/>
      <c r="F24" s="595"/>
      <c r="G24" s="595"/>
      <c r="H24" s="595"/>
      <c r="I24" s="595"/>
      <c r="J24" s="595"/>
      <c r="K24" s="595"/>
      <c r="L24" s="595"/>
      <c r="M24" s="595"/>
      <c r="N24" s="595"/>
      <c r="O24" s="595"/>
      <c r="P24" s="595"/>
      <c r="Q24" s="596"/>
      <c r="R24" s="597">
        <v>1073001</v>
      </c>
      <c r="S24" s="499"/>
      <c r="T24" s="499"/>
      <c r="U24" s="499"/>
      <c r="V24" s="499"/>
      <c r="W24" s="499"/>
      <c r="X24" s="499"/>
      <c r="Y24" s="598"/>
      <c r="Z24" s="634">
        <v>1.4</v>
      </c>
      <c r="AA24" s="634"/>
      <c r="AB24" s="634"/>
      <c r="AC24" s="634"/>
      <c r="AD24" s="635" t="s">
        <v>202</v>
      </c>
      <c r="AE24" s="635"/>
      <c r="AF24" s="635"/>
      <c r="AG24" s="635"/>
      <c r="AH24" s="635"/>
      <c r="AI24" s="635"/>
      <c r="AJ24" s="635"/>
      <c r="AK24" s="635"/>
      <c r="AL24" s="599" t="s">
        <v>202</v>
      </c>
      <c r="AM24" s="365"/>
      <c r="AN24" s="365"/>
      <c r="AO24" s="636"/>
      <c r="AP24" s="673" t="s">
        <v>377</v>
      </c>
      <c r="AQ24" s="676"/>
      <c r="AR24" s="676"/>
      <c r="AS24" s="676"/>
      <c r="AT24" s="676"/>
      <c r="AU24" s="676"/>
      <c r="AV24" s="676"/>
      <c r="AW24" s="676"/>
      <c r="AX24" s="676"/>
      <c r="AY24" s="676"/>
      <c r="AZ24" s="676"/>
      <c r="BA24" s="676"/>
      <c r="BB24" s="676"/>
      <c r="BC24" s="676"/>
      <c r="BD24" s="676"/>
      <c r="BE24" s="676"/>
      <c r="BF24" s="675"/>
      <c r="BG24" s="597" t="s">
        <v>202</v>
      </c>
      <c r="BH24" s="499"/>
      <c r="BI24" s="499"/>
      <c r="BJ24" s="499"/>
      <c r="BK24" s="499"/>
      <c r="BL24" s="499"/>
      <c r="BM24" s="499"/>
      <c r="BN24" s="598"/>
      <c r="BO24" s="634" t="s">
        <v>202</v>
      </c>
      <c r="BP24" s="634"/>
      <c r="BQ24" s="634"/>
      <c r="BR24" s="634"/>
      <c r="BS24" s="601" t="s">
        <v>202</v>
      </c>
      <c r="BT24" s="499"/>
      <c r="BU24" s="499"/>
      <c r="BV24" s="499"/>
      <c r="BW24" s="499"/>
      <c r="BX24" s="499"/>
      <c r="BY24" s="499"/>
      <c r="BZ24" s="499"/>
      <c r="CA24" s="499"/>
      <c r="CB24" s="646"/>
      <c r="CD24" s="654" t="s">
        <v>378</v>
      </c>
      <c r="CE24" s="655"/>
      <c r="CF24" s="655"/>
      <c r="CG24" s="655"/>
      <c r="CH24" s="655"/>
      <c r="CI24" s="655"/>
      <c r="CJ24" s="655"/>
      <c r="CK24" s="655"/>
      <c r="CL24" s="655"/>
      <c r="CM24" s="655"/>
      <c r="CN24" s="655"/>
      <c r="CO24" s="655"/>
      <c r="CP24" s="655"/>
      <c r="CQ24" s="656"/>
      <c r="CR24" s="651">
        <v>33124145</v>
      </c>
      <c r="CS24" s="652"/>
      <c r="CT24" s="652"/>
      <c r="CU24" s="652"/>
      <c r="CV24" s="652"/>
      <c r="CW24" s="652"/>
      <c r="CX24" s="652"/>
      <c r="CY24" s="680"/>
      <c r="CZ24" s="681">
        <v>44.2</v>
      </c>
      <c r="DA24" s="661"/>
      <c r="DB24" s="661"/>
      <c r="DC24" s="682"/>
      <c r="DD24" s="683">
        <v>20169665</v>
      </c>
      <c r="DE24" s="652"/>
      <c r="DF24" s="652"/>
      <c r="DG24" s="652"/>
      <c r="DH24" s="652"/>
      <c r="DI24" s="652"/>
      <c r="DJ24" s="652"/>
      <c r="DK24" s="680"/>
      <c r="DL24" s="683">
        <v>19833436</v>
      </c>
      <c r="DM24" s="652"/>
      <c r="DN24" s="652"/>
      <c r="DO24" s="652"/>
      <c r="DP24" s="652"/>
      <c r="DQ24" s="652"/>
      <c r="DR24" s="652"/>
      <c r="DS24" s="652"/>
      <c r="DT24" s="652"/>
      <c r="DU24" s="652"/>
      <c r="DV24" s="680"/>
      <c r="DW24" s="681">
        <v>59.7</v>
      </c>
      <c r="DX24" s="661"/>
      <c r="DY24" s="661"/>
      <c r="DZ24" s="661"/>
      <c r="EA24" s="661"/>
      <c r="EB24" s="661"/>
      <c r="EC24" s="684"/>
    </row>
    <row r="25" spans="2:133" ht="11.25" customHeight="1">
      <c r="B25" s="594" t="s">
        <v>381</v>
      </c>
      <c r="C25" s="595"/>
      <c r="D25" s="595"/>
      <c r="E25" s="595"/>
      <c r="F25" s="595"/>
      <c r="G25" s="595"/>
      <c r="H25" s="595"/>
      <c r="I25" s="595"/>
      <c r="J25" s="595"/>
      <c r="K25" s="595"/>
      <c r="L25" s="595"/>
      <c r="M25" s="595"/>
      <c r="N25" s="595"/>
      <c r="O25" s="595"/>
      <c r="P25" s="595"/>
      <c r="Q25" s="596"/>
      <c r="R25" s="597" t="s">
        <v>202</v>
      </c>
      <c r="S25" s="499"/>
      <c r="T25" s="499"/>
      <c r="U25" s="499"/>
      <c r="V25" s="499"/>
      <c r="W25" s="499"/>
      <c r="X25" s="499"/>
      <c r="Y25" s="598"/>
      <c r="Z25" s="634" t="s">
        <v>202</v>
      </c>
      <c r="AA25" s="634"/>
      <c r="AB25" s="634"/>
      <c r="AC25" s="634"/>
      <c r="AD25" s="635" t="s">
        <v>202</v>
      </c>
      <c r="AE25" s="635"/>
      <c r="AF25" s="635"/>
      <c r="AG25" s="635"/>
      <c r="AH25" s="635"/>
      <c r="AI25" s="635"/>
      <c r="AJ25" s="635"/>
      <c r="AK25" s="635"/>
      <c r="AL25" s="599" t="s">
        <v>202</v>
      </c>
      <c r="AM25" s="365"/>
      <c r="AN25" s="365"/>
      <c r="AO25" s="636"/>
      <c r="AP25" s="673" t="s">
        <v>271</v>
      </c>
      <c r="AQ25" s="676"/>
      <c r="AR25" s="676"/>
      <c r="AS25" s="676"/>
      <c r="AT25" s="676"/>
      <c r="AU25" s="676"/>
      <c r="AV25" s="676"/>
      <c r="AW25" s="676"/>
      <c r="AX25" s="676"/>
      <c r="AY25" s="676"/>
      <c r="AZ25" s="676"/>
      <c r="BA25" s="676"/>
      <c r="BB25" s="676"/>
      <c r="BC25" s="676"/>
      <c r="BD25" s="676"/>
      <c r="BE25" s="676"/>
      <c r="BF25" s="675"/>
      <c r="BG25" s="597" t="s">
        <v>202</v>
      </c>
      <c r="BH25" s="499"/>
      <c r="BI25" s="499"/>
      <c r="BJ25" s="499"/>
      <c r="BK25" s="499"/>
      <c r="BL25" s="499"/>
      <c r="BM25" s="499"/>
      <c r="BN25" s="598"/>
      <c r="BO25" s="634" t="s">
        <v>202</v>
      </c>
      <c r="BP25" s="634"/>
      <c r="BQ25" s="634"/>
      <c r="BR25" s="634"/>
      <c r="BS25" s="601" t="s">
        <v>202</v>
      </c>
      <c r="BT25" s="499"/>
      <c r="BU25" s="499"/>
      <c r="BV25" s="499"/>
      <c r="BW25" s="499"/>
      <c r="BX25" s="499"/>
      <c r="BY25" s="499"/>
      <c r="BZ25" s="499"/>
      <c r="CA25" s="499"/>
      <c r="CB25" s="646"/>
      <c r="CD25" s="594" t="s">
        <v>200</v>
      </c>
      <c r="CE25" s="595"/>
      <c r="CF25" s="595"/>
      <c r="CG25" s="595"/>
      <c r="CH25" s="595"/>
      <c r="CI25" s="595"/>
      <c r="CJ25" s="595"/>
      <c r="CK25" s="595"/>
      <c r="CL25" s="595"/>
      <c r="CM25" s="595"/>
      <c r="CN25" s="595"/>
      <c r="CO25" s="595"/>
      <c r="CP25" s="595"/>
      <c r="CQ25" s="596"/>
      <c r="CR25" s="597">
        <v>9552539</v>
      </c>
      <c r="CS25" s="624"/>
      <c r="CT25" s="624"/>
      <c r="CU25" s="624"/>
      <c r="CV25" s="624"/>
      <c r="CW25" s="624"/>
      <c r="CX25" s="624"/>
      <c r="CY25" s="625"/>
      <c r="CZ25" s="599">
        <v>12.7</v>
      </c>
      <c r="DA25" s="626"/>
      <c r="DB25" s="626"/>
      <c r="DC25" s="627"/>
      <c r="DD25" s="601">
        <v>9240653</v>
      </c>
      <c r="DE25" s="624"/>
      <c r="DF25" s="624"/>
      <c r="DG25" s="624"/>
      <c r="DH25" s="624"/>
      <c r="DI25" s="624"/>
      <c r="DJ25" s="624"/>
      <c r="DK25" s="625"/>
      <c r="DL25" s="601">
        <v>8906118</v>
      </c>
      <c r="DM25" s="624"/>
      <c r="DN25" s="624"/>
      <c r="DO25" s="624"/>
      <c r="DP25" s="624"/>
      <c r="DQ25" s="624"/>
      <c r="DR25" s="624"/>
      <c r="DS25" s="624"/>
      <c r="DT25" s="624"/>
      <c r="DU25" s="624"/>
      <c r="DV25" s="625"/>
      <c r="DW25" s="599">
        <v>26.8</v>
      </c>
      <c r="DX25" s="626"/>
      <c r="DY25" s="626"/>
      <c r="DZ25" s="626"/>
      <c r="EA25" s="626"/>
      <c r="EB25" s="626"/>
      <c r="EC25" s="647"/>
    </row>
    <row r="26" spans="2:133" ht="11.25" customHeight="1">
      <c r="B26" s="594" t="s">
        <v>83</v>
      </c>
      <c r="C26" s="595"/>
      <c r="D26" s="595"/>
      <c r="E26" s="595"/>
      <c r="F26" s="595"/>
      <c r="G26" s="595"/>
      <c r="H26" s="595"/>
      <c r="I26" s="595"/>
      <c r="J26" s="595"/>
      <c r="K26" s="595"/>
      <c r="L26" s="595"/>
      <c r="M26" s="595"/>
      <c r="N26" s="595"/>
      <c r="O26" s="595"/>
      <c r="P26" s="595"/>
      <c r="Q26" s="596"/>
      <c r="R26" s="597">
        <v>32872351</v>
      </c>
      <c r="S26" s="499"/>
      <c r="T26" s="499"/>
      <c r="U26" s="499"/>
      <c r="V26" s="499"/>
      <c r="W26" s="499"/>
      <c r="X26" s="499"/>
      <c r="Y26" s="598"/>
      <c r="Z26" s="634">
        <v>42.3</v>
      </c>
      <c r="AA26" s="634"/>
      <c r="AB26" s="634"/>
      <c r="AC26" s="634"/>
      <c r="AD26" s="635">
        <v>31799350</v>
      </c>
      <c r="AE26" s="635"/>
      <c r="AF26" s="635"/>
      <c r="AG26" s="635"/>
      <c r="AH26" s="635"/>
      <c r="AI26" s="635"/>
      <c r="AJ26" s="635"/>
      <c r="AK26" s="635"/>
      <c r="AL26" s="599">
        <v>99.5</v>
      </c>
      <c r="AM26" s="365"/>
      <c r="AN26" s="365"/>
      <c r="AO26" s="636"/>
      <c r="AP26" s="673" t="s">
        <v>382</v>
      </c>
      <c r="AQ26" s="674"/>
      <c r="AR26" s="674"/>
      <c r="AS26" s="674"/>
      <c r="AT26" s="674"/>
      <c r="AU26" s="674"/>
      <c r="AV26" s="674"/>
      <c r="AW26" s="674"/>
      <c r="AX26" s="674"/>
      <c r="AY26" s="674"/>
      <c r="AZ26" s="674"/>
      <c r="BA26" s="674"/>
      <c r="BB26" s="674"/>
      <c r="BC26" s="674"/>
      <c r="BD26" s="674"/>
      <c r="BE26" s="674"/>
      <c r="BF26" s="675"/>
      <c r="BG26" s="597" t="s">
        <v>202</v>
      </c>
      <c r="BH26" s="499"/>
      <c r="BI26" s="499"/>
      <c r="BJ26" s="499"/>
      <c r="BK26" s="499"/>
      <c r="BL26" s="499"/>
      <c r="BM26" s="499"/>
      <c r="BN26" s="598"/>
      <c r="BO26" s="634" t="s">
        <v>202</v>
      </c>
      <c r="BP26" s="634"/>
      <c r="BQ26" s="634"/>
      <c r="BR26" s="634"/>
      <c r="BS26" s="601" t="s">
        <v>202</v>
      </c>
      <c r="BT26" s="499"/>
      <c r="BU26" s="499"/>
      <c r="BV26" s="499"/>
      <c r="BW26" s="499"/>
      <c r="BX26" s="499"/>
      <c r="BY26" s="499"/>
      <c r="BZ26" s="499"/>
      <c r="CA26" s="499"/>
      <c r="CB26" s="646"/>
      <c r="CD26" s="594" t="s">
        <v>110</v>
      </c>
      <c r="CE26" s="595"/>
      <c r="CF26" s="595"/>
      <c r="CG26" s="595"/>
      <c r="CH26" s="595"/>
      <c r="CI26" s="595"/>
      <c r="CJ26" s="595"/>
      <c r="CK26" s="595"/>
      <c r="CL26" s="595"/>
      <c r="CM26" s="595"/>
      <c r="CN26" s="595"/>
      <c r="CO26" s="595"/>
      <c r="CP26" s="595"/>
      <c r="CQ26" s="596"/>
      <c r="CR26" s="597">
        <v>6341266</v>
      </c>
      <c r="CS26" s="499"/>
      <c r="CT26" s="499"/>
      <c r="CU26" s="499"/>
      <c r="CV26" s="499"/>
      <c r="CW26" s="499"/>
      <c r="CX26" s="499"/>
      <c r="CY26" s="598"/>
      <c r="CZ26" s="599">
        <v>8.5</v>
      </c>
      <c r="DA26" s="626"/>
      <c r="DB26" s="626"/>
      <c r="DC26" s="627"/>
      <c r="DD26" s="601">
        <v>6200780</v>
      </c>
      <c r="DE26" s="499"/>
      <c r="DF26" s="499"/>
      <c r="DG26" s="499"/>
      <c r="DH26" s="499"/>
      <c r="DI26" s="499"/>
      <c r="DJ26" s="499"/>
      <c r="DK26" s="598"/>
      <c r="DL26" s="601" t="s">
        <v>202</v>
      </c>
      <c r="DM26" s="499"/>
      <c r="DN26" s="499"/>
      <c r="DO26" s="499"/>
      <c r="DP26" s="499"/>
      <c r="DQ26" s="499"/>
      <c r="DR26" s="499"/>
      <c r="DS26" s="499"/>
      <c r="DT26" s="499"/>
      <c r="DU26" s="499"/>
      <c r="DV26" s="598"/>
      <c r="DW26" s="599" t="s">
        <v>202</v>
      </c>
      <c r="DX26" s="626"/>
      <c r="DY26" s="626"/>
      <c r="DZ26" s="626"/>
      <c r="EA26" s="626"/>
      <c r="EB26" s="626"/>
      <c r="EC26" s="647"/>
    </row>
    <row r="27" spans="2:133" ht="11.25" customHeight="1">
      <c r="B27" s="594" t="s">
        <v>384</v>
      </c>
      <c r="C27" s="595"/>
      <c r="D27" s="595"/>
      <c r="E27" s="595"/>
      <c r="F27" s="595"/>
      <c r="G27" s="595"/>
      <c r="H27" s="595"/>
      <c r="I27" s="595"/>
      <c r="J27" s="595"/>
      <c r="K27" s="595"/>
      <c r="L27" s="595"/>
      <c r="M27" s="595"/>
      <c r="N27" s="595"/>
      <c r="O27" s="595"/>
      <c r="P27" s="595"/>
      <c r="Q27" s="596"/>
      <c r="R27" s="597">
        <v>27934</v>
      </c>
      <c r="S27" s="499"/>
      <c r="T27" s="499"/>
      <c r="U27" s="499"/>
      <c r="V27" s="499"/>
      <c r="W27" s="499"/>
      <c r="X27" s="499"/>
      <c r="Y27" s="598"/>
      <c r="Z27" s="634">
        <v>0</v>
      </c>
      <c r="AA27" s="634"/>
      <c r="AB27" s="634"/>
      <c r="AC27" s="634"/>
      <c r="AD27" s="635">
        <v>27934</v>
      </c>
      <c r="AE27" s="635"/>
      <c r="AF27" s="635"/>
      <c r="AG27" s="635"/>
      <c r="AH27" s="635"/>
      <c r="AI27" s="635"/>
      <c r="AJ27" s="635"/>
      <c r="AK27" s="635"/>
      <c r="AL27" s="599">
        <v>0.1</v>
      </c>
      <c r="AM27" s="365"/>
      <c r="AN27" s="365"/>
      <c r="AO27" s="636"/>
      <c r="AP27" s="594" t="s">
        <v>386</v>
      </c>
      <c r="AQ27" s="595"/>
      <c r="AR27" s="595"/>
      <c r="AS27" s="595"/>
      <c r="AT27" s="595"/>
      <c r="AU27" s="595"/>
      <c r="AV27" s="595"/>
      <c r="AW27" s="595"/>
      <c r="AX27" s="595"/>
      <c r="AY27" s="595"/>
      <c r="AZ27" s="595"/>
      <c r="BA27" s="595"/>
      <c r="BB27" s="595"/>
      <c r="BC27" s="595"/>
      <c r="BD27" s="595"/>
      <c r="BE27" s="595"/>
      <c r="BF27" s="596"/>
      <c r="BG27" s="597">
        <v>14850237</v>
      </c>
      <c r="BH27" s="499"/>
      <c r="BI27" s="499"/>
      <c r="BJ27" s="499"/>
      <c r="BK27" s="499"/>
      <c r="BL27" s="499"/>
      <c r="BM27" s="499"/>
      <c r="BN27" s="598"/>
      <c r="BO27" s="634">
        <v>100</v>
      </c>
      <c r="BP27" s="634"/>
      <c r="BQ27" s="634"/>
      <c r="BR27" s="634"/>
      <c r="BS27" s="601">
        <v>1158351</v>
      </c>
      <c r="BT27" s="499"/>
      <c r="BU27" s="499"/>
      <c r="BV27" s="499"/>
      <c r="BW27" s="499"/>
      <c r="BX27" s="499"/>
      <c r="BY27" s="499"/>
      <c r="BZ27" s="499"/>
      <c r="CA27" s="499"/>
      <c r="CB27" s="646"/>
      <c r="CD27" s="594" t="s">
        <v>225</v>
      </c>
      <c r="CE27" s="595"/>
      <c r="CF27" s="595"/>
      <c r="CG27" s="595"/>
      <c r="CH27" s="595"/>
      <c r="CI27" s="595"/>
      <c r="CJ27" s="595"/>
      <c r="CK27" s="595"/>
      <c r="CL27" s="595"/>
      <c r="CM27" s="595"/>
      <c r="CN27" s="595"/>
      <c r="CO27" s="595"/>
      <c r="CP27" s="595"/>
      <c r="CQ27" s="596"/>
      <c r="CR27" s="597">
        <v>16973367</v>
      </c>
      <c r="CS27" s="624"/>
      <c r="CT27" s="624"/>
      <c r="CU27" s="624"/>
      <c r="CV27" s="624"/>
      <c r="CW27" s="624"/>
      <c r="CX27" s="624"/>
      <c r="CY27" s="625"/>
      <c r="CZ27" s="599">
        <v>22.6</v>
      </c>
      <c r="DA27" s="626"/>
      <c r="DB27" s="626"/>
      <c r="DC27" s="627"/>
      <c r="DD27" s="601">
        <v>4561153</v>
      </c>
      <c r="DE27" s="624"/>
      <c r="DF27" s="624"/>
      <c r="DG27" s="624"/>
      <c r="DH27" s="624"/>
      <c r="DI27" s="624"/>
      <c r="DJ27" s="624"/>
      <c r="DK27" s="625"/>
      <c r="DL27" s="601">
        <v>4559459</v>
      </c>
      <c r="DM27" s="624"/>
      <c r="DN27" s="624"/>
      <c r="DO27" s="624"/>
      <c r="DP27" s="624"/>
      <c r="DQ27" s="624"/>
      <c r="DR27" s="624"/>
      <c r="DS27" s="624"/>
      <c r="DT27" s="624"/>
      <c r="DU27" s="624"/>
      <c r="DV27" s="625"/>
      <c r="DW27" s="599">
        <v>13.7</v>
      </c>
      <c r="DX27" s="626"/>
      <c r="DY27" s="626"/>
      <c r="DZ27" s="626"/>
      <c r="EA27" s="626"/>
      <c r="EB27" s="626"/>
      <c r="EC27" s="647"/>
    </row>
    <row r="28" spans="2:133" ht="11.25" customHeight="1">
      <c r="B28" s="594" t="s">
        <v>159</v>
      </c>
      <c r="C28" s="595"/>
      <c r="D28" s="595"/>
      <c r="E28" s="595"/>
      <c r="F28" s="595"/>
      <c r="G28" s="595"/>
      <c r="H28" s="595"/>
      <c r="I28" s="595"/>
      <c r="J28" s="595"/>
      <c r="K28" s="595"/>
      <c r="L28" s="595"/>
      <c r="M28" s="595"/>
      <c r="N28" s="595"/>
      <c r="O28" s="595"/>
      <c r="P28" s="595"/>
      <c r="Q28" s="596"/>
      <c r="R28" s="597">
        <v>346502</v>
      </c>
      <c r="S28" s="499"/>
      <c r="T28" s="499"/>
      <c r="U28" s="499"/>
      <c r="V28" s="499"/>
      <c r="W28" s="499"/>
      <c r="X28" s="499"/>
      <c r="Y28" s="598"/>
      <c r="Z28" s="634">
        <v>0.4</v>
      </c>
      <c r="AA28" s="634"/>
      <c r="AB28" s="634"/>
      <c r="AC28" s="634"/>
      <c r="AD28" s="635" t="s">
        <v>202</v>
      </c>
      <c r="AE28" s="635"/>
      <c r="AF28" s="635"/>
      <c r="AG28" s="635"/>
      <c r="AH28" s="635"/>
      <c r="AI28" s="635"/>
      <c r="AJ28" s="635"/>
      <c r="AK28" s="635"/>
      <c r="AL28" s="599" t="s">
        <v>202</v>
      </c>
      <c r="AM28" s="365"/>
      <c r="AN28" s="365"/>
      <c r="AO28" s="636"/>
      <c r="AP28" s="594"/>
      <c r="AQ28" s="595"/>
      <c r="AR28" s="595"/>
      <c r="AS28" s="595"/>
      <c r="AT28" s="595"/>
      <c r="AU28" s="595"/>
      <c r="AV28" s="595"/>
      <c r="AW28" s="595"/>
      <c r="AX28" s="595"/>
      <c r="AY28" s="595"/>
      <c r="AZ28" s="595"/>
      <c r="BA28" s="595"/>
      <c r="BB28" s="595"/>
      <c r="BC28" s="595"/>
      <c r="BD28" s="595"/>
      <c r="BE28" s="595"/>
      <c r="BF28" s="596"/>
      <c r="BG28" s="597"/>
      <c r="BH28" s="499"/>
      <c r="BI28" s="499"/>
      <c r="BJ28" s="499"/>
      <c r="BK28" s="499"/>
      <c r="BL28" s="499"/>
      <c r="BM28" s="499"/>
      <c r="BN28" s="598"/>
      <c r="BO28" s="634"/>
      <c r="BP28" s="634"/>
      <c r="BQ28" s="634"/>
      <c r="BR28" s="634"/>
      <c r="BS28" s="601"/>
      <c r="BT28" s="499"/>
      <c r="BU28" s="499"/>
      <c r="BV28" s="499"/>
      <c r="BW28" s="499"/>
      <c r="BX28" s="499"/>
      <c r="BY28" s="499"/>
      <c r="BZ28" s="499"/>
      <c r="CA28" s="499"/>
      <c r="CB28" s="646"/>
      <c r="CD28" s="594" t="s">
        <v>379</v>
      </c>
      <c r="CE28" s="595"/>
      <c r="CF28" s="595"/>
      <c r="CG28" s="595"/>
      <c r="CH28" s="595"/>
      <c r="CI28" s="595"/>
      <c r="CJ28" s="595"/>
      <c r="CK28" s="595"/>
      <c r="CL28" s="595"/>
      <c r="CM28" s="595"/>
      <c r="CN28" s="595"/>
      <c r="CO28" s="595"/>
      <c r="CP28" s="595"/>
      <c r="CQ28" s="596"/>
      <c r="CR28" s="597">
        <v>6598239</v>
      </c>
      <c r="CS28" s="499"/>
      <c r="CT28" s="499"/>
      <c r="CU28" s="499"/>
      <c r="CV28" s="499"/>
      <c r="CW28" s="499"/>
      <c r="CX28" s="499"/>
      <c r="CY28" s="598"/>
      <c r="CZ28" s="599">
        <v>8.8000000000000007</v>
      </c>
      <c r="DA28" s="626"/>
      <c r="DB28" s="626"/>
      <c r="DC28" s="627"/>
      <c r="DD28" s="601">
        <v>6367859</v>
      </c>
      <c r="DE28" s="499"/>
      <c r="DF28" s="499"/>
      <c r="DG28" s="499"/>
      <c r="DH28" s="499"/>
      <c r="DI28" s="499"/>
      <c r="DJ28" s="499"/>
      <c r="DK28" s="598"/>
      <c r="DL28" s="601">
        <v>6367859</v>
      </c>
      <c r="DM28" s="499"/>
      <c r="DN28" s="499"/>
      <c r="DO28" s="499"/>
      <c r="DP28" s="499"/>
      <c r="DQ28" s="499"/>
      <c r="DR28" s="499"/>
      <c r="DS28" s="499"/>
      <c r="DT28" s="499"/>
      <c r="DU28" s="499"/>
      <c r="DV28" s="598"/>
      <c r="DW28" s="599">
        <v>19.2</v>
      </c>
      <c r="DX28" s="626"/>
      <c r="DY28" s="626"/>
      <c r="DZ28" s="626"/>
      <c r="EA28" s="626"/>
      <c r="EB28" s="626"/>
      <c r="EC28" s="647"/>
    </row>
    <row r="29" spans="2:133" ht="11.25" customHeight="1">
      <c r="B29" s="594" t="s">
        <v>308</v>
      </c>
      <c r="C29" s="595"/>
      <c r="D29" s="595"/>
      <c r="E29" s="595"/>
      <c r="F29" s="595"/>
      <c r="G29" s="595"/>
      <c r="H29" s="595"/>
      <c r="I29" s="595"/>
      <c r="J29" s="595"/>
      <c r="K29" s="595"/>
      <c r="L29" s="595"/>
      <c r="M29" s="595"/>
      <c r="N29" s="595"/>
      <c r="O29" s="595"/>
      <c r="P29" s="595"/>
      <c r="Q29" s="596"/>
      <c r="R29" s="597">
        <v>721008</v>
      </c>
      <c r="S29" s="499"/>
      <c r="T29" s="499"/>
      <c r="U29" s="499"/>
      <c r="V29" s="499"/>
      <c r="W29" s="499"/>
      <c r="X29" s="499"/>
      <c r="Y29" s="598"/>
      <c r="Z29" s="634">
        <v>0.9</v>
      </c>
      <c r="AA29" s="634"/>
      <c r="AB29" s="634"/>
      <c r="AC29" s="634"/>
      <c r="AD29" s="635">
        <v>53622</v>
      </c>
      <c r="AE29" s="635"/>
      <c r="AF29" s="635"/>
      <c r="AG29" s="635"/>
      <c r="AH29" s="635"/>
      <c r="AI29" s="635"/>
      <c r="AJ29" s="635"/>
      <c r="AK29" s="635"/>
      <c r="AL29" s="599">
        <v>0.2</v>
      </c>
      <c r="AM29" s="365"/>
      <c r="AN29" s="365"/>
      <c r="AO29" s="636"/>
      <c r="AP29" s="608"/>
      <c r="AQ29" s="609"/>
      <c r="AR29" s="609"/>
      <c r="AS29" s="609"/>
      <c r="AT29" s="609"/>
      <c r="AU29" s="609"/>
      <c r="AV29" s="609"/>
      <c r="AW29" s="609"/>
      <c r="AX29" s="609"/>
      <c r="AY29" s="609"/>
      <c r="AZ29" s="609"/>
      <c r="BA29" s="609"/>
      <c r="BB29" s="609"/>
      <c r="BC29" s="609"/>
      <c r="BD29" s="609"/>
      <c r="BE29" s="609"/>
      <c r="BF29" s="610"/>
      <c r="BG29" s="597"/>
      <c r="BH29" s="499"/>
      <c r="BI29" s="499"/>
      <c r="BJ29" s="499"/>
      <c r="BK29" s="499"/>
      <c r="BL29" s="499"/>
      <c r="BM29" s="499"/>
      <c r="BN29" s="598"/>
      <c r="BO29" s="634"/>
      <c r="BP29" s="634"/>
      <c r="BQ29" s="634"/>
      <c r="BR29" s="634"/>
      <c r="BS29" s="635"/>
      <c r="BT29" s="635"/>
      <c r="BU29" s="635"/>
      <c r="BV29" s="635"/>
      <c r="BW29" s="635"/>
      <c r="BX29" s="635"/>
      <c r="BY29" s="635"/>
      <c r="BZ29" s="635"/>
      <c r="CA29" s="635"/>
      <c r="CB29" s="672"/>
      <c r="CD29" s="400" t="s">
        <v>176</v>
      </c>
      <c r="CE29" s="402"/>
      <c r="CF29" s="594" t="s">
        <v>26</v>
      </c>
      <c r="CG29" s="595"/>
      <c r="CH29" s="595"/>
      <c r="CI29" s="595"/>
      <c r="CJ29" s="595"/>
      <c r="CK29" s="595"/>
      <c r="CL29" s="595"/>
      <c r="CM29" s="595"/>
      <c r="CN29" s="595"/>
      <c r="CO29" s="595"/>
      <c r="CP29" s="595"/>
      <c r="CQ29" s="596"/>
      <c r="CR29" s="597">
        <v>6598239</v>
      </c>
      <c r="CS29" s="624"/>
      <c r="CT29" s="624"/>
      <c r="CU29" s="624"/>
      <c r="CV29" s="624"/>
      <c r="CW29" s="624"/>
      <c r="CX29" s="624"/>
      <c r="CY29" s="625"/>
      <c r="CZ29" s="599">
        <v>8.8000000000000007</v>
      </c>
      <c r="DA29" s="626"/>
      <c r="DB29" s="626"/>
      <c r="DC29" s="627"/>
      <c r="DD29" s="601">
        <v>6367859</v>
      </c>
      <c r="DE29" s="624"/>
      <c r="DF29" s="624"/>
      <c r="DG29" s="624"/>
      <c r="DH29" s="624"/>
      <c r="DI29" s="624"/>
      <c r="DJ29" s="624"/>
      <c r="DK29" s="625"/>
      <c r="DL29" s="601">
        <v>6367859</v>
      </c>
      <c r="DM29" s="624"/>
      <c r="DN29" s="624"/>
      <c r="DO29" s="624"/>
      <c r="DP29" s="624"/>
      <c r="DQ29" s="624"/>
      <c r="DR29" s="624"/>
      <c r="DS29" s="624"/>
      <c r="DT29" s="624"/>
      <c r="DU29" s="624"/>
      <c r="DV29" s="625"/>
      <c r="DW29" s="599">
        <v>19.2</v>
      </c>
      <c r="DX29" s="626"/>
      <c r="DY29" s="626"/>
      <c r="DZ29" s="626"/>
      <c r="EA29" s="626"/>
      <c r="EB29" s="626"/>
      <c r="EC29" s="647"/>
    </row>
    <row r="30" spans="2:133" ht="11.25" customHeight="1">
      <c r="B30" s="594" t="s">
        <v>21</v>
      </c>
      <c r="C30" s="595"/>
      <c r="D30" s="595"/>
      <c r="E30" s="595"/>
      <c r="F30" s="595"/>
      <c r="G30" s="595"/>
      <c r="H30" s="595"/>
      <c r="I30" s="595"/>
      <c r="J30" s="595"/>
      <c r="K30" s="595"/>
      <c r="L30" s="595"/>
      <c r="M30" s="595"/>
      <c r="N30" s="595"/>
      <c r="O30" s="595"/>
      <c r="P30" s="595"/>
      <c r="Q30" s="596"/>
      <c r="R30" s="597">
        <v>325177</v>
      </c>
      <c r="S30" s="499"/>
      <c r="T30" s="499"/>
      <c r="U30" s="499"/>
      <c r="V30" s="499"/>
      <c r="W30" s="499"/>
      <c r="X30" s="499"/>
      <c r="Y30" s="598"/>
      <c r="Z30" s="634">
        <v>0.4</v>
      </c>
      <c r="AA30" s="634"/>
      <c r="AB30" s="634"/>
      <c r="AC30" s="634"/>
      <c r="AD30" s="635" t="s">
        <v>202</v>
      </c>
      <c r="AE30" s="635"/>
      <c r="AF30" s="635"/>
      <c r="AG30" s="635"/>
      <c r="AH30" s="635"/>
      <c r="AI30" s="635"/>
      <c r="AJ30" s="635"/>
      <c r="AK30" s="635"/>
      <c r="AL30" s="599" t="s">
        <v>202</v>
      </c>
      <c r="AM30" s="365"/>
      <c r="AN30" s="365"/>
      <c r="AO30" s="636"/>
      <c r="AP30" s="529" t="s">
        <v>309</v>
      </c>
      <c r="AQ30" s="530"/>
      <c r="AR30" s="530"/>
      <c r="AS30" s="530"/>
      <c r="AT30" s="530"/>
      <c r="AU30" s="530"/>
      <c r="AV30" s="530"/>
      <c r="AW30" s="530"/>
      <c r="AX30" s="530"/>
      <c r="AY30" s="530"/>
      <c r="AZ30" s="530"/>
      <c r="BA30" s="530"/>
      <c r="BB30" s="530"/>
      <c r="BC30" s="530"/>
      <c r="BD30" s="530"/>
      <c r="BE30" s="530"/>
      <c r="BF30" s="572"/>
      <c r="BG30" s="529" t="s">
        <v>388</v>
      </c>
      <c r="BH30" s="670"/>
      <c r="BI30" s="670"/>
      <c r="BJ30" s="670"/>
      <c r="BK30" s="670"/>
      <c r="BL30" s="670"/>
      <c r="BM30" s="670"/>
      <c r="BN30" s="670"/>
      <c r="BO30" s="670"/>
      <c r="BP30" s="670"/>
      <c r="BQ30" s="671"/>
      <c r="BR30" s="529" t="s">
        <v>132</v>
      </c>
      <c r="BS30" s="670"/>
      <c r="BT30" s="670"/>
      <c r="BU30" s="670"/>
      <c r="BV30" s="670"/>
      <c r="BW30" s="670"/>
      <c r="BX30" s="670"/>
      <c r="BY30" s="670"/>
      <c r="BZ30" s="670"/>
      <c r="CA30" s="670"/>
      <c r="CB30" s="671"/>
      <c r="CD30" s="403"/>
      <c r="CE30" s="405"/>
      <c r="CF30" s="594" t="s">
        <v>390</v>
      </c>
      <c r="CG30" s="595"/>
      <c r="CH30" s="595"/>
      <c r="CI30" s="595"/>
      <c r="CJ30" s="595"/>
      <c r="CK30" s="595"/>
      <c r="CL30" s="595"/>
      <c r="CM30" s="595"/>
      <c r="CN30" s="595"/>
      <c r="CO30" s="595"/>
      <c r="CP30" s="595"/>
      <c r="CQ30" s="596"/>
      <c r="CR30" s="597">
        <v>6301278</v>
      </c>
      <c r="CS30" s="499"/>
      <c r="CT30" s="499"/>
      <c r="CU30" s="499"/>
      <c r="CV30" s="499"/>
      <c r="CW30" s="499"/>
      <c r="CX30" s="499"/>
      <c r="CY30" s="598"/>
      <c r="CZ30" s="599">
        <v>8.4</v>
      </c>
      <c r="DA30" s="626"/>
      <c r="DB30" s="626"/>
      <c r="DC30" s="627"/>
      <c r="DD30" s="601">
        <v>6093376</v>
      </c>
      <c r="DE30" s="499"/>
      <c r="DF30" s="499"/>
      <c r="DG30" s="499"/>
      <c r="DH30" s="499"/>
      <c r="DI30" s="499"/>
      <c r="DJ30" s="499"/>
      <c r="DK30" s="598"/>
      <c r="DL30" s="601">
        <v>6093376</v>
      </c>
      <c r="DM30" s="499"/>
      <c r="DN30" s="499"/>
      <c r="DO30" s="499"/>
      <c r="DP30" s="499"/>
      <c r="DQ30" s="499"/>
      <c r="DR30" s="499"/>
      <c r="DS30" s="499"/>
      <c r="DT30" s="499"/>
      <c r="DU30" s="499"/>
      <c r="DV30" s="598"/>
      <c r="DW30" s="599">
        <v>18.399999999999999</v>
      </c>
      <c r="DX30" s="626"/>
      <c r="DY30" s="626"/>
      <c r="DZ30" s="626"/>
      <c r="EA30" s="626"/>
      <c r="EB30" s="626"/>
      <c r="EC30" s="647"/>
    </row>
    <row r="31" spans="2:133" ht="11.25" customHeight="1">
      <c r="B31" s="594" t="s">
        <v>339</v>
      </c>
      <c r="C31" s="595"/>
      <c r="D31" s="595"/>
      <c r="E31" s="595"/>
      <c r="F31" s="595"/>
      <c r="G31" s="595"/>
      <c r="H31" s="595"/>
      <c r="I31" s="595"/>
      <c r="J31" s="595"/>
      <c r="K31" s="595"/>
      <c r="L31" s="595"/>
      <c r="M31" s="595"/>
      <c r="N31" s="595"/>
      <c r="O31" s="595"/>
      <c r="P31" s="595"/>
      <c r="Q31" s="596"/>
      <c r="R31" s="597">
        <v>25639703</v>
      </c>
      <c r="S31" s="499"/>
      <c r="T31" s="499"/>
      <c r="U31" s="499"/>
      <c r="V31" s="499"/>
      <c r="W31" s="499"/>
      <c r="X31" s="499"/>
      <c r="Y31" s="598"/>
      <c r="Z31" s="634">
        <v>33</v>
      </c>
      <c r="AA31" s="634"/>
      <c r="AB31" s="634"/>
      <c r="AC31" s="634"/>
      <c r="AD31" s="635" t="s">
        <v>202</v>
      </c>
      <c r="AE31" s="635"/>
      <c r="AF31" s="635"/>
      <c r="AG31" s="635"/>
      <c r="AH31" s="635"/>
      <c r="AI31" s="635"/>
      <c r="AJ31" s="635"/>
      <c r="AK31" s="635"/>
      <c r="AL31" s="599" t="s">
        <v>202</v>
      </c>
      <c r="AM31" s="365"/>
      <c r="AN31" s="365"/>
      <c r="AO31" s="636"/>
      <c r="AP31" s="392" t="s">
        <v>4</v>
      </c>
      <c r="AQ31" s="393"/>
      <c r="AR31" s="393"/>
      <c r="AS31" s="393"/>
      <c r="AT31" s="657" t="s">
        <v>391</v>
      </c>
      <c r="AU31" s="47"/>
      <c r="AV31" s="47"/>
      <c r="AW31" s="47"/>
      <c r="AX31" s="654" t="s">
        <v>272</v>
      </c>
      <c r="AY31" s="655"/>
      <c r="AZ31" s="655"/>
      <c r="BA31" s="655"/>
      <c r="BB31" s="655"/>
      <c r="BC31" s="655"/>
      <c r="BD31" s="655"/>
      <c r="BE31" s="655"/>
      <c r="BF31" s="656"/>
      <c r="BG31" s="669">
        <v>99.1</v>
      </c>
      <c r="BH31" s="662"/>
      <c r="BI31" s="662"/>
      <c r="BJ31" s="662"/>
      <c r="BK31" s="662"/>
      <c r="BL31" s="662"/>
      <c r="BM31" s="661">
        <v>98.2</v>
      </c>
      <c r="BN31" s="662"/>
      <c r="BO31" s="662"/>
      <c r="BP31" s="662"/>
      <c r="BQ31" s="663"/>
      <c r="BR31" s="669">
        <v>99.6</v>
      </c>
      <c r="BS31" s="662"/>
      <c r="BT31" s="662"/>
      <c r="BU31" s="662"/>
      <c r="BV31" s="662"/>
      <c r="BW31" s="662"/>
      <c r="BX31" s="661">
        <v>98.7</v>
      </c>
      <c r="BY31" s="662"/>
      <c r="BZ31" s="662"/>
      <c r="CA31" s="662"/>
      <c r="CB31" s="663"/>
      <c r="CD31" s="403"/>
      <c r="CE31" s="405"/>
      <c r="CF31" s="594" t="s">
        <v>311</v>
      </c>
      <c r="CG31" s="595"/>
      <c r="CH31" s="595"/>
      <c r="CI31" s="595"/>
      <c r="CJ31" s="595"/>
      <c r="CK31" s="595"/>
      <c r="CL31" s="595"/>
      <c r="CM31" s="595"/>
      <c r="CN31" s="595"/>
      <c r="CO31" s="595"/>
      <c r="CP31" s="595"/>
      <c r="CQ31" s="596"/>
      <c r="CR31" s="597">
        <v>296961</v>
      </c>
      <c r="CS31" s="624"/>
      <c r="CT31" s="624"/>
      <c r="CU31" s="624"/>
      <c r="CV31" s="624"/>
      <c r="CW31" s="624"/>
      <c r="CX31" s="624"/>
      <c r="CY31" s="625"/>
      <c r="CZ31" s="599">
        <v>0.4</v>
      </c>
      <c r="DA31" s="626"/>
      <c r="DB31" s="626"/>
      <c r="DC31" s="627"/>
      <c r="DD31" s="601">
        <v>274483</v>
      </c>
      <c r="DE31" s="624"/>
      <c r="DF31" s="624"/>
      <c r="DG31" s="624"/>
      <c r="DH31" s="624"/>
      <c r="DI31" s="624"/>
      <c r="DJ31" s="624"/>
      <c r="DK31" s="625"/>
      <c r="DL31" s="601">
        <v>274483</v>
      </c>
      <c r="DM31" s="624"/>
      <c r="DN31" s="624"/>
      <c r="DO31" s="624"/>
      <c r="DP31" s="624"/>
      <c r="DQ31" s="624"/>
      <c r="DR31" s="624"/>
      <c r="DS31" s="624"/>
      <c r="DT31" s="624"/>
      <c r="DU31" s="624"/>
      <c r="DV31" s="625"/>
      <c r="DW31" s="599">
        <v>0.8</v>
      </c>
      <c r="DX31" s="626"/>
      <c r="DY31" s="626"/>
      <c r="DZ31" s="626"/>
      <c r="EA31" s="626"/>
      <c r="EB31" s="626"/>
      <c r="EC31" s="647"/>
    </row>
    <row r="32" spans="2:133" ht="11.25" customHeight="1">
      <c r="B32" s="664" t="s">
        <v>59</v>
      </c>
      <c r="C32" s="665"/>
      <c r="D32" s="665"/>
      <c r="E32" s="665"/>
      <c r="F32" s="665"/>
      <c r="G32" s="665"/>
      <c r="H32" s="665"/>
      <c r="I32" s="665"/>
      <c r="J32" s="665"/>
      <c r="K32" s="665"/>
      <c r="L32" s="665"/>
      <c r="M32" s="665"/>
      <c r="N32" s="665"/>
      <c r="O32" s="665"/>
      <c r="P32" s="665"/>
      <c r="Q32" s="666"/>
      <c r="R32" s="597" t="s">
        <v>202</v>
      </c>
      <c r="S32" s="499"/>
      <c r="T32" s="499"/>
      <c r="U32" s="499"/>
      <c r="V32" s="499"/>
      <c r="W32" s="499"/>
      <c r="X32" s="499"/>
      <c r="Y32" s="598"/>
      <c r="Z32" s="634" t="s">
        <v>202</v>
      </c>
      <c r="AA32" s="634"/>
      <c r="AB32" s="634"/>
      <c r="AC32" s="634"/>
      <c r="AD32" s="635" t="s">
        <v>202</v>
      </c>
      <c r="AE32" s="635"/>
      <c r="AF32" s="635"/>
      <c r="AG32" s="635"/>
      <c r="AH32" s="635"/>
      <c r="AI32" s="635"/>
      <c r="AJ32" s="635"/>
      <c r="AK32" s="635"/>
      <c r="AL32" s="599" t="s">
        <v>202</v>
      </c>
      <c r="AM32" s="365"/>
      <c r="AN32" s="365"/>
      <c r="AO32" s="636"/>
      <c r="AP32" s="642"/>
      <c r="AQ32" s="456"/>
      <c r="AR32" s="456"/>
      <c r="AS32" s="456"/>
      <c r="AT32" s="658"/>
      <c r="AU32" s="8" t="s">
        <v>248</v>
      </c>
      <c r="AV32" s="8"/>
      <c r="AW32" s="8"/>
      <c r="AX32" s="594" t="s">
        <v>370</v>
      </c>
      <c r="AY32" s="595"/>
      <c r="AZ32" s="595"/>
      <c r="BA32" s="595"/>
      <c r="BB32" s="595"/>
      <c r="BC32" s="595"/>
      <c r="BD32" s="595"/>
      <c r="BE32" s="595"/>
      <c r="BF32" s="596"/>
      <c r="BG32" s="667">
        <v>99.2</v>
      </c>
      <c r="BH32" s="624"/>
      <c r="BI32" s="624"/>
      <c r="BJ32" s="624"/>
      <c r="BK32" s="624"/>
      <c r="BL32" s="624"/>
      <c r="BM32" s="365">
        <v>98.5</v>
      </c>
      <c r="BN32" s="668"/>
      <c r="BO32" s="668"/>
      <c r="BP32" s="668"/>
      <c r="BQ32" s="645"/>
      <c r="BR32" s="667">
        <v>99.5</v>
      </c>
      <c r="BS32" s="624"/>
      <c r="BT32" s="624"/>
      <c r="BU32" s="624"/>
      <c r="BV32" s="624"/>
      <c r="BW32" s="624"/>
      <c r="BX32" s="365">
        <v>98.8</v>
      </c>
      <c r="BY32" s="668"/>
      <c r="BZ32" s="668"/>
      <c r="CA32" s="668"/>
      <c r="CB32" s="645"/>
      <c r="CD32" s="406"/>
      <c r="CE32" s="408"/>
      <c r="CF32" s="594" t="s">
        <v>209</v>
      </c>
      <c r="CG32" s="595"/>
      <c r="CH32" s="595"/>
      <c r="CI32" s="595"/>
      <c r="CJ32" s="595"/>
      <c r="CK32" s="595"/>
      <c r="CL32" s="595"/>
      <c r="CM32" s="595"/>
      <c r="CN32" s="595"/>
      <c r="CO32" s="595"/>
      <c r="CP32" s="595"/>
      <c r="CQ32" s="596"/>
      <c r="CR32" s="597" t="s">
        <v>202</v>
      </c>
      <c r="CS32" s="499"/>
      <c r="CT32" s="499"/>
      <c r="CU32" s="499"/>
      <c r="CV32" s="499"/>
      <c r="CW32" s="499"/>
      <c r="CX32" s="499"/>
      <c r="CY32" s="598"/>
      <c r="CZ32" s="599" t="s">
        <v>202</v>
      </c>
      <c r="DA32" s="626"/>
      <c r="DB32" s="626"/>
      <c r="DC32" s="627"/>
      <c r="DD32" s="601" t="s">
        <v>202</v>
      </c>
      <c r="DE32" s="499"/>
      <c r="DF32" s="499"/>
      <c r="DG32" s="499"/>
      <c r="DH32" s="499"/>
      <c r="DI32" s="499"/>
      <c r="DJ32" s="499"/>
      <c r="DK32" s="598"/>
      <c r="DL32" s="601" t="s">
        <v>202</v>
      </c>
      <c r="DM32" s="499"/>
      <c r="DN32" s="499"/>
      <c r="DO32" s="499"/>
      <c r="DP32" s="499"/>
      <c r="DQ32" s="499"/>
      <c r="DR32" s="499"/>
      <c r="DS32" s="499"/>
      <c r="DT32" s="499"/>
      <c r="DU32" s="499"/>
      <c r="DV32" s="598"/>
      <c r="DW32" s="599" t="s">
        <v>202</v>
      </c>
      <c r="DX32" s="626"/>
      <c r="DY32" s="626"/>
      <c r="DZ32" s="626"/>
      <c r="EA32" s="626"/>
      <c r="EB32" s="626"/>
      <c r="EC32" s="647"/>
    </row>
    <row r="33" spans="2:133" ht="11.25" customHeight="1">
      <c r="B33" s="594" t="s">
        <v>392</v>
      </c>
      <c r="C33" s="595"/>
      <c r="D33" s="595"/>
      <c r="E33" s="595"/>
      <c r="F33" s="595"/>
      <c r="G33" s="595"/>
      <c r="H33" s="595"/>
      <c r="I33" s="595"/>
      <c r="J33" s="595"/>
      <c r="K33" s="595"/>
      <c r="L33" s="595"/>
      <c r="M33" s="595"/>
      <c r="N33" s="595"/>
      <c r="O33" s="595"/>
      <c r="P33" s="595"/>
      <c r="Q33" s="596"/>
      <c r="R33" s="597">
        <v>5899621</v>
      </c>
      <c r="S33" s="499"/>
      <c r="T33" s="499"/>
      <c r="U33" s="499"/>
      <c r="V33" s="499"/>
      <c r="W33" s="499"/>
      <c r="X33" s="499"/>
      <c r="Y33" s="598"/>
      <c r="Z33" s="634">
        <v>7.6</v>
      </c>
      <c r="AA33" s="634"/>
      <c r="AB33" s="634"/>
      <c r="AC33" s="634"/>
      <c r="AD33" s="635" t="s">
        <v>202</v>
      </c>
      <c r="AE33" s="635"/>
      <c r="AF33" s="635"/>
      <c r="AG33" s="635"/>
      <c r="AH33" s="635"/>
      <c r="AI33" s="635"/>
      <c r="AJ33" s="635"/>
      <c r="AK33" s="635"/>
      <c r="AL33" s="599" t="s">
        <v>202</v>
      </c>
      <c r="AM33" s="365"/>
      <c r="AN33" s="365"/>
      <c r="AO33" s="636"/>
      <c r="AP33" s="395"/>
      <c r="AQ33" s="396"/>
      <c r="AR33" s="396"/>
      <c r="AS33" s="396"/>
      <c r="AT33" s="659"/>
      <c r="AU33" s="48"/>
      <c r="AV33" s="48"/>
      <c r="AW33" s="48"/>
      <c r="AX33" s="608" t="s">
        <v>161</v>
      </c>
      <c r="AY33" s="609"/>
      <c r="AZ33" s="609"/>
      <c r="BA33" s="609"/>
      <c r="BB33" s="609"/>
      <c r="BC33" s="609"/>
      <c r="BD33" s="609"/>
      <c r="BE33" s="609"/>
      <c r="BF33" s="610"/>
      <c r="BG33" s="660">
        <v>98.8</v>
      </c>
      <c r="BH33" s="612"/>
      <c r="BI33" s="612"/>
      <c r="BJ33" s="612"/>
      <c r="BK33" s="612"/>
      <c r="BL33" s="612"/>
      <c r="BM33" s="632">
        <v>97.8</v>
      </c>
      <c r="BN33" s="612"/>
      <c r="BO33" s="612"/>
      <c r="BP33" s="612"/>
      <c r="BQ33" s="640"/>
      <c r="BR33" s="660">
        <v>99.6</v>
      </c>
      <c r="BS33" s="612"/>
      <c r="BT33" s="612"/>
      <c r="BU33" s="612"/>
      <c r="BV33" s="612"/>
      <c r="BW33" s="612"/>
      <c r="BX33" s="632">
        <v>98.5</v>
      </c>
      <c r="BY33" s="612"/>
      <c r="BZ33" s="612"/>
      <c r="CA33" s="612"/>
      <c r="CB33" s="640"/>
      <c r="CD33" s="594" t="s">
        <v>393</v>
      </c>
      <c r="CE33" s="595"/>
      <c r="CF33" s="595"/>
      <c r="CG33" s="595"/>
      <c r="CH33" s="595"/>
      <c r="CI33" s="595"/>
      <c r="CJ33" s="595"/>
      <c r="CK33" s="595"/>
      <c r="CL33" s="595"/>
      <c r="CM33" s="595"/>
      <c r="CN33" s="595"/>
      <c r="CO33" s="595"/>
      <c r="CP33" s="595"/>
      <c r="CQ33" s="596"/>
      <c r="CR33" s="597">
        <v>34083381</v>
      </c>
      <c r="CS33" s="624"/>
      <c r="CT33" s="624"/>
      <c r="CU33" s="624"/>
      <c r="CV33" s="624"/>
      <c r="CW33" s="624"/>
      <c r="CX33" s="624"/>
      <c r="CY33" s="625"/>
      <c r="CZ33" s="599">
        <v>45.4</v>
      </c>
      <c r="DA33" s="626"/>
      <c r="DB33" s="626"/>
      <c r="DC33" s="627"/>
      <c r="DD33" s="601">
        <v>14824345</v>
      </c>
      <c r="DE33" s="624"/>
      <c r="DF33" s="624"/>
      <c r="DG33" s="624"/>
      <c r="DH33" s="624"/>
      <c r="DI33" s="624"/>
      <c r="DJ33" s="624"/>
      <c r="DK33" s="625"/>
      <c r="DL33" s="601">
        <v>10968122</v>
      </c>
      <c r="DM33" s="624"/>
      <c r="DN33" s="624"/>
      <c r="DO33" s="624"/>
      <c r="DP33" s="624"/>
      <c r="DQ33" s="624"/>
      <c r="DR33" s="624"/>
      <c r="DS33" s="624"/>
      <c r="DT33" s="624"/>
      <c r="DU33" s="624"/>
      <c r="DV33" s="625"/>
      <c r="DW33" s="599">
        <v>33</v>
      </c>
      <c r="DX33" s="626"/>
      <c r="DY33" s="626"/>
      <c r="DZ33" s="626"/>
      <c r="EA33" s="626"/>
      <c r="EB33" s="626"/>
      <c r="EC33" s="647"/>
    </row>
    <row r="34" spans="2:133" ht="11.25" customHeight="1">
      <c r="B34" s="594" t="s">
        <v>235</v>
      </c>
      <c r="C34" s="595"/>
      <c r="D34" s="595"/>
      <c r="E34" s="595"/>
      <c r="F34" s="595"/>
      <c r="G34" s="595"/>
      <c r="H34" s="595"/>
      <c r="I34" s="595"/>
      <c r="J34" s="595"/>
      <c r="K34" s="595"/>
      <c r="L34" s="595"/>
      <c r="M34" s="595"/>
      <c r="N34" s="595"/>
      <c r="O34" s="595"/>
      <c r="P34" s="595"/>
      <c r="Q34" s="596"/>
      <c r="R34" s="597">
        <v>337470</v>
      </c>
      <c r="S34" s="499"/>
      <c r="T34" s="499"/>
      <c r="U34" s="499"/>
      <c r="V34" s="499"/>
      <c r="W34" s="499"/>
      <c r="X34" s="499"/>
      <c r="Y34" s="598"/>
      <c r="Z34" s="634">
        <v>0.4</v>
      </c>
      <c r="AA34" s="634"/>
      <c r="AB34" s="634"/>
      <c r="AC34" s="634"/>
      <c r="AD34" s="635">
        <v>81484</v>
      </c>
      <c r="AE34" s="635"/>
      <c r="AF34" s="635"/>
      <c r="AG34" s="635"/>
      <c r="AH34" s="635"/>
      <c r="AI34" s="635"/>
      <c r="AJ34" s="635"/>
      <c r="AK34" s="635"/>
      <c r="AL34" s="599">
        <v>0.3</v>
      </c>
      <c r="AM34" s="365"/>
      <c r="AN34" s="365"/>
      <c r="AO34" s="63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94" t="s">
        <v>396</v>
      </c>
      <c r="CE34" s="595"/>
      <c r="CF34" s="595"/>
      <c r="CG34" s="595"/>
      <c r="CH34" s="595"/>
      <c r="CI34" s="595"/>
      <c r="CJ34" s="595"/>
      <c r="CK34" s="595"/>
      <c r="CL34" s="595"/>
      <c r="CM34" s="595"/>
      <c r="CN34" s="595"/>
      <c r="CO34" s="595"/>
      <c r="CP34" s="595"/>
      <c r="CQ34" s="596"/>
      <c r="CR34" s="597">
        <v>7273960</v>
      </c>
      <c r="CS34" s="499"/>
      <c r="CT34" s="499"/>
      <c r="CU34" s="499"/>
      <c r="CV34" s="499"/>
      <c r="CW34" s="499"/>
      <c r="CX34" s="499"/>
      <c r="CY34" s="598"/>
      <c r="CZ34" s="599">
        <v>9.6999999999999993</v>
      </c>
      <c r="DA34" s="626"/>
      <c r="DB34" s="626"/>
      <c r="DC34" s="627"/>
      <c r="DD34" s="601">
        <v>5420602</v>
      </c>
      <c r="DE34" s="499"/>
      <c r="DF34" s="499"/>
      <c r="DG34" s="499"/>
      <c r="DH34" s="499"/>
      <c r="DI34" s="499"/>
      <c r="DJ34" s="499"/>
      <c r="DK34" s="598"/>
      <c r="DL34" s="601">
        <v>4442352</v>
      </c>
      <c r="DM34" s="499"/>
      <c r="DN34" s="499"/>
      <c r="DO34" s="499"/>
      <c r="DP34" s="499"/>
      <c r="DQ34" s="499"/>
      <c r="DR34" s="499"/>
      <c r="DS34" s="499"/>
      <c r="DT34" s="499"/>
      <c r="DU34" s="499"/>
      <c r="DV34" s="598"/>
      <c r="DW34" s="599">
        <v>13.4</v>
      </c>
      <c r="DX34" s="626"/>
      <c r="DY34" s="626"/>
      <c r="DZ34" s="626"/>
      <c r="EA34" s="626"/>
      <c r="EB34" s="626"/>
      <c r="EC34" s="647"/>
    </row>
    <row r="35" spans="2:133" ht="11.25" customHeight="1">
      <c r="B35" s="594" t="s">
        <v>147</v>
      </c>
      <c r="C35" s="595"/>
      <c r="D35" s="595"/>
      <c r="E35" s="595"/>
      <c r="F35" s="595"/>
      <c r="G35" s="595"/>
      <c r="H35" s="595"/>
      <c r="I35" s="595"/>
      <c r="J35" s="595"/>
      <c r="K35" s="595"/>
      <c r="L35" s="595"/>
      <c r="M35" s="595"/>
      <c r="N35" s="595"/>
      <c r="O35" s="595"/>
      <c r="P35" s="595"/>
      <c r="Q35" s="596"/>
      <c r="R35" s="597">
        <v>580307</v>
      </c>
      <c r="S35" s="499"/>
      <c r="T35" s="499"/>
      <c r="U35" s="499"/>
      <c r="V35" s="499"/>
      <c r="W35" s="499"/>
      <c r="X35" s="499"/>
      <c r="Y35" s="598"/>
      <c r="Z35" s="634">
        <v>0.7</v>
      </c>
      <c r="AA35" s="634"/>
      <c r="AB35" s="634"/>
      <c r="AC35" s="634"/>
      <c r="AD35" s="635" t="s">
        <v>202</v>
      </c>
      <c r="AE35" s="635"/>
      <c r="AF35" s="635"/>
      <c r="AG35" s="635"/>
      <c r="AH35" s="635"/>
      <c r="AI35" s="635"/>
      <c r="AJ35" s="635"/>
      <c r="AK35" s="635"/>
      <c r="AL35" s="599" t="s">
        <v>202</v>
      </c>
      <c r="AM35" s="365"/>
      <c r="AN35" s="365"/>
      <c r="AO35" s="636"/>
      <c r="AP35" s="18"/>
      <c r="AQ35" s="529" t="s">
        <v>398</v>
      </c>
      <c r="AR35" s="530"/>
      <c r="AS35" s="530"/>
      <c r="AT35" s="530"/>
      <c r="AU35" s="530"/>
      <c r="AV35" s="530"/>
      <c r="AW35" s="530"/>
      <c r="AX35" s="530"/>
      <c r="AY35" s="530"/>
      <c r="AZ35" s="530"/>
      <c r="BA35" s="530"/>
      <c r="BB35" s="530"/>
      <c r="BC35" s="530"/>
      <c r="BD35" s="530"/>
      <c r="BE35" s="530"/>
      <c r="BF35" s="572"/>
      <c r="BG35" s="529" t="s">
        <v>214</v>
      </c>
      <c r="BH35" s="530"/>
      <c r="BI35" s="530"/>
      <c r="BJ35" s="530"/>
      <c r="BK35" s="530"/>
      <c r="BL35" s="530"/>
      <c r="BM35" s="530"/>
      <c r="BN35" s="530"/>
      <c r="BO35" s="530"/>
      <c r="BP35" s="530"/>
      <c r="BQ35" s="530"/>
      <c r="BR35" s="530"/>
      <c r="BS35" s="530"/>
      <c r="BT35" s="530"/>
      <c r="BU35" s="530"/>
      <c r="BV35" s="530"/>
      <c r="BW35" s="530"/>
      <c r="BX35" s="530"/>
      <c r="BY35" s="530"/>
      <c r="BZ35" s="530"/>
      <c r="CA35" s="530"/>
      <c r="CB35" s="572"/>
      <c r="CD35" s="594" t="s">
        <v>400</v>
      </c>
      <c r="CE35" s="595"/>
      <c r="CF35" s="595"/>
      <c r="CG35" s="595"/>
      <c r="CH35" s="595"/>
      <c r="CI35" s="595"/>
      <c r="CJ35" s="595"/>
      <c r="CK35" s="595"/>
      <c r="CL35" s="595"/>
      <c r="CM35" s="595"/>
      <c r="CN35" s="595"/>
      <c r="CO35" s="595"/>
      <c r="CP35" s="595"/>
      <c r="CQ35" s="596"/>
      <c r="CR35" s="597">
        <v>609955</v>
      </c>
      <c r="CS35" s="624"/>
      <c r="CT35" s="624"/>
      <c r="CU35" s="624"/>
      <c r="CV35" s="624"/>
      <c r="CW35" s="624"/>
      <c r="CX35" s="624"/>
      <c r="CY35" s="625"/>
      <c r="CZ35" s="599">
        <v>0.8</v>
      </c>
      <c r="DA35" s="626"/>
      <c r="DB35" s="626"/>
      <c r="DC35" s="627"/>
      <c r="DD35" s="601">
        <v>302263</v>
      </c>
      <c r="DE35" s="624"/>
      <c r="DF35" s="624"/>
      <c r="DG35" s="624"/>
      <c r="DH35" s="624"/>
      <c r="DI35" s="624"/>
      <c r="DJ35" s="624"/>
      <c r="DK35" s="625"/>
      <c r="DL35" s="601">
        <v>292230</v>
      </c>
      <c r="DM35" s="624"/>
      <c r="DN35" s="624"/>
      <c r="DO35" s="624"/>
      <c r="DP35" s="624"/>
      <c r="DQ35" s="624"/>
      <c r="DR35" s="624"/>
      <c r="DS35" s="624"/>
      <c r="DT35" s="624"/>
      <c r="DU35" s="624"/>
      <c r="DV35" s="625"/>
      <c r="DW35" s="599">
        <v>0.9</v>
      </c>
      <c r="DX35" s="626"/>
      <c r="DY35" s="626"/>
      <c r="DZ35" s="626"/>
      <c r="EA35" s="626"/>
      <c r="EB35" s="626"/>
      <c r="EC35" s="647"/>
    </row>
    <row r="36" spans="2:133" ht="11.25" customHeight="1">
      <c r="B36" s="594" t="s">
        <v>402</v>
      </c>
      <c r="C36" s="595"/>
      <c r="D36" s="595"/>
      <c r="E36" s="595"/>
      <c r="F36" s="595"/>
      <c r="G36" s="595"/>
      <c r="H36" s="595"/>
      <c r="I36" s="595"/>
      <c r="J36" s="595"/>
      <c r="K36" s="595"/>
      <c r="L36" s="595"/>
      <c r="M36" s="595"/>
      <c r="N36" s="595"/>
      <c r="O36" s="595"/>
      <c r="P36" s="595"/>
      <c r="Q36" s="596"/>
      <c r="R36" s="597">
        <v>1863592</v>
      </c>
      <c r="S36" s="499"/>
      <c r="T36" s="499"/>
      <c r="U36" s="499"/>
      <c r="V36" s="499"/>
      <c r="W36" s="499"/>
      <c r="X36" s="499"/>
      <c r="Y36" s="598"/>
      <c r="Z36" s="634">
        <v>2.4</v>
      </c>
      <c r="AA36" s="634"/>
      <c r="AB36" s="634"/>
      <c r="AC36" s="634"/>
      <c r="AD36" s="635" t="s">
        <v>202</v>
      </c>
      <c r="AE36" s="635"/>
      <c r="AF36" s="635"/>
      <c r="AG36" s="635"/>
      <c r="AH36" s="635"/>
      <c r="AI36" s="635"/>
      <c r="AJ36" s="635"/>
      <c r="AK36" s="635"/>
      <c r="AL36" s="599" t="s">
        <v>202</v>
      </c>
      <c r="AM36" s="365"/>
      <c r="AN36" s="365"/>
      <c r="AO36" s="636"/>
      <c r="AP36" s="18"/>
      <c r="AQ36" s="648" t="s">
        <v>386</v>
      </c>
      <c r="AR36" s="649"/>
      <c r="AS36" s="649"/>
      <c r="AT36" s="649"/>
      <c r="AU36" s="649"/>
      <c r="AV36" s="649"/>
      <c r="AW36" s="649"/>
      <c r="AX36" s="649"/>
      <c r="AY36" s="650"/>
      <c r="AZ36" s="651">
        <v>7085039</v>
      </c>
      <c r="BA36" s="652"/>
      <c r="BB36" s="652"/>
      <c r="BC36" s="652"/>
      <c r="BD36" s="652"/>
      <c r="BE36" s="652"/>
      <c r="BF36" s="653"/>
      <c r="BG36" s="654" t="s">
        <v>403</v>
      </c>
      <c r="BH36" s="655"/>
      <c r="BI36" s="655"/>
      <c r="BJ36" s="655"/>
      <c r="BK36" s="655"/>
      <c r="BL36" s="655"/>
      <c r="BM36" s="655"/>
      <c r="BN36" s="655"/>
      <c r="BO36" s="655"/>
      <c r="BP36" s="655"/>
      <c r="BQ36" s="655"/>
      <c r="BR36" s="655"/>
      <c r="BS36" s="655"/>
      <c r="BT36" s="655"/>
      <c r="BU36" s="656"/>
      <c r="BV36" s="651">
        <v>96797</v>
      </c>
      <c r="BW36" s="652"/>
      <c r="BX36" s="652"/>
      <c r="BY36" s="652"/>
      <c r="BZ36" s="652"/>
      <c r="CA36" s="652"/>
      <c r="CB36" s="653"/>
      <c r="CD36" s="594" t="s">
        <v>30</v>
      </c>
      <c r="CE36" s="595"/>
      <c r="CF36" s="595"/>
      <c r="CG36" s="595"/>
      <c r="CH36" s="595"/>
      <c r="CI36" s="595"/>
      <c r="CJ36" s="595"/>
      <c r="CK36" s="595"/>
      <c r="CL36" s="595"/>
      <c r="CM36" s="595"/>
      <c r="CN36" s="595"/>
      <c r="CO36" s="595"/>
      <c r="CP36" s="595"/>
      <c r="CQ36" s="596"/>
      <c r="CR36" s="597">
        <v>17363094</v>
      </c>
      <c r="CS36" s="499"/>
      <c r="CT36" s="499"/>
      <c r="CU36" s="499"/>
      <c r="CV36" s="499"/>
      <c r="CW36" s="499"/>
      <c r="CX36" s="499"/>
      <c r="CY36" s="598"/>
      <c r="CZ36" s="599">
        <v>23.1</v>
      </c>
      <c r="DA36" s="626"/>
      <c r="DB36" s="626"/>
      <c r="DC36" s="627"/>
      <c r="DD36" s="601">
        <v>3071006</v>
      </c>
      <c r="DE36" s="499"/>
      <c r="DF36" s="499"/>
      <c r="DG36" s="499"/>
      <c r="DH36" s="499"/>
      <c r="DI36" s="499"/>
      <c r="DJ36" s="499"/>
      <c r="DK36" s="598"/>
      <c r="DL36" s="601">
        <v>1635175</v>
      </c>
      <c r="DM36" s="499"/>
      <c r="DN36" s="499"/>
      <c r="DO36" s="499"/>
      <c r="DP36" s="499"/>
      <c r="DQ36" s="499"/>
      <c r="DR36" s="499"/>
      <c r="DS36" s="499"/>
      <c r="DT36" s="499"/>
      <c r="DU36" s="499"/>
      <c r="DV36" s="598"/>
      <c r="DW36" s="599">
        <v>4.9000000000000004</v>
      </c>
      <c r="DX36" s="626"/>
      <c r="DY36" s="626"/>
      <c r="DZ36" s="626"/>
      <c r="EA36" s="626"/>
      <c r="EB36" s="626"/>
      <c r="EC36" s="647"/>
    </row>
    <row r="37" spans="2:133" ht="11.25" customHeight="1">
      <c r="B37" s="594" t="s">
        <v>371</v>
      </c>
      <c r="C37" s="595"/>
      <c r="D37" s="595"/>
      <c r="E37" s="595"/>
      <c r="F37" s="595"/>
      <c r="G37" s="595"/>
      <c r="H37" s="595"/>
      <c r="I37" s="595"/>
      <c r="J37" s="595"/>
      <c r="K37" s="595"/>
      <c r="L37" s="595"/>
      <c r="M37" s="595"/>
      <c r="N37" s="595"/>
      <c r="O37" s="595"/>
      <c r="P37" s="595"/>
      <c r="Q37" s="596"/>
      <c r="R37" s="597">
        <v>1897170</v>
      </c>
      <c r="S37" s="499"/>
      <c r="T37" s="499"/>
      <c r="U37" s="499"/>
      <c r="V37" s="499"/>
      <c r="W37" s="499"/>
      <c r="X37" s="499"/>
      <c r="Y37" s="598"/>
      <c r="Z37" s="634">
        <v>2.4</v>
      </c>
      <c r="AA37" s="634"/>
      <c r="AB37" s="634"/>
      <c r="AC37" s="634"/>
      <c r="AD37" s="635" t="s">
        <v>202</v>
      </c>
      <c r="AE37" s="635"/>
      <c r="AF37" s="635"/>
      <c r="AG37" s="635"/>
      <c r="AH37" s="635"/>
      <c r="AI37" s="635"/>
      <c r="AJ37" s="635"/>
      <c r="AK37" s="635"/>
      <c r="AL37" s="599" t="s">
        <v>202</v>
      </c>
      <c r="AM37" s="365"/>
      <c r="AN37" s="365"/>
      <c r="AO37" s="636"/>
      <c r="AQ37" s="643" t="s">
        <v>404</v>
      </c>
      <c r="AR37" s="510"/>
      <c r="AS37" s="510"/>
      <c r="AT37" s="510"/>
      <c r="AU37" s="510"/>
      <c r="AV37" s="510"/>
      <c r="AW37" s="510"/>
      <c r="AX37" s="510"/>
      <c r="AY37" s="644"/>
      <c r="AZ37" s="597">
        <v>1274004</v>
      </c>
      <c r="BA37" s="499"/>
      <c r="BB37" s="499"/>
      <c r="BC37" s="499"/>
      <c r="BD37" s="624"/>
      <c r="BE37" s="624"/>
      <c r="BF37" s="645"/>
      <c r="BG37" s="594" t="s">
        <v>405</v>
      </c>
      <c r="BH37" s="595"/>
      <c r="BI37" s="595"/>
      <c r="BJ37" s="595"/>
      <c r="BK37" s="595"/>
      <c r="BL37" s="595"/>
      <c r="BM37" s="595"/>
      <c r="BN37" s="595"/>
      <c r="BO37" s="595"/>
      <c r="BP37" s="595"/>
      <c r="BQ37" s="595"/>
      <c r="BR37" s="595"/>
      <c r="BS37" s="595"/>
      <c r="BT37" s="595"/>
      <c r="BU37" s="596"/>
      <c r="BV37" s="597">
        <v>-102698</v>
      </c>
      <c r="BW37" s="499"/>
      <c r="BX37" s="499"/>
      <c r="BY37" s="499"/>
      <c r="BZ37" s="499"/>
      <c r="CA37" s="499"/>
      <c r="CB37" s="646"/>
      <c r="CD37" s="594" t="s">
        <v>163</v>
      </c>
      <c r="CE37" s="595"/>
      <c r="CF37" s="595"/>
      <c r="CG37" s="595"/>
      <c r="CH37" s="595"/>
      <c r="CI37" s="595"/>
      <c r="CJ37" s="595"/>
      <c r="CK37" s="595"/>
      <c r="CL37" s="595"/>
      <c r="CM37" s="595"/>
      <c r="CN37" s="595"/>
      <c r="CO37" s="595"/>
      <c r="CP37" s="595"/>
      <c r="CQ37" s="596"/>
      <c r="CR37" s="597">
        <v>13360</v>
      </c>
      <c r="CS37" s="624"/>
      <c r="CT37" s="624"/>
      <c r="CU37" s="624"/>
      <c r="CV37" s="624"/>
      <c r="CW37" s="624"/>
      <c r="CX37" s="624"/>
      <c r="CY37" s="625"/>
      <c r="CZ37" s="599">
        <v>0</v>
      </c>
      <c r="DA37" s="626"/>
      <c r="DB37" s="626"/>
      <c r="DC37" s="627"/>
      <c r="DD37" s="601">
        <v>13360</v>
      </c>
      <c r="DE37" s="624"/>
      <c r="DF37" s="624"/>
      <c r="DG37" s="624"/>
      <c r="DH37" s="624"/>
      <c r="DI37" s="624"/>
      <c r="DJ37" s="624"/>
      <c r="DK37" s="625"/>
      <c r="DL37" s="601">
        <v>11905</v>
      </c>
      <c r="DM37" s="624"/>
      <c r="DN37" s="624"/>
      <c r="DO37" s="624"/>
      <c r="DP37" s="624"/>
      <c r="DQ37" s="624"/>
      <c r="DR37" s="624"/>
      <c r="DS37" s="624"/>
      <c r="DT37" s="624"/>
      <c r="DU37" s="624"/>
      <c r="DV37" s="625"/>
      <c r="DW37" s="599">
        <v>0</v>
      </c>
      <c r="DX37" s="626"/>
      <c r="DY37" s="626"/>
      <c r="DZ37" s="626"/>
      <c r="EA37" s="626"/>
      <c r="EB37" s="626"/>
      <c r="EC37" s="647"/>
    </row>
    <row r="38" spans="2:133" ht="11.25" customHeight="1">
      <c r="B38" s="594" t="s">
        <v>394</v>
      </c>
      <c r="C38" s="595"/>
      <c r="D38" s="595"/>
      <c r="E38" s="595"/>
      <c r="F38" s="595"/>
      <c r="G38" s="595"/>
      <c r="H38" s="595"/>
      <c r="I38" s="595"/>
      <c r="J38" s="595"/>
      <c r="K38" s="595"/>
      <c r="L38" s="595"/>
      <c r="M38" s="595"/>
      <c r="N38" s="595"/>
      <c r="O38" s="595"/>
      <c r="P38" s="595"/>
      <c r="Q38" s="596"/>
      <c r="R38" s="597">
        <v>1687857</v>
      </c>
      <c r="S38" s="499"/>
      <c r="T38" s="499"/>
      <c r="U38" s="499"/>
      <c r="V38" s="499"/>
      <c r="W38" s="499"/>
      <c r="X38" s="499"/>
      <c r="Y38" s="598"/>
      <c r="Z38" s="634">
        <v>2.2000000000000002</v>
      </c>
      <c r="AA38" s="634"/>
      <c r="AB38" s="634"/>
      <c r="AC38" s="634"/>
      <c r="AD38" s="635">
        <v>2299</v>
      </c>
      <c r="AE38" s="635"/>
      <c r="AF38" s="635"/>
      <c r="AG38" s="635"/>
      <c r="AH38" s="635"/>
      <c r="AI38" s="635"/>
      <c r="AJ38" s="635"/>
      <c r="AK38" s="635"/>
      <c r="AL38" s="599">
        <v>0</v>
      </c>
      <c r="AM38" s="365"/>
      <c r="AN38" s="365"/>
      <c r="AO38" s="636"/>
      <c r="AQ38" s="643" t="s">
        <v>302</v>
      </c>
      <c r="AR38" s="510"/>
      <c r="AS38" s="510"/>
      <c r="AT38" s="510"/>
      <c r="AU38" s="510"/>
      <c r="AV38" s="510"/>
      <c r="AW38" s="510"/>
      <c r="AX38" s="510"/>
      <c r="AY38" s="644"/>
      <c r="AZ38" s="597">
        <v>137419</v>
      </c>
      <c r="BA38" s="499"/>
      <c r="BB38" s="499"/>
      <c r="BC38" s="499"/>
      <c r="BD38" s="624"/>
      <c r="BE38" s="624"/>
      <c r="BF38" s="645"/>
      <c r="BG38" s="594" t="s">
        <v>407</v>
      </c>
      <c r="BH38" s="595"/>
      <c r="BI38" s="595"/>
      <c r="BJ38" s="595"/>
      <c r="BK38" s="595"/>
      <c r="BL38" s="595"/>
      <c r="BM38" s="595"/>
      <c r="BN38" s="595"/>
      <c r="BO38" s="595"/>
      <c r="BP38" s="595"/>
      <c r="BQ38" s="595"/>
      <c r="BR38" s="595"/>
      <c r="BS38" s="595"/>
      <c r="BT38" s="595"/>
      <c r="BU38" s="596"/>
      <c r="BV38" s="597">
        <v>18002</v>
      </c>
      <c r="BW38" s="499"/>
      <c r="BX38" s="499"/>
      <c r="BY38" s="499"/>
      <c r="BZ38" s="499"/>
      <c r="CA38" s="499"/>
      <c r="CB38" s="646"/>
      <c r="CD38" s="594" t="s">
        <v>408</v>
      </c>
      <c r="CE38" s="595"/>
      <c r="CF38" s="595"/>
      <c r="CG38" s="595"/>
      <c r="CH38" s="595"/>
      <c r="CI38" s="595"/>
      <c r="CJ38" s="595"/>
      <c r="CK38" s="595"/>
      <c r="CL38" s="595"/>
      <c r="CM38" s="595"/>
      <c r="CN38" s="595"/>
      <c r="CO38" s="595"/>
      <c r="CP38" s="595"/>
      <c r="CQ38" s="596"/>
      <c r="CR38" s="597">
        <v>5673616</v>
      </c>
      <c r="CS38" s="499"/>
      <c r="CT38" s="499"/>
      <c r="CU38" s="499"/>
      <c r="CV38" s="499"/>
      <c r="CW38" s="499"/>
      <c r="CX38" s="499"/>
      <c r="CY38" s="598"/>
      <c r="CZ38" s="599">
        <v>7.6</v>
      </c>
      <c r="DA38" s="626"/>
      <c r="DB38" s="626"/>
      <c r="DC38" s="627"/>
      <c r="DD38" s="601">
        <v>4519515</v>
      </c>
      <c r="DE38" s="499"/>
      <c r="DF38" s="499"/>
      <c r="DG38" s="499"/>
      <c r="DH38" s="499"/>
      <c r="DI38" s="499"/>
      <c r="DJ38" s="499"/>
      <c r="DK38" s="598"/>
      <c r="DL38" s="601">
        <v>4282717</v>
      </c>
      <c r="DM38" s="499"/>
      <c r="DN38" s="499"/>
      <c r="DO38" s="499"/>
      <c r="DP38" s="499"/>
      <c r="DQ38" s="499"/>
      <c r="DR38" s="499"/>
      <c r="DS38" s="499"/>
      <c r="DT38" s="499"/>
      <c r="DU38" s="499"/>
      <c r="DV38" s="598"/>
      <c r="DW38" s="599">
        <v>12.9</v>
      </c>
      <c r="DX38" s="626"/>
      <c r="DY38" s="626"/>
      <c r="DZ38" s="626"/>
      <c r="EA38" s="626"/>
      <c r="EB38" s="626"/>
      <c r="EC38" s="647"/>
    </row>
    <row r="39" spans="2:133" ht="11.25" customHeight="1">
      <c r="B39" s="594" t="s">
        <v>409</v>
      </c>
      <c r="C39" s="595"/>
      <c r="D39" s="595"/>
      <c r="E39" s="595"/>
      <c r="F39" s="595"/>
      <c r="G39" s="595"/>
      <c r="H39" s="595"/>
      <c r="I39" s="595"/>
      <c r="J39" s="595"/>
      <c r="K39" s="595"/>
      <c r="L39" s="595"/>
      <c r="M39" s="595"/>
      <c r="N39" s="595"/>
      <c r="O39" s="595"/>
      <c r="P39" s="595"/>
      <c r="Q39" s="596"/>
      <c r="R39" s="597">
        <v>5577391</v>
      </c>
      <c r="S39" s="499"/>
      <c r="T39" s="499"/>
      <c r="U39" s="499"/>
      <c r="V39" s="499"/>
      <c r="W39" s="499"/>
      <c r="X39" s="499"/>
      <c r="Y39" s="598"/>
      <c r="Z39" s="634">
        <v>7.2</v>
      </c>
      <c r="AA39" s="634"/>
      <c r="AB39" s="634"/>
      <c r="AC39" s="634"/>
      <c r="AD39" s="635" t="s">
        <v>202</v>
      </c>
      <c r="AE39" s="635"/>
      <c r="AF39" s="635"/>
      <c r="AG39" s="635"/>
      <c r="AH39" s="635"/>
      <c r="AI39" s="635"/>
      <c r="AJ39" s="635"/>
      <c r="AK39" s="635"/>
      <c r="AL39" s="599" t="s">
        <v>202</v>
      </c>
      <c r="AM39" s="365"/>
      <c r="AN39" s="365"/>
      <c r="AO39" s="636"/>
      <c r="AQ39" s="643" t="s">
        <v>410</v>
      </c>
      <c r="AR39" s="510"/>
      <c r="AS39" s="510"/>
      <c r="AT39" s="510"/>
      <c r="AU39" s="510"/>
      <c r="AV39" s="510"/>
      <c r="AW39" s="510"/>
      <c r="AX39" s="510"/>
      <c r="AY39" s="644"/>
      <c r="AZ39" s="597" t="s">
        <v>202</v>
      </c>
      <c r="BA39" s="499"/>
      <c r="BB39" s="499"/>
      <c r="BC39" s="499"/>
      <c r="BD39" s="624"/>
      <c r="BE39" s="624"/>
      <c r="BF39" s="645"/>
      <c r="BG39" s="594" t="s">
        <v>332</v>
      </c>
      <c r="BH39" s="595"/>
      <c r="BI39" s="595"/>
      <c r="BJ39" s="595"/>
      <c r="BK39" s="595"/>
      <c r="BL39" s="595"/>
      <c r="BM39" s="595"/>
      <c r="BN39" s="595"/>
      <c r="BO39" s="595"/>
      <c r="BP39" s="595"/>
      <c r="BQ39" s="595"/>
      <c r="BR39" s="595"/>
      <c r="BS39" s="595"/>
      <c r="BT39" s="595"/>
      <c r="BU39" s="596"/>
      <c r="BV39" s="597">
        <v>27377</v>
      </c>
      <c r="BW39" s="499"/>
      <c r="BX39" s="499"/>
      <c r="BY39" s="499"/>
      <c r="BZ39" s="499"/>
      <c r="CA39" s="499"/>
      <c r="CB39" s="646"/>
      <c r="CD39" s="594" t="s">
        <v>411</v>
      </c>
      <c r="CE39" s="595"/>
      <c r="CF39" s="595"/>
      <c r="CG39" s="595"/>
      <c r="CH39" s="595"/>
      <c r="CI39" s="595"/>
      <c r="CJ39" s="595"/>
      <c r="CK39" s="595"/>
      <c r="CL39" s="595"/>
      <c r="CM39" s="595"/>
      <c r="CN39" s="595"/>
      <c r="CO39" s="595"/>
      <c r="CP39" s="595"/>
      <c r="CQ39" s="596"/>
      <c r="CR39" s="597">
        <v>1534413</v>
      </c>
      <c r="CS39" s="624"/>
      <c r="CT39" s="624"/>
      <c r="CU39" s="624"/>
      <c r="CV39" s="624"/>
      <c r="CW39" s="624"/>
      <c r="CX39" s="624"/>
      <c r="CY39" s="625"/>
      <c r="CZ39" s="599">
        <v>2</v>
      </c>
      <c r="DA39" s="626"/>
      <c r="DB39" s="626"/>
      <c r="DC39" s="627"/>
      <c r="DD39" s="601">
        <v>1067804</v>
      </c>
      <c r="DE39" s="624"/>
      <c r="DF39" s="624"/>
      <c r="DG39" s="624"/>
      <c r="DH39" s="624"/>
      <c r="DI39" s="624"/>
      <c r="DJ39" s="624"/>
      <c r="DK39" s="625"/>
      <c r="DL39" s="601" t="s">
        <v>202</v>
      </c>
      <c r="DM39" s="624"/>
      <c r="DN39" s="624"/>
      <c r="DO39" s="624"/>
      <c r="DP39" s="624"/>
      <c r="DQ39" s="624"/>
      <c r="DR39" s="624"/>
      <c r="DS39" s="624"/>
      <c r="DT39" s="624"/>
      <c r="DU39" s="624"/>
      <c r="DV39" s="625"/>
      <c r="DW39" s="599" t="s">
        <v>202</v>
      </c>
      <c r="DX39" s="626"/>
      <c r="DY39" s="626"/>
      <c r="DZ39" s="626"/>
      <c r="EA39" s="626"/>
      <c r="EB39" s="626"/>
      <c r="EC39" s="647"/>
    </row>
    <row r="40" spans="2:133" ht="11.25" customHeight="1">
      <c r="B40" s="594" t="s">
        <v>415</v>
      </c>
      <c r="C40" s="595"/>
      <c r="D40" s="595"/>
      <c r="E40" s="595"/>
      <c r="F40" s="595"/>
      <c r="G40" s="595"/>
      <c r="H40" s="595"/>
      <c r="I40" s="595"/>
      <c r="J40" s="595"/>
      <c r="K40" s="595"/>
      <c r="L40" s="595"/>
      <c r="M40" s="595"/>
      <c r="N40" s="595"/>
      <c r="O40" s="595"/>
      <c r="P40" s="595"/>
      <c r="Q40" s="596"/>
      <c r="R40" s="597" t="s">
        <v>202</v>
      </c>
      <c r="S40" s="499"/>
      <c r="T40" s="499"/>
      <c r="U40" s="499"/>
      <c r="V40" s="499"/>
      <c r="W40" s="499"/>
      <c r="X40" s="499"/>
      <c r="Y40" s="598"/>
      <c r="Z40" s="634" t="s">
        <v>202</v>
      </c>
      <c r="AA40" s="634"/>
      <c r="AB40" s="634"/>
      <c r="AC40" s="634"/>
      <c r="AD40" s="635" t="s">
        <v>202</v>
      </c>
      <c r="AE40" s="635"/>
      <c r="AF40" s="635"/>
      <c r="AG40" s="635"/>
      <c r="AH40" s="635"/>
      <c r="AI40" s="635"/>
      <c r="AJ40" s="635"/>
      <c r="AK40" s="635"/>
      <c r="AL40" s="599" t="s">
        <v>202</v>
      </c>
      <c r="AM40" s="365"/>
      <c r="AN40" s="365"/>
      <c r="AO40" s="636"/>
      <c r="AQ40" s="643" t="s">
        <v>416</v>
      </c>
      <c r="AR40" s="510"/>
      <c r="AS40" s="510"/>
      <c r="AT40" s="510"/>
      <c r="AU40" s="510"/>
      <c r="AV40" s="510"/>
      <c r="AW40" s="510"/>
      <c r="AX40" s="510"/>
      <c r="AY40" s="644"/>
      <c r="AZ40" s="597" t="s">
        <v>202</v>
      </c>
      <c r="BA40" s="499"/>
      <c r="BB40" s="499"/>
      <c r="BC40" s="499"/>
      <c r="BD40" s="624"/>
      <c r="BE40" s="624"/>
      <c r="BF40" s="645"/>
      <c r="BG40" s="642" t="s">
        <v>418</v>
      </c>
      <c r="BH40" s="456"/>
      <c r="BI40" s="456"/>
      <c r="BJ40" s="456"/>
      <c r="BK40" s="456"/>
      <c r="BL40" s="7"/>
      <c r="BM40" s="595" t="s">
        <v>419</v>
      </c>
      <c r="BN40" s="595"/>
      <c r="BO40" s="595"/>
      <c r="BP40" s="595"/>
      <c r="BQ40" s="595"/>
      <c r="BR40" s="595"/>
      <c r="BS40" s="595"/>
      <c r="BT40" s="595"/>
      <c r="BU40" s="596"/>
      <c r="BV40" s="597">
        <v>89</v>
      </c>
      <c r="BW40" s="499"/>
      <c r="BX40" s="499"/>
      <c r="BY40" s="499"/>
      <c r="BZ40" s="499"/>
      <c r="CA40" s="499"/>
      <c r="CB40" s="646"/>
      <c r="CD40" s="594" t="s">
        <v>367</v>
      </c>
      <c r="CE40" s="595"/>
      <c r="CF40" s="595"/>
      <c r="CG40" s="595"/>
      <c r="CH40" s="595"/>
      <c r="CI40" s="595"/>
      <c r="CJ40" s="595"/>
      <c r="CK40" s="595"/>
      <c r="CL40" s="595"/>
      <c r="CM40" s="595"/>
      <c r="CN40" s="595"/>
      <c r="CO40" s="595"/>
      <c r="CP40" s="595"/>
      <c r="CQ40" s="596"/>
      <c r="CR40" s="597">
        <v>1628343</v>
      </c>
      <c r="CS40" s="499"/>
      <c r="CT40" s="499"/>
      <c r="CU40" s="499"/>
      <c r="CV40" s="499"/>
      <c r="CW40" s="499"/>
      <c r="CX40" s="499"/>
      <c r="CY40" s="598"/>
      <c r="CZ40" s="599">
        <v>2.2000000000000002</v>
      </c>
      <c r="DA40" s="626"/>
      <c r="DB40" s="626"/>
      <c r="DC40" s="627"/>
      <c r="DD40" s="601">
        <v>443155</v>
      </c>
      <c r="DE40" s="499"/>
      <c r="DF40" s="499"/>
      <c r="DG40" s="499"/>
      <c r="DH40" s="499"/>
      <c r="DI40" s="499"/>
      <c r="DJ40" s="499"/>
      <c r="DK40" s="598"/>
      <c r="DL40" s="601">
        <v>315648</v>
      </c>
      <c r="DM40" s="499"/>
      <c r="DN40" s="499"/>
      <c r="DO40" s="499"/>
      <c r="DP40" s="499"/>
      <c r="DQ40" s="499"/>
      <c r="DR40" s="499"/>
      <c r="DS40" s="499"/>
      <c r="DT40" s="499"/>
      <c r="DU40" s="499"/>
      <c r="DV40" s="598"/>
      <c r="DW40" s="599">
        <v>1</v>
      </c>
      <c r="DX40" s="626"/>
      <c r="DY40" s="626"/>
      <c r="DZ40" s="626"/>
      <c r="EA40" s="626"/>
      <c r="EB40" s="626"/>
      <c r="EC40" s="647"/>
    </row>
    <row r="41" spans="2:133" ht="11.25" customHeight="1">
      <c r="B41" s="594" t="s">
        <v>420</v>
      </c>
      <c r="C41" s="595"/>
      <c r="D41" s="595"/>
      <c r="E41" s="595"/>
      <c r="F41" s="595"/>
      <c r="G41" s="595"/>
      <c r="H41" s="595"/>
      <c r="I41" s="595"/>
      <c r="J41" s="595"/>
      <c r="K41" s="595"/>
      <c r="L41" s="595"/>
      <c r="M41" s="595"/>
      <c r="N41" s="595"/>
      <c r="O41" s="595"/>
      <c r="P41" s="595"/>
      <c r="Q41" s="596"/>
      <c r="R41" s="597" t="s">
        <v>202</v>
      </c>
      <c r="S41" s="499"/>
      <c r="T41" s="499"/>
      <c r="U41" s="499"/>
      <c r="V41" s="499"/>
      <c r="W41" s="499"/>
      <c r="X41" s="499"/>
      <c r="Y41" s="598"/>
      <c r="Z41" s="634" t="s">
        <v>202</v>
      </c>
      <c r="AA41" s="634"/>
      <c r="AB41" s="634"/>
      <c r="AC41" s="634"/>
      <c r="AD41" s="635" t="s">
        <v>202</v>
      </c>
      <c r="AE41" s="635"/>
      <c r="AF41" s="635"/>
      <c r="AG41" s="635"/>
      <c r="AH41" s="635"/>
      <c r="AI41" s="635"/>
      <c r="AJ41" s="635"/>
      <c r="AK41" s="635"/>
      <c r="AL41" s="599" t="s">
        <v>202</v>
      </c>
      <c r="AM41" s="365"/>
      <c r="AN41" s="365"/>
      <c r="AO41" s="636"/>
      <c r="AQ41" s="643" t="s">
        <v>421</v>
      </c>
      <c r="AR41" s="510"/>
      <c r="AS41" s="510"/>
      <c r="AT41" s="510"/>
      <c r="AU41" s="510"/>
      <c r="AV41" s="510"/>
      <c r="AW41" s="510"/>
      <c r="AX41" s="510"/>
      <c r="AY41" s="644"/>
      <c r="AZ41" s="597">
        <v>1398804</v>
      </c>
      <c r="BA41" s="499"/>
      <c r="BB41" s="499"/>
      <c r="BC41" s="499"/>
      <c r="BD41" s="624"/>
      <c r="BE41" s="624"/>
      <c r="BF41" s="645"/>
      <c r="BG41" s="642"/>
      <c r="BH41" s="456"/>
      <c r="BI41" s="456"/>
      <c r="BJ41" s="456"/>
      <c r="BK41" s="456"/>
      <c r="BL41" s="7"/>
      <c r="BM41" s="595" t="s">
        <v>339</v>
      </c>
      <c r="BN41" s="595"/>
      <c r="BO41" s="595"/>
      <c r="BP41" s="595"/>
      <c r="BQ41" s="595"/>
      <c r="BR41" s="595"/>
      <c r="BS41" s="595"/>
      <c r="BT41" s="595"/>
      <c r="BU41" s="596"/>
      <c r="BV41" s="597">
        <v>1</v>
      </c>
      <c r="BW41" s="499"/>
      <c r="BX41" s="499"/>
      <c r="BY41" s="499"/>
      <c r="BZ41" s="499"/>
      <c r="CA41" s="499"/>
      <c r="CB41" s="646"/>
      <c r="CD41" s="594" t="s">
        <v>286</v>
      </c>
      <c r="CE41" s="595"/>
      <c r="CF41" s="595"/>
      <c r="CG41" s="595"/>
      <c r="CH41" s="595"/>
      <c r="CI41" s="595"/>
      <c r="CJ41" s="595"/>
      <c r="CK41" s="595"/>
      <c r="CL41" s="595"/>
      <c r="CM41" s="595"/>
      <c r="CN41" s="595"/>
      <c r="CO41" s="595"/>
      <c r="CP41" s="595"/>
      <c r="CQ41" s="596"/>
      <c r="CR41" s="597" t="s">
        <v>202</v>
      </c>
      <c r="CS41" s="624"/>
      <c r="CT41" s="624"/>
      <c r="CU41" s="624"/>
      <c r="CV41" s="624"/>
      <c r="CW41" s="624"/>
      <c r="CX41" s="624"/>
      <c r="CY41" s="625"/>
      <c r="CZ41" s="599" t="s">
        <v>202</v>
      </c>
      <c r="DA41" s="626"/>
      <c r="DB41" s="626"/>
      <c r="DC41" s="627"/>
      <c r="DD41" s="601" t="s">
        <v>202</v>
      </c>
      <c r="DE41" s="624"/>
      <c r="DF41" s="624"/>
      <c r="DG41" s="624"/>
      <c r="DH41" s="624"/>
      <c r="DI41" s="624"/>
      <c r="DJ41" s="624"/>
      <c r="DK41" s="625"/>
      <c r="DL41" s="602"/>
      <c r="DM41" s="603"/>
      <c r="DN41" s="603"/>
      <c r="DO41" s="603"/>
      <c r="DP41" s="603"/>
      <c r="DQ41" s="603"/>
      <c r="DR41" s="603"/>
      <c r="DS41" s="603"/>
      <c r="DT41" s="603"/>
      <c r="DU41" s="603"/>
      <c r="DV41" s="604"/>
      <c r="DW41" s="605"/>
      <c r="DX41" s="606"/>
      <c r="DY41" s="606"/>
      <c r="DZ41" s="606"/>
      <c r="EA41" s="606"/>
      <c r="EB41" s="606"/>
      <c r="EC41" s="607"/>
    </row>
    <row r="42" spans="2:133" ht="11.25" customHeight="1">
      <c r="B42" s="594" t="s">
        <v>422</v>
      </c>
      <c r="C42" s="595"/>
      <c r="D42" s="595"/>
      <c r="E42" s="595"/>
      <c r="F42" s="595"/>
      <c r="G42" s="595"/>
      <c r="H42" s="595"/>
      <c r="I42" s="595"/>
      <c r="J42" s="595"/>
      <c r="K42" s="595"/>
      <c r="L42" s="595"/>
      <c r="M42" s="595"/>
      <c r="N42" s="595"/>
      <c r="O42" s="595"/>
      <c r="P42" s="595"/>
      <c r="Q42" s="596"/>
      <c r="R42" s="597">
        <v>1230091</v>
      </c>
      <c r="S42" s="499"/>
      <c r="T42" s="499"/>
      <c r="U42" s="499"/>
      <c r="V42" s="499"/>
      <c r="W42" s="499"/>
      <c r="X42" s="499"/>
      <c r="Y42" s="598"/>
      <c r="Z42" s="634">
        <v>1.6</v>
      </c>
      <c r="AA42" s="634"/>
      <c r="AB42" s="634"/>
      <c r="AC42" s="634"/>
      <c r="AD42" s="635" t="s">
        <v>202</v>
      </c>
      <c r="AE42" s="635"/>
      <c r="AF42" s="635"/>
      <c r="AG42" s="635"/>
      <c r="AH42" s="635"/>
      <c r="AI42" s="635"/>
      <c r="AJ42" s="635"/>
      <c r="AK42" s="635"/>
      <c r="AL42" s="599" t="s">
        <v>202</v>
      </c>
      <c r="AM42" s="365"/>
      <c r="AN42" s="365"/>
      <c r="AO42" s="636"/>
      <c r="AQ42" s="637" t="s">
        <v>424</v>
      </c>
      <c r="AR42" s="638"/>
      <c r="AS42" s="638"/>
      <c r="AT42" s="638"/>
      <c r="AU42" s="638"/>
      <c r="AV42" s="638"/>
      <c r="AW42" s="638"/>
      <c r="AX42" s="638"/>
      <c r="AY42" s="639"/>
      <c r="AZ42" s="611">
        <v>4274812</v>
      </c>
      <c r="BA42" s="628"/>
      <c r="BB42" s="628"/>
      <c r="BC42" s="628"/>
      <c r="BD42" s="612"/>
      <c r="BE42" s="612"/>
      <c r="BF42" s="640"/>
      <c r="BG42" s="395"/>
      <c r="BH42" s="396"/>
      <c r="BI42" s="396"/>
      <c r="BJ42" s="396"/>
      <c r="BK42" s="396"/>
      <c r="BL42" s="23"/>
      <c r="BM42" s="609" t="s">
        <v>425</v>
      </c>
      <c r="BN42" s="609"/>
      <c r="BO42" s="609"/>
      <c r="BP42" s="609"/>
      <c r="BQ42" s="609"/>
      <c r="BR42" s="609"/>
      <c r="BS42" s="609"/>
      <c r="BT42" s="609"/>
      <c r="BU42" s="610"/>
      <c r="BV42" s="611">
        <v>347</v>
      </c>
      <c r="BW42" s="628"/>
      <c r="BX42" s="628"/>
      <c r="BY42" s="628"/>
      <c r="BZ42" s="628"/>
      <c r="CA42" s="628"/>
      <c r="CB42" s="641"/>
      <c r="CD42" s="594" t="s">
        <v>276</v>
      </c>
      <c r="CE42" s="595"/>
      <c r="CF42" s="595"/>
      <c r="CG42" s="595"/>
      <c r="CH42" s="595"/>
      <c r="CI42" s="595"/>
      <c r="CJ42" s="595"/>
      <c r="CK42" s="595"/>
      <c r="CL42" s="595"/>
      <c r="CM42" s="595"/>
      <c r="CN42" s="595"/>
      <c r="CO42" s="595"/>
      <c r="CP42" s="595"/>
      <c r="CQ42" s="596"/>
      <c r="CR42" s="597">
        <v>7795915</v>
      </c>
      <c r="CS42" s="499"/>
      <c r="CT42" s="499"/>
      <c r="CU42" s="499"/>
      <c r="CV42" s="499"/>
      <c r="CW42" s="499"/>
      <c r="CX42" s="499"/>
      <c r="CY42" s="598"/>
      <c r="CZ42" s="599">
        <v>10.4</v>
      </c>
      <c r="DA42" s="365"/>
      <c r="DB42" s="365"/>
      <c r="DC42" s="600"/>
      <c r="DD42" s="601">
        <v>1567287</v>
      </c>
      <c r="DE42" s="499"/>
      <c r="DF42" s="499"/>
      <c r="DG42" s="499"/>
      <c r="DH42" s="499"/>
      <c r="DI42" s="499"/>
      <c r="DJ42" s="499"/>
      <c r="DK42" s="598"/>
      <c r="DL42" s="602"/>
      <c r="DM42" s="603"/>
      <c r="DN42" s="603"/>
      <c r="DO42" s="603"/>
      <c r="DP42" s="603"/>
      <c r="DQ42" s="603"/>
      <c r="DR42" s="603"/>
      <c r="DS42" s="603"/>
      <c r="DT42" s="603"/>
      <c r="DU42" s="603"/>
      <c r="DV42" s="604"/>
      <c r="DW42" s="605"/>
      <c r="DX42" s="606"/>
      <c r="DY42" s="606"/>
      <c r="DZ42" s="606"/>
      <c r="EA42" s="606"/>
      <c r="EB42" s="606"/>
      <c r="EC42" s="607"/>
    </row>
    <row r="43" spans="2:133" ht="11.25" customHeight="1">
      <c r="B43" s="608" t="s">
        <v>423</v>
      </c>
      <c r="C43" s="609"/>
      <c r="D43" s="609"/>
      <c r="E43" s="609"/>
      <c r="F43" s="609"/>
      <c r="G43" s="609"/>
      <c r="H43" s="609"/>
      <c r="I43" s="609"/>
      <c r="J43" s="609"/>
      <c r="K43" s="609"/>
      <c r="L43" s="609"/>
      <c r="M43" s="609"/>
      <c r="N43" s="609"/>
      <c r="O43" s="609"/>
      <c r="P43" s="609"/>
      <c r="Q43" s="610"/>
      <c r="R43" s="611">
        <v>77776083</v>
      </c>
      <c r="S43" s="628"/>
      <c r="T43" s="628"/>
      <c r="U43" s="628"/>
      <c r="V43" s="628"/>
      <c r="W43" s="628"/>
      <c r="X43" s="628"/>
      <c r="Y43" s="629"/>
      <c r="Z43" s="630">
        <v>100</v>
      </c>
      <c r="AA43" s="630"/>
      <c r="AB43" s="630"/>
      <c r="AC43" s="630"/>
      <c r="AD43" s="631">
        <v>31964689</v>
      </c>
      <c r="AE43" s="631"/>
      <c r="AF43" s="631"/>
      <c r="AG43" s="631"/>
      <c r="AH43" s="631"/>
      <c r="AI43" s="631"/>
      <c r="AJ43" s="631"/>
      <c r="AK43" s="631"/>
      <c r="AL43" s="614">
        <v>100</v>
      </c>
      <c r="AM43" s="632"/>
      <c r="AN43" s="632"/>
      <c r="AO43" s="633"/>
      <c r="CD43" s="594" t="s">
        <v>84</v>
      </c>
      <c r="CE43" s="595"/>
      <c r="CF43" s="595"/>
      <c r="CG43" s="595"/>
      <c r="CH43" s="595"/>
      <c r="CI43" s="595"/>
      <c r="CJ43" s="595"/>
      <c r="CK43" s="595"/>
      <c r="CL43" s="595"/>
      <c r="CM43" s="595"/>
      <c r="CN43" s="595"/>
      <c r="CO43" s="595"/>
      <c r="CP43" s="595"/>
      <c r="CQ43" s="596"/>
      <c r="CR43" s="597">
        <v>158253</v>
      </c>
      <c r="CS43" s="624"/>
      <c r="CT43" s="624"/>
      <c r="CU43" s="624"/>
      <c r="CV43" s="624"/>
      <c r="CW43" s="624"/>
      <c r="CX43" s="624"/>
      <c r="CY43" s="625"/>
      <c r="CZ43" s="599">
        <v>0.2</v>
      </c>
      <c r="DA43" s="626"/>
      <c r="DB43" s="626"/>
      <c r="DC43" s="627"/>
      <c r="DD43" s="601">
        <v>158253</v>
      </c>
      <c r="DE43" s="624"/>
      <c r="DF43" s="624"/>
      <c r="DG43" s="624"/>
      <c r="DH43" s="624"/>
      <c r="DI43" s="624"/>
      <c r="DJ43" s="624"/>
      <c r="DK43" s="625"/>
      <c r="DL43" s="602"/>
      <c r="DM43" s="603"/>
      <c r="DN43" s="603"/>
      <c r="DO43" s="603"/>
      <c r="DP43" s="603"/>
      <c r="DQ43" s="603"/>
      <c r="DR43" s="603"/>
      <c r="DS43" s="603"/>
      <c r="DT43" s="603"/>
      <c r="DU43" s="603"/>
      <c r="DV43" s="604"/>
      <c r="DW43" s="605"/>
      <c r="DX43" s="606"/>
      <c r="DY43" s="606"/>
      <c r="DZ43" s="606"/>
      <c r="EA43" s="606"/>
      <c r="EB43" s="606"/>
      <c r="EC43" s="607"/>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400" t="s">
        <v>176</v>
      </c>
      <c r="CE44" s="402"/>
      <c r="CF44" s="594" t="s">
        <v>426</v>
      </c>
      <c r="CG44" s="595"/>
      <c r="CH44" s="595"/>
      <c r="CI44" s="595"/>
      <c r="CJ44" s="595"/>
      <c r="CK44" s="595"/>
      <c r="CL44" s="595"/>
      <c r="CM44" s="595"/>
      <c r="CN44" s="595"/>
      <c r="CO44" s="595"/>
      <c r="CP44" s="595"/>
      <c r="CQ44" s="596"/>
      <c r="CR44" s="597">
        <v>7399661</v>
      </c>
      <c r="CS44" s="499"/>
      <c r="CT44" s="499"/>
      <c r="CU44" s="499"/>
      <c r="CV44" s="499"/>
      <c r="CW44" s="499"/>
      <c r="CX44" s="499"/>
      <c r="CY44" s="598"/>
      <c r="CZ44" s="599">
        <v>9.9</v>
      </c>
      <c r="DA44" s="365"/>
      <c r="DB44" s="365"/>
      <c r="DC44" s="600"/>
      <c r="DD44" s="601">
        <v>1531852</v>
      </c>
      <c r="DE44" s="499"/>
      <c r="DF44" s="499"/>
      <c r="DG44" s="499"/>
      <c r="DH44" s="499"/>
      <c r="DI44" s="499"/>
      <c r="DJ44" s="499"/>
      <c r="DK44" s="598"/>
      <c r="DL44" s="602"/>
      <c r="DM44" s="603"/>
      <c r="DN44" s="603"/>
      <c r="DO44" s="603"/>
      <c r="DP44" s="603"/>
      <c r="DQ44" s="603"/>
      <c r="DR44" s="603"/>
      <c r="DS44" s="603"/>
      <c r="DT44" s="603"/>
      <c r="DU44" s="603"/>
      <c r="DV44" s="604"/>
      <c r="DW44" s="605"/>
      <c r="DX44" s="606"/>
      <c r="DY44" s="606"/>
      <c r="DZ44" s="606"/>
      <c r="EA44" s="606"/>
      <c r="EB44" s="606"/>
      <c r="EC44" s="607"/>
    </row>
    <row r="45" spans="2:133" ht="11.25" customHeight="1">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403"/>
      <c r="CE45" s="405"/>
      <c r="CF45" s="594" t="s">
        <v>427</v>
      </c>
      <c r="CG45" s="595"/>
      <c r="CH45" s="595"/>
      <c r="CI45" s="595"/>
      <c r="CJ45" s="595"/>
      <c r="CK45" s="595"/>
      <c r="CL45" s="595"/>
      <c r="CM45" s="595"/>
      <c r="CN45" s="595"/>
      <c r="CO45" s="595"/>
      <c r="CP45" s="595"/>
      <c r="CQ45" s="596"/>
      <c r="CR45" s="597">
        <v>2576852</v>
      </c>
      <c r="CS45" s="624"/>
      <c r="CT45" s="624"/>
      <c r="CU45" s="624"/>
      <c r="CV45" s="624"/>
      <c r="CW45" s="624"/>
      <c r="CX45" s="624"/>
      <c r="CY45" s="625"/>
      <c r="CZ45" s="599">
        <v>3.4</v>
      </c>
      <c r="DA45" s="626"/>
      <c r="DB45" s="626"/>
      <c r="DC45" s="627"/>
      <c r="DD45" s="601">
        <v>125243</v>
      </c>
      <c r="DE45" s="624"/>
      <c r="DF45" s="624"/>
      <c r="DG45" s="624"/>
      <c r="DH45" s="624"/>
      <c r="DI45" s="624"/>
      <c r="DJ45" s="624"/>
      <c r="DK45" s="625"/>
      <c r="DL45" s="602"/>
      <c r="DM45" s="603"/>
      <c r="DN45" s="603"/>
      <c r="DO45" s="603"/>
      <c r="DP45" s="603"/>
      <c r="DQ45" s="603"/>
      <c r="DR45" s="603"/>
      <c r="DS45" s="603"/>
      <c r="DT45" s="603"/>
      <c r="DU45" s="603"/>
      <c r="DV45" s="604"/>
      <c r="DW45" s="605"/>
      <c r="DX45" s="606"/>
      <c r="DY45" s="606"/>
      <c r="DZ45" s="606"/>
      <c r="EA45" s="606"/>
      <c r="EB45" s="606"/>
      <c r="EC45" s="607"/>
    </row>
    <row r="46" spans="2:133" ht="11.25" customHeight="1">
      <c r="B46" s="45" t="s">
        <v>399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403"/>
      <c r="CE46" s="405"/>
      <c r="CF46" s="594" t="s">
        <v>389</v>
      </c>
      <c r="CG46" s="595"/>
      <c r="CH46" s="595"/>
      <c r="CI46" s="595"/>
      <c r="CJ46" s="595"/>
      <c r="CK46" s="595"/>
      <c r="CL46" s="595"/>
      <c r="CM46" s="595"/>
      <c r="CN46" s="595"/>
      <c r="CO46" s="595"/>
      <c r="CP46" s="595"/>
      <c r="CQ46" s="596"/>
      <c r="CR46" s="597">
        <v>4663017</v>
      </c>
      <c r="CS46" s="499"/>
      <c r="CT46" s="499"/>
      <c r="CU46" s="499"/>
      <c r="CV46" s="499"/>
      <c r="CW46" s="499"/>
      <c r="CX46" s="499"/>
      <c r="CY46" s="598"/>
      <c r="CZ46" s="599">
        <v>6.2</v>
      </c>
      <c r="DA46" s="365"/>
      <c r="DB46" s="365"/>
      <c r="DC46" s="600"/>
      <c r="DD46" s="601">
        <v>1402579</v>
      </c>
      <c r="DE46" s="499"/>
      <c r="DF46" s="499"/>
      <c r="DG46" s="499"/>
      <c r="DH46" s="499"/>
      <c r="DI46" s="499"/>
      <c r="DJ46" s="499"/>
      <c r="DK46" s="598"/>
      <c r="DL46" s="602"/>
      <c r="DM46" s="603"/>
      <c r="DN46" s="603"/>
      <c r="DO46" s="603"/>
      <c r="DP46" s="603"/>
      <c r="DQ46" s="603"/>
      <c r="DR46" s="603"/>
      <c r="DS46" s="603"/>
      <c r="DT46" s="603"/>
      <c r="DU46" s="603"/>
      <c r="DV46" s="604"/>
      <c r="DW46" s="605"/>
      <c r="DX46" s="606"/>
      <c r="DY46" s="606"/>
      <c r="DZ46" s="606"/>
      <c r="EA46" s="606"/>
      <c r="EB46" s="606"/>
      <c r="EC46" s="607"/>
    </row>
    <row r="47" spans="2:133" ht="11.25" customHeight="1">
      <c r="B47" s="46" t="s">
        <v>263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403"/>
      <c r="CE47" s="405"/>
      <c r="CF47" s="594" t="s">
        <v>428</v>
      </c>
      <c r="CG47" s="595"/>
      <c r="CH47" s="595"/>
      <c r="CI47" s="595"/>
      <c r="CJ47" s="595"/>
      <c r="CK47" s="595"/>
      <c r="CL47" s="595"/>
      <c r="CM47" s="595"/>
      <c r="CN47" s="595"/>
      <c r="CO47" s="595"/>
      <c r="CP47" s="595"/>
      <c r="CQ47" s="596"/>
      <c r="CR47" s="597">
        <v>396254</v>
      </c>
      <c r="CS47" s="624"/>
      <c r="CT47" s="624"/>
      <c r="CU47" s="624"/>
      <c r="CV47" s="624"/>
      <c r="CW47" s="624"/>
      <c r="CX47" s="624"/>
      <c r="CY47" s="625"/>
      <c r="CZ47" s="599">
        <v>0.5</v>
      </c>
      <c r="DA47" s="626"/>
      <c r="DB47" s="626"/>
      <c r="DC47" s="627"/>
      <c r="DD47" s="601">
        <v>35435</v>
      </c>
      <c r="DE47" s="624"/>
      <c r="DF47" s="624"/>
      <c r="DG47" s="624"/>
      <c r="DH47" s="624"/>
      <c r="DI47" s="624"/>
      <c r="DJ47" s="624"/>
      <c r="DK47" s="625"/>
      <c r="DL47" s="602"/>
      <c r="DM47" s="603"/>
      <c r="DN47" s="603"/>
      <c r="DO47" s="603"/>
      <c r="DP47" s="603"/>
      <c r="DQ47" s="603"/>
      <c r="DR47" s="603"/>
      <c r="DS47" s="603"/>
      <c r="DT47" s="603"/>
      <c r="DU47" s="603"/>
      <c r="DV47" s="604"/>
      <c r="DW47" s="605"/>
      <c r="DX47" s="606"/>
      <c r="DY47" s="606"/>
      <c r="DZ47" s="606"/>
      <c r="EA47" s="606"/>
      <c r="EB47" s="606"/>
      <c r="EC47" s="607"/>
    </row>
    <row r="48" spans="2:133" ht="10.8">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406"/>
      <c r="CE48" s="408"/>
      <c r="CF48" s="594" t="s">
        <v>430</v>
      </c>
      <c r="CG48" s="595"/>
      <c r="CH48" s="595"/>
      <c r="CI48" s="595"/>
      <c r="CJ48" s="595"/>
      <c r="CK48" s="595"/>
      <c r="CL48" s="595"/>
      <c r="CM48" s="595"/>
      <c r="CN48" s="595"/>
      <c r="CO48" s="595"/>
      <c r="CP48" s="595"/>
      <c r="CQ48" s="596"/>
      <c r="CR48" s="597" t="s">
        <v>202</v>
      </c>
      <c r="CS48" s="499"/>
      <c r="CT48" s="499"/>
      <c r="CU48" s="499"/>
      <c r="CV48" s="499"/>
      <c r="CW48" s="499"/>
      <c r="CX48" s="499"/>
      <c r="CY48" s="598"/>
      <c r="CZ48" s="599" t="s">
        <v>202</v>
      </c>
      <c r="DA48" s="365"/>
      <c r="DB48" s="365"/>
      <c r="DC48" s="600"/>
      <c r="DD48" s="601" t="s">
        <v>202</v>
      </c>
      <c r="DE48" s="499"/>
      <c r="DF48" s="499"/>
      <c r="DG48" s="499"/>
      <c r="DH48" s="499"/>
      <c r="DI48" s="499"/>
      <c r="DJ48" s="499"/>
      <c r="DK48" s="598"/>
      <c r="DL48" s="602"/>
      <c r="DM48" s="603"/>
      <c r="DN48" s="603"/>
      <c r="DO48" s="603"/>
      <c r="DP48" s="603"/>
      <c r="DQ48" s="603"/>
      <c r="DR48" s="603"/>
      <c r="DS48" s="603"/>
      <c r="DT48" s="603"/>
      <c r="DU48" s="603"/>
      <c r="DV48" s="604"/>
      <c r="DW48" s="605"/>
      <c r="DX48" s="606"/>
      <c r="DY48" s="606"/>
      <c r="DZ48" s="606"/>
      <c r="EA48" s="606"/>
      <c r="EB48" s="606"/>
      <c r="EC48" s="607"/>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08" t="s">
        <v>196</v>
      </c>
      <c r="CE49" s="609"/>
      <c r="CF49" s="609"/>
      <c r="CG49" s="609"/>
      <c r="CH49" s="609"/>
      <c r="CI49" s="609"/>
      <c r="CJ49" s="609"/>
      <c r="CK49" s="609"/>
      <c r="CL49" s="609"/>
      <c r="CM49" s="609"/>
      <c r="CN49" s="609"/>
      <c r="CO49" s="609"/>
      <c r="CP49" s="609"/>
      <c r="CQ49" s="610"/>
      <c r="CR49" s="611">
        <v>75003441</v>
      </c>
      <c r="CS49" s="612"/>
      <c r="CT49" s="612"/>
      <c r="CU49" s="612"/>
      <c r="CV49" s="612"/>
      <c r="CW49" s="612"/>
      <c r="CX49" s="612"/>
      <c r="CY49" s="613"/>
      <c r="CZ49" s="614">
        <v>100</v>
      </c>
      <c r="DA49" s="615"/>
      <c r="DB49" s="615"/>
      <c r="DC49" s="616"/>
      <c r="DD49" s="617">
        <v>36561297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Qwv9kqUbdR6NArHoa++9UHozzDnGrU8kE7qkcd2vKkFqm3LQsWJL25pnavXstaa5r0HjtU28w0C54VkJdGk54A==" saltValue="HWTtKfIy8cMbN04MBdYb6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cols>
    <col min="1" max="130" width="2.77734375" style="51" customWidth="1"/>
    <col min="131" max="131" width="1.6640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26" t="s">
        <v>289</v>
      </c>
      <c r="DK2" s="1027"/>
      <c r="DL2" s="1027"/>
      <c r="DM2" s="1027"/>
      <c r="DN2" s="1027"/>
      <c r="DO2" s="1028"/>
      <c r="DP2" s="70"/>
      <c r="DQ2" s="1026" t="s">
        <v>283</v>
      </c>
      <c r="DR2" s="1027"/>
      <c r="DS2" s="1027"/>
      <c r="DT2" s="1027"/>
      <c r="DU2" s="1027"/>
      <c r="DV2" s="1027"/>
      <c r="DW2" s="1027"/>
      <c r="DX2" s="1027"/>
      <c r="DY2" s="1027"/>
      <c r="DZ2" s="1028"/>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1017" t="s">
        <v>207</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64"/>
      <c r="BA4" s="64"/>
      <c r="BB4" s="64"/>
      <c r="BC4" s="64"/>
      <c r="BD4" s="64"/>
      <c r="BE4" s="82"/>
      <c r="BF4" s="82"/>
      <c r="BG4" s="82"/>
      <c r="BH4" s="82"/>
      <c r="BI4" s="82"/>
      <c r="BJ4" s="82"/>
      <c r="BK4" s="82"/>
      <c r="BL4" s="82"/>
      <c r="BM4" s="82"/>
      <c r="BN4" s="82"/>
      <c r="BO4" s="82"/>
      <c r="BP4" s="82"/>
      <c r="BQ4" s="64" t="s">
        <v>431</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705" t="s">
        <v>432</v>
      </c>
      <c r="B5" s="706"/>
      <c r="C5" s="706"/>
      <c r="D5" s="706"/>
      <c r="E5" s="706"/>
      <c r="F5" s="706"/>
      <c r="G5" s="706"/>
      <c r="H5" s="706"/>
      <c r="I5" s="706"/>
      <c r="J5" s="706"/>
      <c r="K5" s="706"/>
      <c r="L5" s="706"/>
      <c r="M5" s="706"/>
      <c r="N5" s="706"/>
      <c r="O5" s="706"/>
      <c r="P5" s="707"/>
      <c r="Q5" s="697" t="s">
        <v>182</v>
      </c>
      <c r="R5" s="698"/>
      <c r="S5" s="698"/>
      <c r="T5" s="698"/>
      <c r="U5" s="699"/>
      <c r="V5" s="697" t="s">
        <v>433</v>
      </c>
      <c r="W5" s="698"/>
      <c r="X5" s="698"/>
      <c r="Y5" s="698"/>
      <c r="Z5" s="699"/>
      <c r="AA5" s="697" t="s">
        <v>434</v>
      </c>
      <c r="AB5" s="698"/>
      <c r="AC5" s="698"/>
      <c r="AD5" s="698"/>
      <c r="AE5" s="698"/>
      <c r="AF5" s="781" t="s">
        <v>179</v>
      </c>
      <c r="AG5" s="698"/>
      <c r="AH5" s="698"/>
      <c r="AI5" s="698"/>
      <c r="AJ5" s="703"/>
      <c r="AK5" s="698" t="s">
        <v>435</v>
      </c>
      <c r="AL5" s="698"/>
      <c r="AM5" s="698"/>
      <c r="AN5" s="698"/>
      <c r="AO5" s="699"/>
      <c r="AP5" s="697" t="s">
        <v>436</v>
      </c>
      <c r="AQ5" s="698"/>
      <c r="AR5" s="698"/>
      <c r="AS5" s="698"/>
      <c r="AT5" s="699"/>
      <c r="AU5" s="697" t="s">
        <v>438</v>
      </c>
      <c r="AV5" s="698"/>
      <c r="AW5" s="698"/>
      <c r="AX5" s="698"/>
      <c r="AY5" s="703"/>
      <c r="AZ5" s="73"/>
      <c r="BA5" s="73"/>
      <c r="BB5" s="73"/>
      <c r="BC5" s="73"/>
      <c r="BD5" s="73"/>
      <c r="BE5" s="85"/>
      <c r="BF5" s="85"/>
      <c r="BG5" s="85"/>
      <c r="BH5" s="85"/>
      <c r="BI5" s="85"/>
      <c r="BJ5" s="85"/>
      <c r="BK5" s="85"/>
      <c r="BL5" s="85"/>
      <c r="BM5" s="85"/>
      <c r="BN5" s="85"/>
      <c r="BO5" s="85"/>
      <c r="BP5" s="85"/>
      <c r="BQ5" s="705" t="s">
        <v>165</v>
      </c>
      <c r="BR5" s="706"/>
      <c r="BS5" s="706"/>
      <c r="BT5" s="706"/>
      <c r="BU5" s="706"/>
      <c r="BV5" s="706"/>
      <c r="BW5" s="706"/>
      <c r="BX5" s="706"/>
      <c r="BY5" s="706"/>
      <c r="BZ5" s="706"/>
      <c r="CA5" s="706"/>
      <c r="CB5" s="706"/>
      <c r="CC5" s="706"/>
      <c r="CD5" s="706"/>
      <c r="CE5" s="706"/>
      <c r="CF5" s="706"/>
      <c r="CG5" s="707"/>
      <c r="CH5" s="697" t="s">
        <v>363</v>
      </c>
      <c r="CI5" s="698"/>
      <c r="CJ5" s="698"/>
      <c r="CK5" s="698"/>
      <c r="CL5" s="699"/>
      <c r="CM5" s="697" t="s">
        <v>317</v>
      </c>
      <c r="CN5" s="698"/>
      <c r="CO5" s="698"/>
      <c r="CP5" s="698"/>
      <c r="CQ5" s="699"/>
      <c r="CR5" s="697" t="s">
        <v>244</v>
      </c>
      <c r="CS5" s="698"/>
      <c r="CT5" s="698"/>
      <c r="CU5" s="698"/>
      <c r="CV5" s="699"/>
      <c r="CW5" s="697" t="s">
        <v>58</v>
      </c>
      <c r="CX5" s="698"/>
      <c r="CY5" s="698"/>
      <c r="CZ5" s="698"/>
      <c r="DA5" s="699"/>
      <c r="DB5" s="697" t="s">
        <v>439</v>
      </c>
      <c r="DC5" s="698"/>
      <c r="DD5" s="698"/>
      <c r="DE5" s="698"/>
      <c r="DF5" s="699"/>
      <c r="DG5" s="1038" t="s">
        <v>241</v>
      </c>
      <c r="DH5" s="1039"/>
      <c r="DI5" s="1039"/>
      <c r="DJ5" s="1039"/>
      <c r="DK5" s="1040"/>
      <c r="DL5" s="1038" t="s">
        <v>443</v>
      </c>
      <c r="DM5" s="1039"/>
      <c r="DN5" s="1039"/>
      <c r="DO5" s="1039"/>
      <c r="DP5" s="1040"/>
      <c r="DQ5" s="697" t="s">
        <v>445</v>
      </c>
      <c r="DR5" s="698"/>
      <c r="DS5" s="698"/>
      <c r="DT5" s="698"/>
      <c r="DU5" s="699"/>
      <c r="DV5" s="697" t="s">
        <v>438</v>
      </c>
      <c r="DW5" s="698"/>
      <c r="DX5" s="698"/>
      <c r="DY5" s="698"/>
      <c r="DZ5" s="703"/>
      <c r="EA5" s="82"/>
    </row>
    <row r="6" spans="1:131" s="54" customFormat="1" ht="26.25" customHeight="1">
      <c r="A6" s="708"/>
      <c r="B6" s="709"/>
      <c r="C6" s="709"/>
      <c r="D6" s="709"/>
      <c r="E6" s="709"/>
      <c r="F6" s="709"/>
      <c r="G6" s="709"/>
      <c r="H6" s="709"/>
      <c r="I6" s="709"/>
      <c r="J6" s="709"/>
      <c r="K6" s="709"/>
      <c r="L6" s="709"/>
      <c r="M6" s="709"/>
      <c r="N6" s="709"/>
      <c r="O6" s="709"/>
      <c r="P6" s="710"/>
      <c r="Q6" s="700"/>
      <c r="R6" s="701"/>
      <c r="S6" s="701"/>
      <c r="T6" s="701"/>
      <c r="U6" s="702"/>
      <c r="V6" s="700"/>
      <c r="W6" s="701"/>
      <c r="X6" s="701"/>
      <c r="Y6" s="701"/>
      <c r="Z6" s="702"/>
      <c r="AA6" s="700"/>
      <c r="AB6" s="701"/>
      <c r="AC6" s="701"/>
      <c r="AD6" s="701"/>
      <c r="AE6" s="701"/>
      <c r="AF6" s="782"/>
      <c r="AG6" s="701"/>
      <c r="AH6" s="701"/>
      <c r="AI6" s="701"/>
      <c r="AJ6" s="704"/>
      <c r="AK6" s="701"/>
      <c r="AL6" s="701"/>
      <c r="AM6" s="701"/>
      <c r="AN6" s="701"/>
      <c r="AO6" s="702"/>
      <c r="AP6" s="700"/>
      <c r="AQ6" s="701"/>
      <c r="AR6" s="701"/>
      <c r="AS6" s="701"/>
      <c r="AT6" s="702"/>
      <c r="AU6" s="700"/>
      <c r="AV6" s="701"/>
      <c r="AW6" s="701"/>
      <c r="AX6" s="701"/>
      <c r="AY6" s="704"/>
      <c r="AZ6" s="64"/>
      <c r="BA6" s="64"/>
      <c r="BB6" s="64"/>
      <c r="BC6" s="64"/>
      <c r="BD6" s="64"/>
      <c r="BE6" s="82"/>
      <c r="BF6" s="82"/>
      <c r="BG6" s="82"/>
      <c r="BH6" s="82"/>
      <c r="BI6" s="82"/>
      <c r="BJ6" s="82"/>
      <c r="BK6" s="82"/>
      <c r="BL6" s="82"/>
      <c r="BM6" s="82"/>
      <c r="BN6" s="82"/>
      <c r="BO6" s="82"/>
      <c r="BP6" s="82"/>
      <c r="BQ6" s="708"/>
      <c r="BR6" s="709"/>
      <c r="BS6" s="709"/>
      <c r="BT6" s="709"/>
      <c r="BU6" s="709"/>
      <c r="BV6" s="709"/>
      <c r="BW6" s="709"/>
      <c r="BX6" s="709"/>
      <c r="BY6" s="709"/>
      <c r="BZ6" s="709"/>
      <c r="CA6" s="709"/>
      <c r="CB6" s="709"/>
      <c r="CC6" s="709"/>
      <c r="CD6" s="709"/>
      <c r="CE6" s="709"/>
      <c r="CF6" s="709"/>
      <c r="CG6" s="710"/>
      <c r="CH6" s="700"/>
      <c r="CI6" s="701"/>
      <c r="CJ6" s="701"/>
      <c r="CK6" s="701"/>
      <c r="CL6" s="702"/>
      <c r="CM6" s="700"/>
      <c r="CN6" s="701"/>
      <c r="CO6" s="701"/>
      <c r="CP6" s="701"/>
      <c r="CQ6" s="702"/>
      <c r="CR6" s="700"/>
      <c r="CS6" s="701"/>
      <c r="CT6" s="701"/>
      <c r="CU6" s="701"/>
      <c r="CV6" s="702"/>
      <c r="CW6" s="700"/>
      <c r="CX6" s="701"/>
      <c r="CY6" s="701"/>
      <c r="CZ6" s="701"/>
      <c r="DA6" s="702"/>
      <c r="DB6" s="700"/>
      <c r="DC6" s="701"/>
      <c r="DD6" s="701"/>
      <c r="DE6" s="701"/>
      <c r="DF6" s="702"/>
      <c r="DG6" s="1041"/>
      <c r="DH6" s="1042"/>
      <c r="DI6" s="1042"/>
      <c r="DJ6" s="1042"/>
      <c r="DK6" s="1043"/>
      <c r="DL6" s="1041"/>
      <c r="DM6" s="1042"/>
      <c r="DN6" s="1042"/>
      <c r="DO6" s="1042"/>
      <c r="DP6" s="1043"/>
      <c r="DQ6" s="700"/>
      <c r="DR6" s="701"/>
      <c r="DS6" s="701"/>
      <c r="DT6" s="701"/>
      <c r="DU6" s="702"/>
      <c r="DV6" s="700"/>
      <c r="DW6" s="701"/>
      <c r="DX6" s="701"/>
      <c r="DY6" s="701"/>
      <c r="DZ6" s="704"/>
      <c r="EA6" s="82"/>
    </row>
    <row r="7" spans="1:131" s="54" customFormat="1" ht="26.25" customHeight="1">
      <c r="A7" s="59">
        <v>1</v>
      </c>
      <c r="B7" s="980" t="s">
        <v>447</v>
      </c>
      <c r="C7" s="981"/>
      <c r="D7" s="981"/>
      <c r="E7" s="981"/>
      <c r="F7" s="981"/>
      <c r="G7" s="981"/>
      <c r="H7" s="981"/>
      <c r="I7" s="981"/>
      <c r="J7" s="981"/>
      <c r="K7" s="981"/>
      <c r="L7" s="981"/>
      <c r="M7" s="981"/>
      <c r="N7" s="981"/>
      <c r="O7" s="981"/>
      <c r="P7" s="982"/>
      <c r="Q7" s="983">
        <v>77784</v>
      </c>
      <c r="R7" s="984"/>
      <c r="S7" s="984"/>
      <c r="T7" s="984"/>
      <c r="U7" s="984"/>
      <c r="V7" s="984">
        <v>75012</v>
      </c>
      <c r="W7" s="984"/>
      <c r="X7" s="984"/>
      <c r="Y7" s="984"/>
      <c r="Z7" s="984"/>
      <c r="AA7" s="984">
        <v>2773</v>
      </c>
      <c r="AB7" s="984"/>
      <c r="AC7" s="984"/>
      <c r="AD7" s="984"/>
      <c r="AE7" s="1029"/>
      <c r="AF7" s="1030">
        <v>2110</v>
      </c>
      <c r="AG7" s="1031"/>
      <c r="AH7" s="1031"/>
      <c r="AI7" s="1031"/>
      <c r="AJ7" s="1032"/>
      <c r="AK7" s="1033">
        <v>1844</v>
      </c>
      <c r="AL7" s="984"/>
      <c r="AM7" s="984"/>
      <c r="AN7" s="984"/>
      <c r="AO7" s="984"/>
      <c r="AP7" s="984">
        <v>55429</v>
      </c>
      <c r="AQ7" s="984"/>
      <c r="AR7" s="984"/>
      <c r="AS7" s="984"/>
      <c r="AT7" s="984"/>
      <c r="AU7" s="985"/>
      <c r="AV7" s="985"/>
      <c r="AW7" s="985"/>
      <c r="AX7" s="985"/>
      <c r="AY7" s="986"/>
      <c r="AZ7" s="64"/>
      <c r="BA7" s="64"/>
      <c r="BB7" s="64"/>
      <c r="BC7" s="64"/>
      <c r="BD7" s="64"/>
      <c r="BE7" s="82"/>
      <c r="BF7" s="82"/>
      <c r="BG7" s="82"/>
      <c r="BH7" s="82"/>
      <c r="BI7" s="82"/>
      <c r="BJ7" s="82"/>
      <c r="BK7" s="82"/>
      <c r="BL7" s="82"/>
      <c r="BM7" s="82"/>
      <c r="BN7" s="82"/>
      <c r="BO7" s="82"/>
      <c r="BP7" s="82"/>
      <c r="BQ7" s="59">
        <v>1</v>
      </c>
      <c r="BR7" s="87"/>
      <c r="BS7" s="980" t="s">
        <v>12</v>
      </c>
      <c r="BT7" s="981"/>
      <c r="BU7" s="981"/>
      <c r="BV7" s="981"/>
      <c r="BW7" s="981"/>
      <c r="BX7" s="981"/>
      <c r="BY7" s="981"/>
      <c r="BZ7" s="981"/>
      <c r="CA7" s="981"/>
      <c r="CB7" s="981"/>
      <c r="CC7" s="981"/>
      <c r="CD7" s="981"/>
      <c r="CE7" s="981"/>
      <c r="CF7" s="981"/>
      <c r="CG7" s="982"/>
      <c r="CH7" s="1034">
        <v>0</v>
      </c>
      <c r="CI7" s="1035"/>
      <c r="CJ7" s="1035"/>
      <c r="CK7" s="1035"/>
      <c r="CL7" s="1036"/>
      <c r="CM7" s="1034">
        <v>111</v>
      </c>
      <c r="CN7" s="1035"/>
      <c r="CO7" s="1035"/>
      <c r="CP7" s="1035"/>
      <c r="CQ7" s="1036"/>
      <c r="CR7" s="1034">
        <v>30</v>
      </c>
      <c r="CS7" s="1035"/>
      <c r="CT7" s="1035"/>
      <c r="CU7" s="1035"/>
      <c r="CV7" s="1036"/>
      <c r="CW7" s="1034" t="s">
        <v>202</v>
      </c>
      <c r="CX7" s="1035"/>
      <c r="CY7" s="1035"/>
      <c r="CZ7" s="1035"/>
      <c r="DA7" s="1036"/>
      <c r="DB7" s="1034" t="s">
        <v>202</v>
      </c>
      <c r="DC7" s="1035"/>
      <c r="DD7" s="1035"/>
      <c r="DE7" s="1035"/>
      <c r="DF7" s="1036"/>
      <c r="DG7" s="1034" t="s">
        <v>202</v>
      </c>
      <c r="DH7" s="1035"/>
      <c r="DI7" s="1035"/>
      <c r="DJ7" s="1035"/>
      <c r="DK7" s="1036"/>
      <c r="DL7" s="1034" t="s">
        <v>202</v>
      </c>
      <c r="DM7" s="1035"/>
      <c r="DN7" s="1035"/>
      <c r="DO7" s="1035"/>
      <c r="DP7" s="1036"/>
      <c r="DQ7" s="1034" t="s">
        <v>202</v>
      </c>
      <c r="DR7" s="1035"/>
      <c r="DS7" s="1035"/>
      <c r="DT7" s="1035"/>
      <c r="DU7" s="1036"/>
      <c r="DV7" s="980"/>
      <c r="DW7" s="981"/>
      <c r="DX7" s="981"/>
      <c r="DY7" s="981"/>
      <c r="DZ7" s="1037"/>
      <c r="EA7" s="82"/>
    </row>
    <row r="8" spans="1:131" s="54" customFormat="1" ht="26.25" customHeight="1">
      <c r="A8" s="60">
        <v>2</v>
      </c>
      <c r="B8" s="969"/>
      <c r="C8" s="970"/>
      <c r="D8" s="970"/>
      <c r="E8" s="970"/>
      <c r="F8" s="970"/>
      <c r="G8" s="970"/>
      <c r="H8" s="970"/>
      <c r="I8" s="970"/>
      <c r="J8" s="970"/>
      <c r="K8" s="970"/>
      <c r="L8" s="970"/>
      <c r="M8" s="970"/>
      <c r="N8" s="970"/>
      <c r="O8" s="970"/>
      <c r="P8" s="971"/>
      <c r="Q8" s="972"/>
      <c r="R8" s="973"/>
      <c r="S8" s="973"/>
      <c r="T8" s="973"/>
      <c r="U8" s="973"/>
      <c r="V8" s="973"/>
      <c r="W8" s="973"/>
      <c r="X8" s="973"/>
      <c r="Y8" s="973"/>
      <c r="Z8" s="973"/>
      <c r="AA8" s="973"/>
      <c r="AB8" s="973"/>
      <c r="AC8" s="973"/>
      <c r="AD8" s="973"/>
      <c r="AE8" s="979"/>
      <c r="AF8" s="999"/>
      <c r="AG8" s="977"/>
      <c r="AH8" s="977"/>
      <c r="AI8" s="977"/>
      <c r="AJ8" s="1000"/>
      <c r="AK8" s="978"/>
      <c r="AL8" s="973"/>
      <c r="AM8" s="973"/>
      <c r="AN8" s="973"/>
      <c r="AO8" s="973"/>
      <c r="AP8" s="973"/>
      <c r="AQ8" s="973"/>
      <c r="AR8" s="973"/>
      <c r="AS8" s="973"/>
      <c r="AT8" s="973"/>
      <c r="AU8" s="974"/>
      <c r="AV8" s="974"/>
      <c r="AW8" s="974"/>
      <c r="AX8" s="974"/>
      <c r="AY8" s="975"/>
      <c r="AZ8" s="64"/>
      <c r="BA8" s="64"/>
      <c r="BB8" s="64"/>
      <c r="BC8" s="64"/>
      <c r="BD8" s="64"/>
      <c r="BE8" s="82"/>
      <c r="BF8" s="82"/>
      <c r="BG8" s="82"/>
      <c r="BH8" s="82"/>
      <c r="BI8" s="82"/>
      <c r="BJ8" s="82"/>
      <c r="BK8" s="82"/>
      <c r="BL8" s="82"/>
      <c r="BM8" s="82"/>
      <c r="BN8" s="82"/>
      <c r="BO8" s="82"/>
      <c r="BP8" s="82"/>
      <c r="BQ8" s="60">
        <v>2</v>
      </c>
      <c r="BR8" s="88"/>
      <c r="BS8" s="969" t="s">
        <v>550</v>
      </c>
      <c r="BT8" s="970"/>
      <c r="BU8" s="970"/>
      <c r="BV8" s="970"/>
      <c r="BW8" s="970"/>
      <c r="BX8" s="970"/>
      <c r="BY8" s="970"/>
      <c r="BZ8" s="970"/>
      <c r="CA8" s="970"/>
      <c r="CB8" s="970"/>
      <c r="CC8" s="970"/>
      <c r="CD8" s="970"/>
      <c r="CE8" s="970"/>
      <c r="CF8" s="970"/>
      <c r="CG8" s="971"/>
      <c r="CH8" s="976">
        <v>-9</v>
      </c>
      <c r="CI8" s="977"/>
      <c r="CJ8" s="977"/>
      <c r="CK8" s="977"/>
      <c r="CL8" s="987"/>
      <c r="CM8" s="976">
        <v>38</v>
      </c>
      <c r="CN8" s="977"/>
      <c r="CO8" s="977"/>
      <c r="CP8" s="977"/>
      <c r="CQ8" s="987"/>
      <c r="CR8" s="976">
        <v>19</v>
      </c>
      <c r="CS8" s="977"/>
      <c r="CT8" s="977"/>
      <c r="CU8" s="977"/>
      <c r="CV8" s="987"/>
      <c r="CW8" s="976" t="s">
        <v>202</v>
      </c>
      <c r="CX8" s="977"/>
      <c r="CY8" s="977"/>
      <c r="CZ8" s="977"/>
      <c r="DA8" s="987"/>
      <c r="DB8" s="976" t="s">
        <v>202</v>
      </c>
      <c r="DC8" s="977"/>
      <c r="DD8" s="977"/>
      <c r="DE8" s="977"/>
      <c r="DF8" s="987"/>
      <c r="DG8" s="976" t="s">
        <v>202</v>
      </c>
      <c r="DH8" s="977"/>
      <c r="DI8" s="977"/>
      <c r="DJ8" s="977"/>
      <c r="DK8" s="987"/>
      <c r="DL8" s="976" t="s">
        <v>202</v>
      </c>
      <c r="DM8" s="977"/>
      <c r="DN8" s="977"/>
      <c r="DO8" s="977"/>
      <c r="DP8" s="987"/>
      <c r="DQ8" s="976" t="s">
        <v>202</v>
      </c>
      <c r="DR8" s="977"/>
      <c r="DS8" s="977"/>
      <c r="DT8" s="977"/>
      <c r="DU8" s="987"/>
      <c r="DV8" s="969"/>
      <c r="DW8" s="970"/>
      <c r="DX8" s="970"/>
      <c r="DY8" s="970"/>
      <c r="DZ8" s="988"/>
      <c r="EA8" s="82"/>
    </row>
    <row r="9" spans="1:131" s="54" customFormat="1" ht="26.25" customHeight="1">
      <c r="A9" s="60">
        <v>3</v>
      </c>
      <c r="B9" s="969"/>
      <c r="C9" s="970"/>
      <c r="D9" s="970"/>
      <c r="E9" s="970"/>
      <c r="F9" s="970"/>
      <c r="G9" s="970"/>
      <c r="H9" s="970"/>
      <c r="I9" s="970"/>
      <c r="J9" s="970"/>
      <c r="K9" s="970"/>
      <c r="L9" s="970"/>
      <c r="M9" s="970"/>
      <c r="N9" s="970"/>
      <c r="O9" s="970"/>
      <c r="P9" s="971"/>
      <c r="Q9" s="972"/>
      <c r="R9" s="973"/>
      <c r="S9" s="973"/>
      <c r="T9" s="973"/>
      <c r="U9" s="973"/>
      <c r="V9" s="973"/>
      <c r="W9" s="973"/>
      <c r="X9" s="973"/>
      <c r="Y9" s="973"/>
      <c r="Z9" s="973"/>
      <c r="AA9" s="973"/>
      <c r="AB9" s="973"/>
      <c r="AC9" s="973"/>
      <c r="AD9" s="973"/>
      <c r="AE9" s="979"/>
      <c r="AF9" s="999"/>
      <c r="AG9" s="977"/>
      <c r="AH9" s="977"/>
      <c r="AI9" s="977"/>
      <c r="AJ9" s="1000"/>
      <c r="AK9" s="978"/>
      <c r="AL9" s="973"/>
      <c r="AM9" s="973"/>
      <c r="AN9" s="973"/>
      <c r="AO9" s="973"/>
      <c r="AP9" s="973"/>
      <c r="AQ9" s="973"/>
      <c r="AR9" s="973"/>
      <c r="AS9" s="973"/>
      <c r="AT9" s="973"/>
      <c r="AU9" s="974"/>
      <c r="AV9" s="974"/>
      <c r="AW9" s="974"/>
      <c r="AX9" s="974"/>
      <c r="AY9" s="975"/>
      <c r="AZ9" s="64"/>
      <c r="BA9" s="64"/>
      <c r="BB9" s="64"/>
      <c r="BC9" s="64"/>
      <c r="BD9" s="64"/>
      <c r="BE9" s="82"/>
      <c r="BF9" s="82"/>
      <c r="BG9" s="82"/>
      <c r="BH9" s="82"/>
      <c r="BI9" s="82"/>
      <c r="BJ9" s="82"/>
      <c r="BK9" s="82"/>
      <c r="BL9" s="82"/>
      <c r="BM9" s="82"/>
      <c r="BN9" s="82"/>
      <c r="BO9" s="82"/>
      <c r="BP9" s="82"/>
      <c r="BQ9" s="60">
        <v>3</v>
      </c>
      <c r="BR9" s="88"/>
      <c r="BS9" s="969" t="s">
        <v>38</v>
      </c>
      <c r="BT9" s="970"/>
      <c r="BU9" s="970"/>
      <c r="BV9" s="970"/>
      <c r="BW9" s="970"/>
      <c r="BX9" s="970"/>
      <c r="BY9" s="970"/>
      <c r="BZ9" s="970"/>
      <c r="CA9" s="970"/>
      <c r="CB9" s="970"/>
      <c r="CC9" s="970"/>
      <c r="CD9" s="970"/>
      <c r="CE9" s="970"/>
      <c r="CF9" s="970"/>
      <c r="CG9" s="971"/>
      <c r="CH9" s="976">
        <v>-20</v>
      </c>
      <c r="CI9" s="977"/>
      <c r="CJ9" s="977"/>
      <c r="CK9" s="977"/>
      <c r="CL9" s="987"/>
      <c r="CM9" s="976">
        <v>4</v>
      </c>
      <c r="CN9" s="977"/>
      <c r="CO9" s="977"/>
      <c r="CP9" s="977"/>
      <c r="CQ9" s="987"/>
      <c r="CR9" s="976">
        <v>65</v>
      </c>
      <c r="CS9" s="977"/>
      <c r="CT9" s="977"/>
      <c r="CU9" s="977"/>
      <c r="CV9" s="987"/>
      <c r="CW9" s="976" t="s">
        <v>202</v>
      </c>
      <c r="CX9" s="977"/>
      <c r="CY9" s="977"/>
      <c r="CZ9" s="977"/>
      <c r="DA9" s="987"/>
      <c r="DB9" s="976" t="s">
        <v>202</v>
      </c>
      <c r="DC9" s="977"/>
      <c r="DD9" s="977"/>
      <c r="DE9" s="977"/>
      <c r="DF9" s="987"/>
      <c r="DG9" s="976" t="s">
        <v>202</v>
      </c>
      <c r="DH9" s="977"/>
      <c r="DI9" s="977"/>
      <c r="DJ9" s="977"/>
      <c r="DK9" s="987"/>
      <c r="DL9" s="976" t="s">
        <v>202</v>
      </c>
      <c r="DM9" s="977"/>
      <c r="DN9" s="977"/>
      <c r="DO9" s="977"/>
      <c r="DP9" s="987"/>
      <c r="DQ9" s="976" t="s">
        <v>202</v>
      </c>
      <c r="DR9" s="977"/>
      <c r="DS9" s="977"/>
      <c r="DT9" s="977"/>
      <c r="DU9" s="987"/>
      <c r="DV9" s="969"/>
      <c r="DW9" s="970"/>
      <c r="DX9" s="970"/>
      <c r="DY9" s="970"/>
      <c r="DZ9" s="988"/>
      <c r="EA9" s="82"/>
    </row>
    <row r="10" spans="1:131" s="54" customFormat="1" ht="26.25" customHeight="1">
      <c r="A10" s="60">
        <v>4</v>
      </c>
      <c r="B10" s="969"/>
      <c r="C10" s="970"/>
      <c r="D10" s="970"/>
      <c r="E10" s="970"/>
      <c r="F10" s="970"/>
      <c r="G10" s="970"/>
      <c r="H10" s="970"/>
      <c r="I10" s="970"/>
      <c r="J10" s="970"/>
      <c r="K10" s="970"/>
      <c r="L10" s="970"/>
      <c r="M10" s="970"/>
      <c r="N10" s="970"/>
      <c r="O10" s="970"/>
      <c r="P10" s="971"/>
      <c r="Q10" s="972"/>
      <c r="R10" s="973"/>
      <c r="S10" s="973"/>
      <c r="T10" s="973"/>
      <c r="U10" s="973"/>
      <c r="V10" s="973"/>
      <c r="W10" s="973"/>
      <c r="X10" s="973"/>
      <c r="Y10" s="973"/>
      <c r="Z10" s="973"/>
      <c r="AA10" s="973"/>
      <c r="AB10" s="973"/>
      <c r="AC10" s="973"/>
      <c r="AD10" s="973"/>
      <c r="AE10" s="979"/>
      <c r="AF10" s="999"/>
      <c r="AG10" s="977"/>
      <c r="AH10" s="977"/>
      <c r="AI10" s="977"/>
      <c r="AJ10" s="1000"/>
      <c r="AK10" s="978"/>
      <c r="AL10" s="973"/>
      <c r="AM10" s="973"/>
      <c r="AN10" s="973"/>
      <c r="AO10" s="973"/>
      <c r="AP10" s="973"/>
      <c r="AQ10" s="973"/>
      <c r="AR10" s="973"/>
      <c r="AS10" s="973"/>
      <c r="AT10" s="973"/>
      <c r="AU10" s="974"/>
      <c r="AV10" s="974"/>
      <c r="AW10" s="974"/>
      <c r="AX10" s="974"/>
      <c r="AY10" s="975"/>
      <c r="AZ10" s="64"/>
      <c r="BA10" s="64"/>
      <c r="BB10" s="64"/>
      <c r="BC10" s="64"/>
      <c r="BD10" s="64"/>
      <c r="BE10" s="82"/>
      <c r="BF10" s="82"/>
      <c r="BG10" s="82"/>
      <c r="BH10" s="82"/>
      <c r="BI10" s="82"/>
      <c r="BJ10" s="82"/>
      <c r="BK10" s="82"/>
      <c r="BL10" s="82"/>
      <c r="BM10" s="82"/>
      <c r="BN10" s="82"/>
      <c r="BO10" s="82"/>
      <c r="BP10" s="82"/>
      <c r="BQ10" s="60">
        <v>4</v>
      </c>
      <c r="BR10" s="88"/>
      <c r="BS10" s="969" t="s">
        <v>542</v>
      </c>
      <c r="BT10" s="970"/>
      <c r="BU10" s="970"/>
      <c r="BV10" s="970"/>
      <c r="BW10" s="970"/>
      <c r="BX10" s="970"/>
      <c r="BY10" s="970"/>
      <c r="BZ10" s="970"/>
      <c r="CA10" s="970"/>
      <c r="CB10" s="970"/>
      <c r="CC10" s="970"/>
      <c r="CD10" s="970"/>
      <c r="CE10" s="970"/>
      <c r="CF10" s="970"/>
      <c r="CG10" s="971"/>
      <c r="CH10" s="976">
        <v>5</v>
      </c>
      <c r="CI10" s="977"/>
      <c r="CJ10" s="977"/>
      <c r="CK10" s="977"/>
      <c r="CL10" s="987"/>
      <c r="CM10" s="976">
        <v>25</v>
      </c>
      <c r="CN10" s="977"/>
      <c r="CO10" s="977"/>
      <c r="CP10" s="977"/>
      <c r="CQ10" s="987"/>
      <c r="CR10" s="976">
        <v>6</v>
      </c>
      <c r="CS10" s="977"/>
      <c r="CT10" s="977"/>
      <c r="CU10" s="977"/>
      <c r="CV10" s="987"/>
      <c r="CW10" s="976" t="s">
        <v>202</v>
      </c>
      <c r="CX10" s="977"/>
      <c r="CY10" s="977"/>
      <c r="CZ10" s="977"/>
      <c r="DA10" s="987"/>
      <c r="DB10" s="976" t="s">
        <v>202</v>
      </c>
      <c r="DC10" s="977"/>
      <c r="DD10" s="977"/>
      <c r="DE10" s="977"/>
      <c r="DF10" s="987"/>
      <c r="DG10" s="976" t="s">
        <v>202</v>
      </c>
      <c r="DH10" s="977"/>
      <c r="DI10" s="977"/>
      <c r="DJ10" s="977"/>
      <c r="DK10" s="987"/>
      <c r="DL10" s="976" t="s">
        <v>202</v>
      </c>
      <c r="DM10" s="977"/>
      <c r="DN10" s="977"/>
      <c r="DO10" s="977"/>
      <c r="DP10" s="987"/>
      <c r="DQ10" s="976" t="s">
        <v>202</v>
      </c>
      <c r="DR10" s="977"/>
      <c r="DS10" s="977"/>
      <c r="DT10" s="977"/>
      <c r="DU10" s="987"/>
      <c r="DV10" s="969"/>
      <c r="DW10" s="970"/>
      <c r="DX10" s="970"/>
      <c r="DY10" s="970"/>
      <c r="DZ10" s="988"/>
      <c r="EA10" s="82"/>
    </row>
    <row r="11" spans="1:131" s="54" customFormat="1" ht="26.25" customHeight="1">
      <c r="A11" s="60">
        <v>5</v>
      </c>
      <c r="B11" s="969"/>
      <c r="C11" s="970"/>
      <c r="D11" s="970"/>
      <c r="E11" s="970"/>
      <c r="F11" s="970"/>
      <c r="G11" s="970"/>
      <c r="H11" s="970"/>
      <c r="I11" s="970"/>
      <c r="J11" s="970"/>
      <c r="K11" s="970"/>
      <c r="L11" s="970"/>
      <c r="M11" s="970"/>
      <c r="N11" s="970"/>
      <c r="O11" s="970"/>
      <c r="P11" s="971"/>
      <c r="Q11" s="972"/>
      <c r="R11" s="973"/>
      <c r="S11" s="973"/>
      <c r="T11" s="973"/>
      <c r="U11" s="973"/>
      <c r="V11" s="973"/>
      <c r="W11" s="973"/>
      <c r="X11" s="973"/>
      <c r="Y11" s="973"/>
      <c r="Z11" s="973"/>
      <c r="AA11" s="973"/>
      <c r="AB11" s="973"/>
      <c r="AC11" s="973"/>
      <c r="AD11" s="973"/>
      <c r="AE11" s="979"/>
      <c r="AF11" s="999"/>
      <c r="AG11" s="977"/>
      <c r="AH11" s="977"/>
      <c r="AI11" s="977"/>
      <c r="AJ11" s="1000"/>
      <c r="AK11" s="978"/>
      <c r="AL11" s="973"/>
      <c r="AM11" s="973"/>
      <c r="AN11" s="973"/>
      <c r="AO11" s="973"/>
      <c r="AP11" s="973"/>
      <c r="AQ11" s="973"/>
      <c r="AR11" s="973"/>
      <c r="AS11" s="973"/>
      <c r="AT11" s="973"/>
      <c r="AU11" s="974"/>
      <c r="AV11" s="974"/>
      <c r="AW11" s="974"/>
      <c r="AX11" s="974"/>
      <c r="AY11" s="975"/>
      <c r="AZ11" s="64"/>
      <c r="BA11" s="64"/>
      <c r="BB11" s="64"/>
      <c r="BC11" s="64"/>
      <c r="BD11" s="64"/>
      <c r="BE11" s="82"/>
      <c r="BF11" s="82"/>
      <c r="BG11" s="82"/>
      <c r="BH11" s="82"/>
      <c r="BI11" s="82"/>
      <c r="BJ11" s="82"/>
      <c r="BK11" s="82"/>
      <c r="BL11" s="82"/>
      <c r="BM11" s="82"/>
      <c r="BN11" s="82"/>
      <c r="BO11" s="82"/>
      <c r="BP11" s="82"/>
      <c r="BQ11" s="60">
        <v>5</v>
      </c>
      <c r="BR11" s="88"/>
      <c r="BS11" s="969" t="s">
        <v>543</v>
      </c>
      <c r="BT11" s="970"/>
      <c r="BU11" s="970"/>
      <c r="BV11" s="970"/>
      <c r="BW11" s="970"/>
      <c r="BX11" s="970"/>
      <c r="BY11" s="970"/>
      <c r="BZ11" s="970"/>
      <c r="CA11" s="970"/>
      <c r="CB11" s="970"/>
      <c r="CC11" s="970"/>
      <c r="CD11" s="970"/>
      <c r="CE11" s="970"/>
      <c r="CF11" s="970"/>
      <c r="CG11" s="971"/>
      <c r="CH11" s="976">
        <v>0</v>
      </c>
      <c r="CI11" s="977"/>
      <c r="CJ11" s="977"/>
      <c r="CK11" s="977"/>
      <c r="CL11" s="987"/>
      <c r="CM11" s="976">
        <v>18</v>
      </c>
      <c r="CN11" s="977"/>
      <c r="CO11" s="977"/>
      <c r="CP11" s="977"/>
      <c r="CQ11" s="987"/>
      <c r="CR11" s="976">
        <v>6</v>
      </c>
      <c r="CS11" s="977"/>
      <c r="CT11" s="977"/>
      <c r="CU11" s="977"/>
      <c r="CV11" s="987"/>
      <c r="CW11" s="976" t="s">
        <v>202</v>
      </c>
      <c r="CX11" s="977"/>
      <c r="CY11" s="977"/>
      <c r="CZ11" s="977"/>
      <c r="DA11" s="987"/>
      <c r="DB11" s="976" t="s">
        <v>202</v>
      </c>
      <c r="DC11" s="977"/>
      <c r="DD11" s="977"/>
      <c r="DE11" s="977"/>
      <c r="DF11" s="987"/>
      <c r="DG11" s="976" t="s">
        <v>202</v>
      </c>
      <c r="DH11" s="977"/>
      <c r="DI11" s="977"/>
      <c r="DJ11" s="977"/>
      <c r="DK11" s="987"/>
      <c r="DL11" s="976" t="s">
        <v>202</v>
      </c>
      <c r="DM11" s="977"/>
      <c r="DN11" s="977"/>
      <c r="DO11" s="977"/>
      <c r="DP11" s="987"/>
      <c r="DQ11" s="976" t="s">
        <v>202</v>
      </c>
      <c r="DR11" s="977"/>
      <c r="DS11" s="977"/>
      <c r="DT11" s="977"/>
      <c r="DU11" s="987"/>
      <c r="DV11" s="969"/>
      <c r="DW11" s="970"/>
      <c r="DX11" s="970"/>
      <c r="DY11" s="970"/>
      <c r="DZ11" s="988"/>
      <c r="EA11" s="82"/>
    </row>
    <row r="12" spans="1:131" s="54" customFormat="1" ht="26.25" customHeight="1">
      <c r="A12" s="60">
        <v>6</v>
      </c>
      <c r="B12" s="969"/>
      <c r="C12" s="970"/>
      <c r="D12" s="970"/>
      <c r="E12" s="970"/>
      <c r="F12" s="970"/>
      <c r="G12" s="970"/>
      <c r="H12" s="970"/>
      <c r="I12" s="970"/>
      <c r="J12" s="970"/>
      <c r="K12" s="970"/>
      <c r="L12" s="970"/>
      <c r="M12" s="970"/>
      <c r="N12" s="970"/>
      <c r="O12" s="970"/>
      <c r="P12" s="971"/>
      <c r="Q12" s="972"/>
      <c r="R12" s="973"/>
      <c r="S12" s="973"/>
      <c r="T12" s="973"/>
      <c r="U12" s="973"/>
      <c r="V12" s="973"/>
      <c r="W12" s="973"/>
      <c r="X12" s="973"/>
      <c r="Y12" s="973"/>
      <c r="Z12" s="973"/>
      <c r="AA12" s="973"/>
      <c r="AB12" s="973"/>
      <c r="AC12" s="973"/>
      <c r="AD12" s="973"/>
      <c r="AE12" s="979"/>
      <c r="AF12" s="999"/>
      <c r="AG12" s="977"/>
      <c r="AH12" s="977"/>
      <c r="AI12" s="977"/>
      <c r="AJ12" s="1000"/>
      <c r="AK12" s="978"/>
      <c r="AL12" s="973"/>
      <c r="AM12" s="973"/>
      <c r="AN12" s="973"/>
      <c r="AO12" s="973"/>
      <c r="AP12" s="973"/>
      <c r="AQ12" s="973"/>
      <c r="AR12" s="973"/>
      <c r="AS12" s="973"/>
      <c r="AT12" s="973"/>
      <c r="AU12" s="974"/>
      <c r="AV12" s="974"/>
      <c r="AW12" s="974"/>
      <c r="AX12" s="974"/>
      <c r="AY12" s="975"/>
      <c r="AZ12" s="64"/>
      <c r="BA12" s="64"/>
      <c r="BB12" s="64"/>
      <c r="BC12" s="64"/>
      <c r="BD12" s="64"/>
      <c r="BE12" s="82"/>
      <c r="BF12" s="82"/>
      <c r="BG12" s="82"/>
      <c r="BH12" s="82"/>
      <c r="BI12" s="82"/>
      <c r="BJ12" s="82"/>
      <c r="BK12" s="82"/>
      <c r="BL12" s="82"/>
      <c r="BM12" s="82"/>
      <c r="BN12" s="82"/>
      <c r="BO12" s="82"/>
      <c r="BP12" s="82"/>
      <c r="BQ12" s="60">
        <v>6</v>
      </c>
      <c r="BR12" s="88" t="s">
        <v>551</v>
      </c>
      <c r="BS12" s="969" t="s">
        <v>544</v>
      </c>
      <c r="BT12" s="970"/>
      <c r="BU12" s="970"/>
      <c r="BV12" s="970"/>
      <c r="BW12" s="970"/>
      <c r="BX12" s="970"/>
      <c r="BY12" s="970"/>
      <c r="BZ12" s="970"/>
      <c r="CA12" s="970"/>
      <c r="CB12" s="970"/>
      <c r="CC12" s="970"/>
      <c r="CD12" s="970"/>
      <c r="CE12" s="970"/>
      <c r="CF12" s="970"/>
      <c r="CG12" s="971"/>
      <c r="CH12" s="976">
        <v>0</v>
      </c>
      <c r="CI12" s="977"/>
      <c r="CJ12" s="977"/>
      <c r="CK12" s="977"/>
      <c r="CL12" s="987"/>
      <c r="CM12" s="976">
        <v>304</v>
      </c>
      <c r="CN12" s="977"/>
      <c r="CO12" s="977"/>
      <c r="CP12" s="977"/>
      <c r="CQ12" s="987"/>
      <c r="CR12" s="976">
        <v>6</v>
      </c>
      <c r="CS12" s="977"/>
      <c r="CT12" s="977"/>
      <c r="CU12" s="977"/>
      <c r="CV12" s="987"/>
      <c r="CW12" s="976" t="s">
        <v>202</v>
      </c>
      <c r="CX12" s="977"/>
      <c r="CY12" s="977"/>
      <c r="CZ12" s="977"/>
      <c r="DA12" s="987"/>
      <c r="DB12" s="976">
        <v>657</v>
      </c>
      <c r="DC12" s="977"/>
      <c r="DD12" s="977"/>
      <c r="DE12" s="977"/>
      <c r="DF12" s="987"/>
      <c r="DG12" s="976" t="s">
        <v>202</v>
      </c>
      <c r="DH12" s="977"/>
      <c r="DI12" s="977"/>
      <c r="DJ12" s="977"/>
      <c r="DK12" s="987"/>
      <c r="DL12" s="976" t="s">
        <v>202</v>
      </c>
      <c r="DM12" s="977"/>
      <c r="DN12" s="977"/>
      <c r="DO12" s="977"/>
      <c r="DP12" s="987"/>
      <c r="DQ12" s="976" t="s">
        <v>202</v>
      </c>
      <c r="DR12" s="977"/>
      <c r="DS12" s="977"/>
      <c r="DT12" s="977"/>
      <c r="DU12" s="987"/>
      <c r="DV12" s="969"/>
      <c r="DW12" s="970"/>
      <c r="DX12" s="970"/>
      <c r="DY12" s="970"/>
      <c r="DZ12" s="988"/>
      <c r="EA12" s="82"/>
    </row>
    <row r="13" spans="1:131" s="54" customFormat="1" ht="26.25" customHeight="1">
      <c r="A13" s="60">
        <v>7</v>
      </c>
      <c r="B13" s="969"/>
      <c r="C13" s="970"/>
      <c r="D13" s="970"/>
      <c r="E13" s="970"/>
      <c r="F13" s="970"/>
      <c r="G13" s="970"/>
      <c r="H13" s="970"/>
      <c r="I13" s="970"/>
      <c r="J13" s="970"/>
      <c r="K13" s="970"/>
      <c r="L13" s="970"/>
      <c r="M13" s="970"/>
      <c r="N13" s="970"/>
      <c r="O13" s="970"/>
      <c r="P13" s="971"/>
      <c r="Q13" s="972"/>
      <c r="R13" s="973"/>
      <c r="S13" s="973"/>
      <c r="T13" s="973"/>
      <c r="U13" s="973"/>
      <c r="V13" s="973"/>
      <c r="W13" s="973"/>
      <c r="X13" s="973"/>
      <c r="Y13" s="973"/>
      <c r="Z13" s="973"/>
      <c r="AA13" s="973"/>
      <c r="AB13" s="973"/>
      <c r="AC13" s="973"/>
      <c r="AD13" s="973"/>
      <c r="AE13" s="979"/>
      <c r="AF13" s="999"/>
      <c r="AG13" s="977"/>
      <c r="AH13" s="977"/>
      <c r="AI13" s="977"/>
      <c r="AJ13" s="1000"/>
      <c r="AK13" s="978"/>
      <c r="AL13" s="973"/>
      <c r="AM13" s="973"/>
      <c r="AN13" s="973"/>
      <c r="AO13" s="973"/>
      <c r="AP13" s="973"/>
      <c r="AQ13" s="973"/>
      <c r="AR13" s="973"/>
      <c r="AS13" s="973"/>
      <c r="AT13" s="973"/>
      <c r="AU13" s="974"/>
      <c r="AV13" s="974"/>
      <c r="AW13" s="974"/>
      <c r="AX13" s="974"/>
      <c r="AY13" s="975"/>
      <c r="AZ13" s="64"/>
      <c r="BA13" s="64"/>
      <c r="BB13" s="64"/>
      <c r="BC13" s="64"/>
      <c r="BD13" s="64"/>
      <c r="BE13" s="82"/>
      <c r="BF13" s="82"/>
      <c r="BG13" s="82"/>
      <c r="BH13" s="82"/>
      <c r="BI13" s="82"/>
      <c r="BJ13" s="82"/>
      <c r="BK13" s="82"/>
      <c r="BL13" s="82"/>
      <c r="BM13" s="82"/>
      <c r="BN13" s="82"/>
      <c r="BO13" s="82"/>
      <c r="BP13" s="82"/>
      <c r="BQ13" s="60">
        <v>7</v>
      </c>
      <c r="BR13" s="88"/>
      <c r="BS13" s="969" t="s">
        <v>259</v>
      </c>
      <c r="BT13" s="970"/>
      <c r="BU13" s="970"/>
      <c r="BV13" s="970"/>
      <c r="BW13" s="970"/>
      <c r="BX13" s="970"/>
      <c r="BY13" s="970"/>
      <c r="BZ13" s="970"/>
      <c r="CA13" s="970"/>
      <c r="CB13" s="970"/>
      <c r="CC13" s="970"/>
      <c r="CD13" s="970"/>
      <c r="CE13" s="970"/>
      <c r="CF13" s="970"/>
      <c r="CG13" s="971"/>
      <c r="CH13" s="976">
        <v>-4</v>
      </c>
      <c r="CI13" s="977"/>
      <c r="CJ13" s="977"/>
      <c r="CK13" s="977"/>
      <c r="CL13" s="987"/>
      <c r="CM13" s="976">
        <v>34</v>
      </c>
      <c r="CN13" s="977"/>
      <c r="CO13" s="977"/>
      <c r="CP13" s="977"/>
      <c r="CQ13" s="987"/>
      <c r="CR13" s="976">
        <v>60</v>
      </c>
      <c r="CS13" s="977"/>
      <c r="CT13" s="977"/>
      <c r="CU13" s="977"/>
      <c r="CV13" s="987"/>
      <c r="CW13" s="976" t="s">
        <v>202</v>
      </c>
      <c r="CX13" s="977"/>
      <c r="CY13" s="977"/>
      <c r="CZ13" s="977"/>
      <c r="DA13" s="987"/>
      <c r="DB13" s="976" t="s">
        <v>202</v>
      </c>
      <c r="DC13" s="977"/>
      <c r="DD13" s="977"/>
      <c r="DE13" s="977"/>
      <c r="DF13" s="987"/>
      <c r="DG13" s="976" t="s">
        <v>202</v>
      </c>
      <c r="DH13" s="977"/>
      <c r="DI13" s="977"/>
      <c r="DJ13" s="977"/>
      <c r="DK13" s="987"/>
      <c r="DL13" s="976" t="s">
        <v>202</v>
      </c>
      <c r="DM13" s="977"/>
      <c r="DN13" s="977"/>
      <c r="DO13" s="977"/>
      <c r="DP13" s="987"/>
      <c r="DQ13" s="976" t="s">
        <v>202</v>
      </c>
      <c r="DR13" s="977"/>
      <c r="DS13" s="977"/>
      <c r="DT13" s="977"/>
      <c r="DU13" s="987"/>
      <c r="DV13" s="969"/>
      <c r="DW13" s="970"/>
      <c r="DX13" s="970"/>
      <c r="DY13" s="970"/>
      <c r="DZ13" s="988"/>
      <c r="EA13" s="82"/>
    </row>
    <row r="14" spans="1:131" s="54" customFormat="1" ht="26.25" customHeight="1">
      <c r="A14" s="60">
        <v>8</v>
      </c>
      <c r="B14" s="969"/>
      <c r="C14" s="970"/>
      <c r="D14" s="970"/>
      <c r="E14" s="970"/>
      <c r="F14" s="970"/>
      <c r="G14" s="970"/>
      <c r="H14" s="970"/>
      <c r="I14" s="970"/>
      <c r="J14" s="970"/>
      <c r="K14" s="970"/>
      <c r="L14" s="970"/>
      <c r="M14" s="970"/>
      <c r="N14" s="970"/>
      <c r="O14" s="970"/>
      <c r="P14" s="971"/>
      <c r="Q14" s="972"/>
      <c r="R14" s="973"/>
      <c r="S14" s="973"/>
      <c r="T14" s="973"/>
      <c r="U14" s="973"/>
      <c r="V14" s="973"/>
      <c r="W14" s="973"/>
      <c r="X14" s="973"/>
      <c r="Y14" s="973"/>
      <c r="Z14" s="973"/>
      <c r="AA14" s="973"/>
      <c r="AB14" s="973"/>
      <c r="AC14" s="973"/>
      <c r="AD14" s="973"/>
      <c r="AE14" s="979"/>
      <c r="AF14" s="999"/>
      <c r="AG14" s="977"/>
      <c r="AH14" s="977"/>
      <c r="AI14" s="977"/>
      <c r="AJ14" s="1000"/>
      <c r="AK14" s="978"/>
      <c r="AL14" s="973"/>
      <c r="AM14" s="973"/>
      <c r="AN14" s="973"/>
      <c r="AO14" s="973"/>
      <c r="AP14" s="973"/>
      <c r="AQ14" s="973"/>
      <c r="AR14" s="973"/>
      <c r="AS14" s="973"/>
      <c r="AT14" s="973"/>
      <c r="AU14" s="974"/>
      <c r="AV14" s="974"/>
      <c r="AW14" s="974"/>
      <c r="AX14" s="974"/>
      <c r="AY14" s="975"/>
      <c r="AZ14" s="64"/>
      <c r="BA14" s="64"/>
      <c r="BB14" s="64"/>
      <c r="BC14" s="64"/>
      <c r="BD14" s="64"/>
      <c r="BE14" s="82"/>
      <c r="BF14" s="82"/>
      <c r="BG14" s="82"/>
      <c r="BH14" s="82"/>
      <c r="BI14" s="82"/>
      <c r="BJ14" s="82"/>
      <c r="BK14" s="82"/>
      <c r="BL14" s="82"/>
      <c r="BM14" s="82"/>
      <c r="BN14" s="82"/>
      <c r="BO14" s="82"/>
      <c r="BP14" s="82"/>
      <c r="BQ14" s="60">
        <v>8</v>
      </c>
      <c r="BR14" s="88"/>
      <c r="BS14" s="969" t="s">
        <v>552</v>
      </c>
      <c r="BT14" s="970"/>
      <c r="BU14" s="970"/>
      <c r="BV14" s="970"/>
      <c r="BW14" s="970"/>
      <c r="BX14" s="970"/>
      <c r="BY14" s="970"/>
      <c r="BZ14" s="970"/>
      <c r="CA14" s="970"/>
      <c r="CB14" s="970"/>
      <c r="CC14" s="970"/>
      <c r="CD14" s="970"/>
      <c r="CE14" s="970"/>
      <c r="CF14" s="970"/>
      <c r="CG14" s="971"/>
      <c r="CH14" s="976">
        <v>-7</v>
      </c>
      <c r="CI14" s="977"/>
      <c r="CJ14" s="977"/>
      <c r="CK14" s="977"/>
      <c r="CL14" s="987"/>
      <c r="CM14" s="976">
        <v>144</v>
      </c>
      <c r="CN14" s="977"/>
      <c r="CO14" s="977"/>
      <c r="CP14" s="977"/>
      <c r="CQ14" s="987"/>
      <c r="CR14" s="976">
        <v>100</v>
      </c>
      <c r="CS14" s="977"/>
      <c r="CT14" s="977"/>
      <c r="CU14" s="977"/>
      <c r="CV14" s="987"/>
      <c r="CW14" s="976" t="s">
        <v>202</v>
      </c>
      <c r="CX14" s="977"/>
      <c r="CY14" s="977"/>
      <c r="CZ14" s="977"/>
      <c r="DA14" s="987"/>
      <c r="DB14" s="976" t="s">
        <v>202</v>
      </c>
      <c r="DC14" s="977"/>
      <c r="DD14" s="977"/>
      <c r="DE14" s="977"/>
      <c r="DF14" s="987"/>
      <c r="DG14" s="976" t="s">
        <v>202</v>
      </c>
      <c r="DH14" s="977"/>
      <c r="DI14" s="977"/>
      <c r="DJ14" s="977"/>
      <c r="DK14" s="987"/>
      <c r="DL14" s="976" t="s">
        <v>202</v>
      </c>
      <c r="DM14" s="977"/>
      <c r="DN14" s="977"/>
      <c r="DO14" s="977"/>
      <c r="DP14" s="987"/>
      <c r="DQ14" s="976" t="s">
        <v>202</v>
      </c>
      <c r="DR14" s="977"/>
      <c r="DS14" s="977"/>
      <c r="DT14" s="977"/>
      <c r="DU14" s="987"/>
      <c r="DV14" s="969"/>
      <c r="DW14" s="970"/>
      <c r="DX14" s="970"/>
      <c r="DY14" s="970"/>
      <c r="DZ14" s="988"/>
      <c r="EA14" s="82"/>
    </row>
    <row r="15" spans="1:131" s="54" customFormat="1" ht="26.25" customHeight="1">
      <c r="A15" s="60">
        <v>9</v>
      </c>
      <c r="B15" s="969"/>
      <c r="C15" s="970"/>
      <c r="D15" s="970"/>
      <c r="E15" s="970"/>
      <c r="F15" s="970"/>
      <c r="G15" s="970"/>
      <c r="H15" s="970"/>
      <c r="I15" s="970"/>
      <c r="J15" s="970"/>
      <c r="K15" s="970"/>
      <c r="L15" s="970"/>
      <c r="M15" s="970"/>
      <c r="N15" s="970"/>
      <c r="O15" s="970"/>
      <c r="P15" s="971"/>
      <c r="Q15" s="972"/>
      <c r="R15" s="973"/>
      <c r="S15" s="973"/>
      <c r="T15" s="973"/>
      <c r="U15" s="973"/>
      <c r="V15" s="973"/>
      <c r="W15" s="973"/>
      <c r="X15" s="973"/>
      <c r="Y15" s="973"/>
      <c r="Z15" s="973"/>
      <c r="AA15" s="973"/>
      <c r="AB15" s="973"/>
      <c r="AC15" s="973"/>
      <c r="AD15" s="973"/>
      <c r="AE15" s="979"/>
      <c r="AF15" s="999"/>
      <c r="AG15" s="977"/>
      <c r="AH15" s="977"/>
      <c r="AI15" s="977"/>
      <c r="AJ15" s="1000"/>
      <c r="AK15" s="978"/>
      <c r="AL15" s="973"/>
      <c r="AM15" s="973"/>
      <c r="AN15" s="973"/>
      <c r="AO15" s="973"/>
      <c r="AP15" s="973"/>
      <c r="AQ15" s="973"/>
      <c r="AR15" s="973"/>
      <c r="AS15" s="973"/>
      <c r="AT15" s="973"/>
      <c r="AU15" s="974"/>
      <c r="AV15" s="974"/>
      <c r="AW15" s="974"/>
      <c r="AX15" s="974"/>
      <c r="AY15" s="975"/>
      <c r="AZ15" s="64"/>
      <c r="BA15" s="64"/>
      <c r="BB15" s="64"/>
      <c r="BC15" s="64"/>
      <c r="BD15" s="64"/>
      <c r="BE15" s="82"/>
      <c r="BF15" s="82"/>
      <c r="BG15" s="82"/>
      <c r="BH15" s="82"/>
      <c r="BI15" s="82"/>
      <c r="BJ15" s="82"/>
      <c r="BK15" s="82"/>
      <c r="BL15" s="82"/>
      <c r="BM15" s="82"/>
      <c r="BN15" s="82"/>
      <c r="BO15" s="82"/>
      <c r="BP15" s="82"/>
      <c r="BQ15" s="60">
        <v>9</v>
      </c>
      <c r="BR15" s="88"/>
      <c r="BS15" s="969" t="s">
        <v>545</v>
      </c>
      <c r="BT15" s="970"/>
      <c r="BU15" s="970"/>
      <c r="BV15" s="970"/>
      <c r="BW15" s="970"/>
      <c r="BX15" s="970"/>
      <c r="BY15" s="970"/>
      <c r="BZ15" s="970"/>
      <c r="CA15" s="970"/>
      <c r="CB15" s="970"/>
      <c r="CC15" s="970"/>
      <c r="CD15" s="970"/>
      <c r="CE15" s="970"/>
      <c r="CF15" s="970"/>
      <c r="CG15" s="971"/>
      <c r="CH15" s="976">
        <v>-15</v>
      </c>
      <c r="CI15" s="977"/>
      <c r="CJ15" s="977"/>
      <c r="CK15" s="977"/>
      <c r="CL15" s="987"/>
      <c r="CM15" s="976">
        <v>51</v>
      </c>
      <c r="CN15" s="977"/>
      <c r="CO15" s="977"/>
      <c r="CP15" s="977"/>
      <c r="CQ15" s="987"/>
      <c r="CR15" s="976">
        <v>28</v>
      </c>
      <c r="CS15" s="977"/>
      <c r="CT15" s="977"/>
      <c r="CU15" s="977"/>
      <c r="CV15" s="987"/>
      <c r="CW15" s="976" t="s">
        <v>202</v>
      </c>
      <c r="CX15" s="977"/>
      <c r="CY15" s="977"/>
      <c r="CZ15" s="977"/>
      <c r="DA15" s="987"/>
      <c r="DB15" s="976" t="s">
        <v>202</v>
      </c>
      <c r="DC15" s="977"/>
      <c r="DD15" s="977"/>
      <c r="DE15" s="977"/>
      <c r="DF15" s="987"/>
      <c r="DG15" s="976" t="s">
        <v>202</v>
      </c>
      <c r="DH15" s="977"/>
      <c r="DI15" s="977"/>
      <c r="DJ15" s="977"/>
      <c r="DK15" s="987"/>
      <c r="DL15" s="976" t="s">
        <v>202</v>
      </c>
      <c r="DM15" s="977"/>
      <c r="DN15" s="977"/>
      <c r="DO15" s="977"/>
      <c r="DP15" s="987"/>
      <c r="DQ15" s="976" t="s">
        <v>202</v>
      </c>
      <c r="DR15" s="977"/>
      <c r="DS15" s="977"/>
      <c r="DT15" s="977"/>
      <c r="DU15" s="987"/>
      <c r="DV15" s="969"/>
      <c r="DW15" s="970"/>
      <c r="DX15" s="970"/>
      <c r="DY15" s="970"/>
      <c r="DZ15" s="988"/>
      <c r="EA15" s="82"/>
    </row>
    <row r="16" spans="1:131" s="54" customFormat="1" ht="26.25" customHeight="1">
      <c r="A16" s="60">
        <v>10</v>
      </c>
      <c r="B16" s="969"/>
      <c r="C16" s="970"/>
      <c r="D16" s="970"/>
      <c r="E16" s="970"/>
      <c r="F16" s="970"/>
      <c r="G16" s="970"/>
      <c r="H16" s="970"/>
      <c r="I16" s="970"/>
      <c r="J16" s="970"/>
      <c r="K16" s="970"/>
      <c r="L16" s="970"/>
      <c r="M16" s="970"/>
      <c r="N16" s="970"/>
      <c r="O16" s="970"/>
      <c r="P16" s="971"/>
      <c r="Q16" s="972"/>
      <c r="R16" s="973"/>
      <c r="S16" s="973"/>
      <c r="T16" s="973"/>
      <c r="U16" s="973"/>
      <c r="V16" s="973"/>
      <c r="W16" s="973"/>
      <c r="X16" s="973"/>
      <c r="Y16" s="973"/>
      <c r="Z16" s="973"/>
      <c r="AA16" s="973"/>
      <c r="AB16" s="973"/>
      <c r="AC16" s="973"/>
      <c r="AD16" s="973"/>
      <c r="AE16" s="979"/>
      <c r="AF16" s="999"/>
      <c r="AG16" s="977"/>
      <c r="AH16" s="977"/>
      <c r="AI16" s="977"/>
      <c r="AJ16" s="1000"/>
      <c r="AK16" s="978"/>
      <c r="AL16" s="973"/>
      <c r="AM16" s="973"/>
      <c r="AN16" s="973"/>
      <c r="AO16" s="973"/>
      <c r="AP16" s="973"/>
      <c r="AQ16" s="973"/>
      <c r="AR16" s="973"/>
      <c r="AS16" s="973"/>
      <c r="AT16" s="973"/>
      <c r="AU16" s="974"/>
      <c r="AV16" s="974"/>
      <c r="AW16" s="974"/>
      <c r="AX16" s="974"/>
      <c r="AY16" s="975"/>
      <c r="AZ16" s="64"/>
      <c r="BA16" s="64"/>
      <c r="BB16" s="64"/>
      <c r="BC16" s="64"/>
      <c r="BD16" s="64"/>
      <c r="BE16" s="82"/>
      <c r="BF16" s="82"/>
      <c r="BG16" s="82"/>
      <c r="BH16" s="82"/>
      <c r="BI16" s="82"/>
      <c r="BJ16" s="82"/>
      <c r="BK16" s="82"/>
      <c r="BL16" s="82"/>
      <c r="BM16" s="82"/>
      <c r="BN16" s="82"/>
      <c r="BO16" s="82"/>
      <c r="BP16" s="82"/>
      <c r="BQ16" s="60">
        <v>10</v>
      </c>
      <c r="BR16" s="88"/>
      <c r="BS16" s="969" t="s">
        <v>546</v>
      </c>
      <c r="BT16" s="970"/>
      <c r="BU16" s="970"/>
      <c r="BV16" s="970"/>
      <c r="BW16" s="970"/>
      <c r="BX16" s="970"/>
      <c r="BY16" s="970"/>
      <c r="BZ16" s="970"/>
      <c r="CA16" s="970"/>
      <c r="CB16" s="970"/>
      <c r="CC16" s="970"/>
      <c r="CD16" s="970"/>
      <c r="CE16" s="970"/>
      <c r="CF16" s="970"/>
      <c r="CG16" s="971"/>
      <c r="CH16" s="976">
        <v>0</v>
      </c>
      <c r="CI16" s="977"/>
      <c r="CJ16" s="977"/>
      <c r="CK16" s="977"/>
      <c r="CL16" s="987"/>
      <c r="CM16" s="976">
        <v>7</v>
      </c>
      <c r="CN16" s="977"/>
      <c r="CO16" s="977"/>
      <c r="CP16" s="977"/>
      <c r="CQ16" s="987"/>
      <c r="CR16" s="976">
        <v>6</v>
      </c>
      <c r="CS16" s="977"/>
      <c r="CT16" s="977"/>
      <c r="CU16" s="977"/>
      <c r="CV16" s="987"/>
      <c r="CW16" s="976" t="s">
        <v>202</v>
      </c>
      <c r="CX16" s="977"/>
      <c r="CY16" s="977"/>
      <c r="CZ16" s="977"/>
      <c r="DA16" s="987"/>
      <c r="DB16" s="976" t="s">
        <v>202</v>
      </c>
      <c r="DC16" s="977"/>
      <c r="DD16" s="977"/>
      <c r="DE16" s="977"/>
      <c r="DF16" s="987"/>
      <c r="DG16" s="976" t="s">
        <v>202</v>
      </c>
      <c r="DH16" s="977"/>
      <c r="DI16" s="977"/>
      <c r="DJ16" s="977"/>
      <c r="DK16" s="987"/>
      <c r="DL16" s="976" t="s">
        <v>202</v>
      </c>
      <c r="DM16" s="977"/>
      <c r="DN16" s="977"/>
      <c r="DO16" s="977"/>
      <c r="DP16" s="987"/>
      <c r="DQ16" s="976" t="s">
        <v>202</v>
      </c>
      <c r="DR16" s="977"/>
      <c r="DS16" s="977"/>
      <c r="DT16" s="977"/>
      <c r="DU16" s="987"/>
      <c r="DV16" s="969"/>
      <c r="DW16" s="970"/>
      <c r="DX16" s="970"/>
      <c r="DY16" s="970"/>
      <c r="DZ16" s="988"/>
      <c r="EA16" s="82"/>
    </row>
    <row r="17" spans="1:131" s="54" customFormat="1" ht="26.25" customHeight="1">
      <c r="A17" s="60">
        <v>11</v>
      </c>
      <c r="B17" s="969"/>
      <c r="C17" s="970"/>
      <c r="D17" s="970"/>
      <c r="E17" s="970"/>
      <c r="F17" s="970"/>
      <c r="G17" s="970"/>
      <c r="H17" s="970"/>
      <c r="I17" s="970"/>
      <c r="J17" s="970"/>
      <c r="K17" s="970"/>
      <c r="L17" s="970"/>
      <c r="M17" s="970"/>
      <c r="N17" s="970"/>
      <c r="O17" s="970"/>
      <c r="P17" s="971"/>
      <c r="Q17" s="972"/>
      <c r="R17" s="973"/>
      <c r="S17" s="973"/>
      <c r="T17" s="973"/>
      <c r="U17" s="973"/>
      <c r="V17" s="973"/>
      <c r="W17" s="973"/>
      <c r="X17" s="973"/>
      <c r="Y17" s="973"/>
      <c r="Z17" s="973"/>
      <c r="AA17" s="973"/>
      <c r="AB17" s="973"/>
      <c r="AC17" s="973"/>
      <c r="AD17" s="973"/>
      <c r="AE17" s="979"/>
      <c r="AF17" s="999"/>
      <c r="AG17" s="977"/>
      <c r="AH17" s="977"/>
      <c r="AI17" s="977"/>
      <c r="AJ17" s="1000"/>
      <c r="AK17" s="978"/>
      <c r="AL17" s="973"/>
      <c r="AM17" s="973"/>
      <c r="AN17" s="973"/>
      <c r="AO17" s="973"/>
      <c r="AP17" s="973"/>
      <c r="AQ17" s="973"/>
      <c r="AR17" s="973"/>
      <c r="AS17" s="973"/>
      <c r="AT17" s="973"/>
      <c r="AU17" s="974"/>
      <c r="AV17" s="974"/>
      <c r="AW17" s="974"/>
      <c r="AX17" s="974"/>
      <c r="AY17" s="975"/>
      <c r="AZ17" s="64"/>
      <c r="BA17" s="64"/>
      <c r="BB17" s="64"/>
      <c r="BC17" s="64"/>
      <c r="BD17" s="64"/>
      <c r="BE17" s="82"/>
      <c r="BF17" s="82"/>
      <c r="BG17" s="82"/>
      <c r="BH17" s="82"/>
      <c r="BI17" s="82"/>
      <c r="BJ17" s="82"/>
      <c r="BK17" s="82"/>
      <c r="BL17" s="82"/>
      <c r="BM17" s="82"/>
      <c r="BN17" s="82"/>
      <c r="BO17" s="82"/>
      <c r="BP17" s="82"/>
      <c r="BQ17" s="60">
        <v>11</v>
      </c>
      <c r="BR17" s="88"/>
      <c r="BS17" s="969" t="s">
        <v>325</v>
      </c>
      <c r="BT17" s="970"/>
      <c r="BU17" s="970"/>
      <c r="BV17" s="970"/>
      <c r="BW17" s="970"/>
      <c r="BX17" s="970"/>
      <c r="BY17" s="970"/>
      <c r="BZ17" s="970"/>
      <c r="CA17" s="970"/>
      <c r="CB17" s="970"/>
      <c r="CC17" s="970"/>
      <c r="CD17" s="970"/>
      <c r="CE17" s="970"/>
      <c r="CF17" s="970"/>
      <c r="CG17" s="971"/>
      <c r="CH17" s="976">
        <v>-27</v>
      </c>
      <c r="CI17" s="977"/>
      <c r="CJ17" s="977"/>
      <c r="CK17" s="977"/>
      <c r="CL17" s="987"/>
      <c r="CM17" s="976">
        <v>176</v>
      </c>
      <c r="CN17" s="977"/>
      <c r="CO17" s="977"/>
      <c r="CP17" s="977"/>
      <c r="CQ17" s="987"/>
      <c r="CR17" s="976">
        <v>30</v>
      </c>
      <c r="CS17" s="977"/>
      <c r="CT17" s="977"/>
      <c r="CU17" s="977"/>
      <c r="CV17" s="987"/>
      <c r="CW17" s="976">
        <v>3</v>
      </c>
      <c r="CX17" s="977"/>
      <c r="CY17" s="977"/>
      <c r="CZ17" s="977"/>
      <c r="DA17" s="987"/>
      <c r="DB17" s="976" t="s">
        <v>202</v>
      </c>
      <c r="DC17" s="977"/>
      <c r="DD17" s="977"/>
      <c r="DE17" s="977"/>
      <c r="DF17" s="987"/>
      <c r="DG17" s="976" t="s">
        <v>202</v>
      </c>
      <c r="DH17" s="977"/>
      <c r="DI17" s="977"/>
      <c r="DJ17" s="977"/>
      <c r="DK17" s="987"/>
      <c r="DL17" s="976" t="s">
        <v>202</v>
      </c>
      <c r="DM17" s="977"/>
      <c r="DN17" s="977"/>
      <c r="DO17" s="977"/>
      <c r="DP17" s="987"/>
      <c r="DQ17" s="976" t="s">
        <v>202</v>
      </c>
      <c r="DR17" s="977"/>
      <c r="DS17" s="977"/>
      <c r="DT17" s="977"/>
      <c r="DU17" s="987"/>
      <c r="DV17" s="969"/>
      <c r="DW17" s="970"/>
      <c r="DX17" s="970"/>
      <c r="DY17" s="970"/>
      <c r="DZ17" s="988"/>
      <c r="EA17" s="82"/>
    </row>
    <row r="18" spans="1:131" s="54" customFormat="1" ht="26.25" customHeight="1">
      <c r="A18" s="60">
        <v>12</v>
      </c>
      <c r="B18" s="969"/>
      <c r="C18" s="970"/>
      <c r="D18" s="970"/>
      <c r="E18" s="970"/>
      <c r="F18" s="970"/>
      <c r="G18" s="970"/>
      <c r="H18" s="970"/>
      <c r="I18" s="970"/>
      <c r="J18" s="970"/>
      <c r="K18" s="970"/>
      <c r="L18" s="970"/>
      <c r="M18" s="970"/>
      <c r="N18" s="970"/>
      <c r="O18" s="970"/>
      <c r="P18" s="971"/>
      <c r="Q18" s="972"/>
      <c r="R18" s="973"/>
      <c r="S18" s="973"/>
      <c r="T18" s="973"/>
      <c r="U18" s="973"/>
      <c r="V18" s="973"/>
      <c r="W18" s="973"/>
      <c r="X18" s="973"/>
      <c r="Y18" s="973"/>
      <c r="Z18" s="973"/>
      <c r="AA18" s="973"/>
      <c r="AB18" s="973"/>
      <c r="AC18" s="973"/>
      <c r="AD18" s="973"/>
      <c r="AE18" s="979"/>
      <c r="AF18" s="999"/>
      <c r="AG18" s="977"/>
      <c r="AH18" s="977"/>
      <c r="AI18" s="977"/>
      <c r="AJ18" s="1000"/>
      <c r="AK18" s="978"/>
      <c r="AL18" s="973"/>
      <c r="AM18" s="973"/>
      <c r="AN18" s="973"/>
      <c r="AO18" s="973"/>
      <c r="AP18" s="973"/>
      <c r="AQ18" s="973"/>
      <c r="AR18" s="973"/>
      <c r="AS18" s="973"/>
      <c r="AT18" s="973"/>
      <c r="AU18" s="974"/>
      <c r="AV18" s="974"/>
      <c r="AW18" s="974"/>
      <c r="AX18" s="974"/>
      <c r="AY18" s="975"/>
      <c r="AZ18" s="64"/>
      <c r="BA18" s="64"/>
      <c r="BB18" s="64"/>
      <c r="BC18" s="64"/>
      <c r="BD18" s="64"/>
      <c r="BE18" s="82"/>
      <c r="BF18" s="82"/>
      <c r="BG18" s="82"/>
      <c r="BH18" s="82"/>
      <c r="BI18" s="82"/>
      <c r="BJ18" s="82"/>
      <c r="BK18" s="82"/>
      <c r="BL18" s="82"/>
      <c r="BM18" s="82"/>
      <c r="BN18" s="82"/>
      <c r="BO18" s="82"/>
      <c r="BP18" s="82"/>
      <c r="BQ18" s="60">
        <v>12</v>
      </c>
      <c r="BR18" s="88"/>
      <c r="BS18" s="969" t="s">
        <v>57</v>
      </c>
      <c r="BT18" s="970"/>
      <c r="BU18" s="970"/>
      <c r="BV18" s="970"/>
      <c r="BW18" s="970"/>
      <c r="BX18" s="970"/>
      <c r="BY18" s="970"/>
      <c r="BZ18" s="970"/>
      <c r="CA18" s="970"/>
      <c r="CB18" s="970"/>
      <c r="CC18" s="970"/>
      <c r="CD18" s="970"/>
      <c r="CE18" s="970"/>
      <c r="CF18" s="970"/>
      <c r="CG18" s="971"/>
      <c r="CH18" s="976">
        <v>-717</v>
      </c>
      <c r="CI18" s="977"/>
      <c r="CJ18" s="977"/>
      <c r="CK18" s="977"/>
      <c r="CL18" s="987"/>
      <c r="CM18" s="976">
        <v>-10575</v>
      </c>
      <c r="CN18" s="977"/>
      <c r="CO18" s="977"/>
      <c r="CP18" s="977"/>
      <c r="CQ18" s="987"/>
      <c r="CR18" s="976">
        <v>1</v>
      </c>
      <c r="CS18" s="977"/>
      <c r="CT18" s="977"/>
      <c r="CU18" s="977"/>
      <c r="CV18" s="987"/>
      <c r="CW18" s="976" t="s">
        <v>202</v>
      </c>
      <c r="CX18" s="977"/>
      <c r="CY18" s="977"/>
      <c r="CZ18" s="977"/>
      <c r="DA18" s="987"/>
      <c r="DB18" s="976">
        <v>106</v>
      </c>
      <c r="DC18" s="977"/>
      <c r="DD18" s="977"/>
      <c r="DE18" s="977"/>
      <c r="DF18" s="987"/>
      <c r="DG18" s="976" t="s">
        <v>202</v>
      </c>
      <c r="DH18" s="977"/>
      <c r="DI18" s="977"/>
      <c r="DJ18" s="977"/>
      <c r="DK18" s="987"/>
      <c r="DL18" s="976" t="s">
        <v>202</v>
      </c>
      <c r="DM18" s="977"/>
      <c r="DN18" s="977"/>
      <c r="DO18" s="977"/>
      <c r="DP18" s="987"/>
      <c r="DQ18" s="976" t="s">
        <v>202</v>
      </c>
      <c r="DR18" s="977"/>
      <c r="DS18" s="977"/>
      <c r="DT18" s="977"/>
      <c r="DU18" s="987"/>
      <c r="DV18" s="969"/>
      <c r="DW18" s="970"/>
      <c r="DX18" s="970"/>
      <c r="DY18" s="970"/>
      <c r="DZ18" s="988"/>
      <c r="EA18" s="82"/>
    </row>
    <row r="19" spans="1:131" s="54" customFormat="1" ht="26.25" customHeight="1">
      <c r="A19" s="60">
        <v>13</v>
      </c>
      <c r="B19" s="969"/>
      <c r="C19" s="970"/>
      <c r="D19" s="970"/>
      <c r="E19" s="970"/>
      <c r="F19" s="970"/>
      <c r="G19" s="970"/>
      <c r="H19" s="970"/>
      <c r="I19" s="970"/>
      <c r="J19" s="970"/>
      <c r="K19" s="970"/>
      <c r="L19" s="970"/>
      <c r="M19" s="970"/>
      <c r="N19" s="970"/>
      <c r="O19" s="970"/>
      <c r="P19" s="971"/>
      <c r="Q19" s="972"/>
      <c r="R19" s="973"/>
      <c r="S19" s="973"/>
      <c r="T19" s="973"/>
      <c r="U19" s="973"/>
      <c r="V19" s="973"/>
      <c r="W19" s="973"/>
      <c r="X19" s="973"/>
      <c r="Y19" s="973"/>
      <c r="Z19" s="973"/>
      <c r="AA19" s="973"/>
      <c r="AB19" s="973"/>
      <c r="AC19" s="973"/>
      <c r="AD19" s="973"/>
      <c r="AE19" s="979"/>
      <c r="AF19" s="999"/>
      <c r="AG19" s="977"/>
      <c r="AH19" s="977"/>
      <c r="AI19" s="977"/>
      <c r="AJ19" s="1000"/>
      <c r="AK19" s="978"/>
      <c r="AL19" s="973"/>
      <c r="AM19" s="973"/>
      <c r="AN19" s="973"/>
      <c r="AO19" s="973"/>
      <c r="AP19" s="973"/>
      <c r="AQ19" s="973"/>
      <c r="AR19" s="973"/>
      <c r="AS19" s="973"/>
      <c r="AT19" s="973"/>
      <c r="AU19" s="974"/>
      <c r="AV19" s="974"/>
      <c r="AW19" s="974"/>
      <c r="AX19" s="974"/>
      <c r="AY19" s="975"/>
      <c r="AZ19" s="64"/>
      <c r="BA19" s="64"/>
      <c r="BB19" s="64"/>
      <c r="BC19" s="64"/>
      <c r="BD19" s="64"/>
      <c r="BE19" s="82"/>
      <c r="BF19" s="82"/>
      <c r="BG19" s="82"/>
      <c r="BH19" s="82"/>
      <c r="BI19" s="82"/>
      <c r="BJ19" s="82"/>
      <c r="BK19" s="82"/>
      <c r="BL19" s="82"/>
      <c r="BM19" s="82"/>
      <c r="BN19" s="82"/>
      <c r="BO19" s="82"/>
      <c r="BP19" s="82"/>
      <c r="BQ19" s="60">
        <v>13</v>
      </c>
      <c r="BR19" s="88"/>
      <c r="BS19" s="969"/>
      <c r="BT19" s="970"/>
      <c r="BU19" s="970"/>
      <c r="BV19" s="970"/>
      <c r="BW19" s="970"/>
      <c r="BX19" s="970"/>
      <c r="BY19" s="970"/>
      <c r="BZ19" s="970"/>
      <c r="CA19" s="970"/>
      <c r="CB19" s="970"/>
      <c r="CC19" s="970"/>
      <c r="CD19" s="970"/>
      <c r="CE19" s="970"/>
      <c r="CF19" s="970"/>
      <c r="CG19" s="971"/>
      <c r="CH19" s="976"/>
      <c r="CI19" s="977"/>
      <c r="CJ19" s="977"/>
      <c r="CK19" s="977"/>
      <c r="CL19" s="987"/>
      <c r="CM19" s="976"/>
      <c r="CN19" s="977"/>
      <c r="CO19" s="977"/>
      <c r="CP19" s="977"/>
      <c r="CQ19" s="987"/>
      <c r="CR19" s="976"/>
      <c r="CS19" s="977"/>
      <c r="CT19" s="977"/>
      <c r="CU19" s="977"/>
      <c r="CV19" s="987"/>
      <c r="CW19" s="976"/>
      <c r="CX19" s="977"/>
      <c r="CY19" s="977"/>
      <c r="CZ19" s="977"/>
      <c r="DA19" s="987"/>
      <c r="DB19" s="976"/>
      <c r="DC19" s="977"/>
      <c r="DD19" s="977"/>
      <c r="DE19" s="977"/>
      <c r="DF19" s="987"/>
      <c r="DG19" s="976"/>
      <c r="DH19" s="977"/>
      <c r="DI19" s="977"/>
      <c r="DJ19" s="977"/>
      <c r="DK19" s="987"/>
      <c r="DL19" s="976"/>
      <c r="DM19" s="977"/>
      <c r="DN19" s="977"/>
      <c r="DO19" s="977"/>
      <c r="DP19" s="987"/>
      <c r="DQ19" s="976"/>
      <c r="DR19" s="977"/>
      <c r="DS19" s="977"/>
      <c r="DT19" s="977"/>
      <c r="DU19" s="987"/>
      <c r="DV19" s="969"/>
      <c r="DW19" s="970"/>
      <c r="DX19" s="970"/>
      <c r="DY19" s="970"/>
      <c r="DZ19" s="988"/>
      <c r="EA19" s="82"/>
    </row>
    <row r="20" spans="1:131" s="54" customFormat="1" ht="26.25" customHeight="1">
      <c r="A20" s="60">
        <v>14</v>
      </c>
      <c r="B20" s="969"/>
      <c r="C20" s="970"/>
      <c r="D20" s="970"/>
      <c r="E20" s="970"/>
      <c r="F20" s="970"/>
      <c r="G20" s="970"/>
      <c r="H20" s="970"/>
      <c r="I20" s="970"/>
      <c r="J20" s="970"/>
      <c r="K20" s="970"/>
      <c r="L20" s="970"/>
      <c r="M20" s="970"/>
      <c r="N20" s="970"/>
      <c r="O20" s="970"/>
      <c r="P20" s="971"/>
      <c r="Q20" s="972"/>
      <c r="R20" s="973"/>
      <c r="S20" s="973"/>
      <c r="T20" s="973"/>
      <c r="U20" s="973"/>
      <c r="V20" s="973"/>
      <c r="W20" s="973"/>
      <c r="X20" s="973"/>
      <c r="Y20" s="973"/>
      <c r="Z20" s="973"/>
      <c r="AA20" s="973"/>
      <c r="AB20" s="973"/>
      <c r="AC20" s="973"/>
      <c r="AD20" s="973"/>
      <c r="AE20" s="979"/>
      <c r="AF20" s="999"/>
      <c r="AG20" s="977"/>
      <c r="AH20" s="977"/>
      <c r="AI20" s="977"/>
      <c r="AJ20" s="1000"/>
      <c r="AK20" s="978"/>
      <c r="AL20" s="973"/>
      <c r="AM20" s="973"/>
      <c r="AN20" s="973"/>
      <c r="AO20" s="973"/>
      <c r="AP20" s="973"/>
      <c r="AQ20" s="973"/>
      <c r="AR20" s="973"/>
      <c r="AS20" s="973"/>
      <c r="AT20" s="973"/>
      <c r="AU20" s="974"/>
      <c r="AV20" s="974"/>
      <c r="AW20" s="974"/>
      <c r="AX20" s="974"/>
      <c r="AY20" s="975"/>
      <c r="AZ20" s="64"/>
      <c r="BA20" s="64"/>
      <c r="BB20" s="64"/>
      <c r="BC20" s="64"/>
      <c r="BD20" s="64"/>
      <c r="BE20" s="82"/>
      <c r="BF20" s="82"/>
      <c r="BG20" s="82"/>
      <c r="BH20" s="82"/>
      <c r="BI20" s="82"/>
      <c r="BJ20" s="82"/>
      <c r="BK20" s="82"/>
      <c r="BL20" s="82"/>
      <c r="BM20" s="82"/>
      <c r="BN20" s="82"/>
      <c r="BO20" s="82"/>
      <c r="BP20" s="82"/>
      <c r="BQ20" s="60">
        <v>14</v>
      </c>
      <c r="BR20" s="88"/>
      <c r="BS20" s="969"/>
      <c r="BT20" s="970"/>
      <c r="BU20" s="970"/>
      <c r="BV20" s="970"/>
      <c r="BW20" s="970"/>
      <c r="BX20" s="970"/>
      <c r="BY20" s="970"/>
      <c r="BZ20" s="970"/>
      <c r="CA20" s="970"/>
      <c r="CB20" s="970"/>
      <c r="CC20" s="970"/>
      <c r="CD20" s="970"/>
      <c r="CE20" s="970"/>
      <c r="CF20" s="970"/>
      <c r="CG20" s="971"/>
      <c r="CH20" s="976"/>
      <c r="CI20" s="977"/>
      <c r="CJ20" s="977"/>
      <c r="CK20" s="977"/>
      <c r="CL20" s="987"/>
      <c r="CM20" s="976"/>
      <c r="CN20" s="977"/>
      <c r="CO20" s="977"/>
      <c r="CP20" s="977"/>
      <c r="CQ20" s="987"/>
      <c r="CR20" s="976"/>
      <c r="CS20" s="977"/>
      <c r="CT20" s="977"/>
      <c r="CU20" s="977"/>
      <c r="CV20" s="987"/>
      <c r="CW20" s="976"/>
      <c r="CX20" s="977"/>
      <c r="CY20" s="977"/>
      <c r="CZ20" s="977"/>
      <c r="DA20" s="987"/>
      <c r="DB20" s="976"/>
      <c r="DC20" s="977"/>
      <c r="DD20" s="977"/>
      <c r="DE20" s="977"/>
      <c r="DF20" s="987"/>
      <c r="DG20" s="976"/>
      <c r="DH20" s="977"/>
      <c r="DI20" s="977"/>
      <c r="DJ20" s="977"/>
      <c r="DK20" s="987"/>
      <c r="DL20" s="976"/>
      <c r="DM20" s="977"/>
      <c r="DN20" s="977"/>
      <c r="DO20" s="977"/>
      <c r="DP20" s="987"/>
      <c r="DQ20" s="976"/>
      <c r="DR20" s="977"/>
      <c r="DS20" s="977"/>
      <c r="DT20" s="977"/>
      <c r="DU20" s="987"/>
      <c r="DV20" s="969"/>
      <c r="DW20" s="970"/>
      <c r="DX20" s="970"/>
      <c r="DY20" s="970"/>
      <c r="DZ20" s="988"/>
      <c r="EA20" s="82"/>
    </row>
    <row r="21" spans="1:131" s="54" customFormat="1" ht="26.25" customHeight="1">
      <c r="A21" s="60">
        <v>15</v>
      </c>
      <c r="B21" s="969"/>
      <c r="C21" s="970"/>
      <c r="D21" s="970"/>
      <c r="E21" s="970"/>
      <c r="F21" s="970"/>
      <c r="G21" s="970"/>
      <c r="H21" s="970"/>
      <c r="I21" s="970"/>
      <c r="J21" s="970"/>
      <c r="K21" s="970"/>
      <c r="L21" s="970"/>
      <c r="M21" s="970"/>
      <c r="N21" s="970"/>
      <c r="O21" s="970"/>
      <c r="P21" s="971"/>
      <c r="Q21" s="972"/>
      <c r="R21" s="973"/>
      <c r="S21" s="973"/>
      <c r="T21" s="973"/>
      <c r="U21" s="973"/>
      <c r="V21" s="973"/>
      <c r="W21" s="973"/>
      <c r="X21" s="973"/>
      <c r="Y21" s="973"/>
      <c r="Z21" s="973"/>
      <c r="AA21" s="973"/>
      <c r="AB21" s="973"/>
      <c r="AC21" s="973"/>
      <c r="AD21" s="973"/>
      <c r="AE21" s="979"/>
      <c r="AF21" s="999"/>
      <c r="AG21" s="977"/>
      <c r="AH21" s="977"/>
      <c r="AI21" s="977"/>
      <c r="AJ21" s="1000"/>
      <c r="AK21" s="978"/>
      <c r="AL21" s="973"/>
      <c r="AM21" s="973"/>
      <c r="AN21" s="973"/>
      <c r="AO21" s="973"/>
      <c r="AP21" s="973"/>
      <c r="AQ21" s="973"/>
      <c r="AR21" s="973"/>
      <c r="AS21" s="973"/>
      <c r="AT21" s="973"/>
      <c r="AU21" s="974"/>
      <c r="AV21" s="974"/>
      <c r="AW21" s="974"/>
      <c r="AX21" s="974"/>
      <c r="AY21" s="975"/>
      <c r="AZ21" s="64"/>
      <c r="BA21" s="64"/>
      <c r="BB21" s="64"/>
      <c r="BC21" s="64"/>
      <c r="BD21" s="64"/>
      <c r="BE21" s="82"/>
      <c r="BF21" s="82"/>
      <c r="BG21" s="82"/>
      <c r="BH21" s="82"/>
      <c r="BI21" s="82"/>
      <c r="BJ21" s="82"/>
      <c r="BK21" s="82"/>
      <c r="BL21" s="82"/>
      <c r="BM21" s="82"/>
      <c r="BN21" s="82"/>
      <c r="BO21" s="82"/>
      <c r="BP21" s="82"/>
      <c r="BQ21" s="60">
        <v>15</v>
      </c>
      <c r="BR21" s="88"/>
      <c r="BS21" s="969"/>
      <c r="BT21" s="970"/>
      <c r="BU21" s="970"/>
      <c r="BV21" s="970"/>
      <c r="BW21" s="970"/>
      <c r="BX21" s="970"/>
      <c r="BY21" s="970"/>
      <c r="BZ21" s="970"/>
      <c r="CA21" s="970"/>
      <c r="CB21" s="970"/>
      <c r="CC21" s="970"/>
      <c r="CD21" s="970"/>
      <c r="CE21" s="970"/>
      <c r="CF21" s="970"/>
      <c r="CG21" s="971"/>
      <c r="CH21" s="976"/>
      <c r="CI21" s="977"/>
      <c r="CJ21" s="977"/>
      <c r="CK21" s="977"/>
      <c r="CL21" s="987"/>
      <c r="CM21" s="976"/>
      <c r="CN21" s="977"/>
      <c r="CO21" s="977"/>
      <c r="CP21" s="977"/>
      <c r="CQ21" s="987"/>
      <c r="CR21" s="976"/>
      <c r="CS21" s="977"/>
      <c r="CT21" s="977"/>
      <c r="CU21" s="977"/>
      <c r="CV21" s="987"/>
      <c r="CW21" s="976"/>
      <c r="CX21" s="977"/>
      <c r="CY21" s="977"/>
      <c r="CZ21" s="977"/>
      <c r="DA21" s="987"/>
      <c r="DB21" s="976"/>
      <c r="DC21" s="977"/>
      <c r="DD21" s="977"/>
      <c r="DE21" s="977"/>
      <c r="DF21" s="987"/>
      <c r="DG21" s="976"/>
      <c r="DH21" s="977"/>
      <c r="DI21" s="977"/>
      <c r="DJ21" s="977"/>
      <c r="DK21" s="987"/>
      <c r="DL21" s="976"/>
      <c r="DM21" s="977"/>
      <c r="DN21" s="977"/>
      <c r="DO21" s="977"/>
      <c r="DP21" s="987"/>
      <c r="DQ21" s="976"/>
      <c r="DR21" s="977"/>
      <c r="DS21" s="977"/>
      <c r="DT21" s="977"/>
      <c r="DU21" s="987"/>
      <c r="DV21" s="969"/>
      <c r="DW21" s="970"/>
      <c r="DX21" s="970"/>
      <c r="DY21" s="970"/>
      <c r="DZ21" s="988"/>
      <c r="EA21" s="82"/>
    </row>
    <row r="22" spans="1:131" s="54" customFormat="1" ht="26.25" customHeight="1">
      <c r="A22" s="60">
        <v>16</v>
      </c>
      <c r="B22" s="969"/>
      <c r="C22" s="970"/>
      <c r="D22" s="970"/>
      <c r="E22" s="970"/>
      <c r="F22" s="970"/>
      <c r="G22" s="970"/>
      <c r="H22" s="970"/>
      <c r="I22" s="970"/>
      <c r="J22" s="970"/>
      <c r="K22" s="970"/>
      <c r="L22" s="970"/>
      <c r="M22" s="970"/>
      <c r="N22" s="970"/>
      <c r="O22" s="970"/>
      <c r="P22" s="971"/>
      <c r="Q22" s="1020"/>
      <c r="R22" s="1021"/>
      <c r="S22" s="1021"/>
      <c r="T22" s="1021"/>
      <c r="U22" s="1021"/>
      <c r="V22" s="1021"/>
      <c r="W22" s="1021"/>
      <c r="X22" s="1021"/>
      <c r="Y22" s="1021"/>
      <c r="Z22" s="1021"/>
      <c r="AA22" s="1021"/>
      <c r="AB22" s="1021"/>
      <c r="AC22" s="1021"/>
      <c r="AD22" s="1021"/>
      <c r="AE22" s="1022"/>
      <c r="AF22" s="999"/>
      <c r="AG22" s="977"/>
      <c r="AH22" s="977"/>
      <c r="AI22" s="977"/>
      <c r="AJ22" s="1000"/>
      <c r="AK22" s="1023"/>
      <c r="AL22" s="1021"/>
      <c r="AM22" s="1021"/>
      <c r="AN22" s="1021"/>
      <c r="AO22" s="1021"/>
      <c r="AP22" s="1021"/>
      <c r="AQ22" s="1021"/>
      <c r="AR22" s="1021"/>
      <c r="AS22" s="1021"/>
      <c r="AT22" s="1021"/>
      <c r="AU22" s="1024"/>
      <c r="AV22" s="1024"/>
      <c r="AW22" s="1024"/>
      <c r="AX22" s="1024"/>
      <c r="AY22" s="1025"/>
      <c r="AZ22" s="1004" t="s">
        <v>449</v>
      </c>
      <c r="BA22" s="1004"/>
      <c r="BB22" s="1004"/>
      <c r="BC22" s="1004"/>
      <c r="BD22" s="1005"/>
      <c r="BE22" s="82"/>
      <c r="BF22" s="82"/>
      <c r="BG22" s="82"/>
      <c r="BH22" s="82"/>
      <c r="BI22" s="82"/>
      <c r="BJ22" s="82"/>
      <c r="BK22" s="82"/>
      <c r="BL22" s="82"/>
      <c r="BM22" s="82"/>
      <c r="BN22" s="82"/>
      <c r="BO22" s="82"/>
      <c r="BP22" s="82"/>
      <c r="BQ22" s="60">
        <v>16</v>
      </c>
      <c r="BR22" s="88"/>
      <c r="BS22" s="969"/>
      <c r="BT22" s="970"/>
      <c r="BU22" s="970"/>
      <c r="BV22" s="970"/>
      <c r="BW22" s="970"/>
      <c r="BX22" s="970"/>
      <c r="BY22" s="970"/>
      <c r="BZ22" s="970"/>
      <c r="CA22" s="970"/>
      <c r="CB22" s="970"/>
      <c r="CC22" s="970"/>
      <c r="CD22" s="970"/>
      <c r="CE22" s="970"/>
      <c r="CF22" s="970"/>
      <c r="CG22" s="971"/>
      <c r="CH22" s="976"/>
      <c r="CI22" s="977"/>
      <c r="CJ22" s="977"/>
      <c r="CK22" s="977"/>
      <c r="CL22" s="987"/>
      <c r="CM22" s="976"/>
      <c r="CN22" s="977"/>
      <c r="CO22" s="977"/>
      <c r="CP22" s="977"/>
      <c r="CQ22" s="987"/>
      <c r="CR22" s="976"/>
      <c r="CS22" s="977"/>
      <c r="CT22" s="977"/>
      <c r="CU22" s="977"/>
      <c r="CV22" s="987"/>
      <c r="CW22" s="976"/>
      <c r="CX22" s="977"/>
      <c r="CY22" s="977"/>
      <c r="CZ22" s="977"/>
      <c r="DA22" s="987"/>
      <c r="DB22" s="976"/>
      <c r="DC22" s="977"/>
      <c r="DD22" s="977"/>
      <c r="DE22" s="977"/>
      <c r="DF22" s="987"/>
      <c r="DG22" s="976"/>
      <c r="DH22" s="977"/>
      <c r="DI22" s="977"/>
      <c r="DJ22" s="977"/>
      <c r="DK22" s="987"/>
      <c r="DL22" s="976"/>
      <c r="DM22" s="977"/>
      <c r="DN22" s="977"/>
      <c r="DO22" s="977"/>
      <c r="DP22" s="987"/>
      <c r="DQ22" s="976"/>
      <c r="DR22" s="977"/>
      <c r="DS22" s="977"/>
      <c r="DT22" s="977"/>
      <c r="DU22" s="987"/>
      <c r="DV22" s="969"/>
      <c r="DW22" s="970"/>
      <c r="DX22" s="970"/>
      <c r="DY22" s="970"/>
      <c r="DZ22" s="988"/>
      <c r="EA22" s="82"/>
    </row>
    <row r="23" spans="1:131" s="54" customFormat="1" ht="26.25" customHeight="1">
      <c r="A23" s="61" t="s">
        <v>251</v>
      </c>
      <c r="B23" s="947" t="s">
        <v>299</v>
      </c>
      <c r="C23" s="948"/>
      <c r="D23" s="948"/>
      <c r="E23" s="948"/>
      <c r="F23" s="948"/>
      <c r="G23" s="948"/>
      <c r="H23" s="948"/>
      <c r="I23" s="948"/>
      <c r="J23" s="948"/>
      <c r="K23" s="948"/>
      <c r="L23" s="948"/>
      <c r="M23" s="948"/>
      <c r="N23" s="948"/>
      <c r="O23" s="948"/>
      <c r="P23" s="949"/>
      <c r="Q23" s="1018">
        <v>77784</v>
      </c>
      <c r="R23" s="959"/>
      <c r="S23" s="959"/>
      <c r="T23" s="959"/>
      <c r="U23" s="959"/>
      <c r="V23" s="959">
        <v>75012</v>
      </c>
      <c r="W23" s="959"/>
      <c r="X23" s="959"/>
      <c r="Y23" s="959"/>
      <c r="Z23" s="959"/>
      <c r="AA23" s="959">
        <v>2773</v>
      </c>
      <c r="AB23" s="959"/>
      <c r="AC23" s="959"/>
      <c r="AD23" s="959"/>
      <c r="AE23" s="1019"/>
      <c r="AF23" s="990">
        <v>2110</v>
      </c>
      <c r="AG23" s="959"/>
      <c r="AH23" s="959"/>
      <c r="AI23" s="959"/>
      <c r="AJ23" s="991"/>
      <c r="AK23" s="992"/>
      <c r="AL23" s="958"/>
      <c r="AM23" s="958"/>
      <c r="AN23" s="958"/>
      <c r="AO23" s="958"/>
      <c r="AP23" s="959">
        <v>55429</v>
      </c>
      <c r="AQ23" s="959"/>
      <c r="AR23" s="959"/>
      <c r="AS23" s="959"/>
      <c r="AT23" s="959"/>
      <c r="AU23" s="960"/>
      <c r="AV23" s="960"/>
      <c r="AW23" s="960"/>
      <c r="AX23" s="960"/>
      <c r="AY23" s="961"/>
      <c r="AZ23" s="994" t="s">
        <v>202</v>
      </c>
      <c r="BA23" s="954"/>
      <c r="BB23" s="954"/>
      <c r="BC23" s="954"/>
      <c r="BD23" s="995"/>
      <c r="BE23" s="82"/>
      <c r="BF23" s="82"/>
      <c r="BG23" s="82"/>
      <c r="BH23" s="82"/>
      <c r="BI23" s="82"/>
      <c r="BJ23" s="82"/>
      <c r="BK23" s="82"/>
      <c r="BL23" s="82"/>
      <c r="BM23" s="82"/>
      <c r="BN23" s="82"/>
      <c r="BO23" s="82"/>
      <c r="BP23" s="82"/>
      <c r="BQ23" s="60">
        <v>17</v>
      </c>
      <c r="BR23" s="88"/>
      <c r="BS23" s="969"/>
      <c r="BT23" s="970"/>
      <c r="BU23" s="970"/>
      <c r="BV23" s="970"/>
      <c r="BW23" s="970"/>
      <c r="BX23" s="970"/>
      <c r="BY23" s="970"/>
      <c r="BZ23" s="970"/>
      <c r="CA23" s="970"/>
      <c r="CB23" s="970"/>
      <c r="CC23" s="970"/>
      <c r="CD23" s="970"/>
      <c r="CE23" s="970"/>
      <c r="CF23" s="970"/>
      <c r="CG23" s="971"/>
      <c r="CH23" s="976"/>
      <c r="CI23" s="977"/>
      <c r="CJ23" s="977"/>
      <c r="CK23" s="977"/>
      <c r="CL23" s="987"/>
      <c r="CM23" s="976"/>
      <c r="CN23" s="977"/>
      <c r="CO23" s="977"/>
      <c r="CP23" s="977"/>
      <c r="CQ23" s="987"/>
      <c r="CR23" s="976"/>
      <c r="CS23" s="977"/>
      <c r="CT23" s="977"/>
      <c r="CU23" s="977"/>
      <c r="CV23" s="987"/>
      <c r="CW23" s="976"/>
      <c r="CX23" s="977"/>
      <c r="CY23" s="977"/>
      <c r="CZ23" s="977"/>
      <c r="DA23" s="987"/>
      <c r="DB23" s="976"/>
      <c r="DC23" s="977"/>
      <c r="DD23" s="977"/>
      <c r="DE23" s="977"/>
      <c r="DF23" s="987"/>
      <c r="DG23" s="976"/>
      <c r="DH23" s="977"/>
      <c r="DI23" s="977"/>
      <c r="DJ23" s="977"/>
      <c r="DK23" s="987"/>
      <c r="DL23" s="976"/>
      <c r="DM23" s="977"/>
      <c r="DN23" s="977"/>
      <c r="DO23" s="977"/>
      <c r="DP23" s="987"/>
      <c r="DQ23" s="976"/>
      <c r="DR23" s="977"/>
      <c r="DS23" s="977"/>
      <c r="DT23" s="977"/>
      <c r="DU23" s="987"/>
      <c r="DV23" s="969"/>
      <c r="DW23" s="970"/>
      <c r="DX23" s="970"/>
      <c r="DY23" s="970"/>
      <c r="DZ23" s="988"/>
      <c r="EA23" s="82"/>
    </row>
    <row r="24" spans="1:131" s="54" customFormat="1" ht="26.25" customHeight="1">
      <c r="A24" s="1016" t="s">
        <v>385</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64"/>
      <c r="BA24" s="64"/>
      <c r="BB24" s="64"/>
      <c r="BC24" s="64"/>
      <c r="BD24" s="64"/>
      <c r="BE24" s="82"/>
      <c r="BF24" s="82"/>
      <c r="BG24" s="82"/>
      <c r="BH24" s="82"/>
      <c r="BI24" s="82"/>
      <c r="BJ24" s="82"/>
      <c r="BK24" s="82"/>
      <c r="BL24" s="82"/>
      <c r="BM24" s="82"/>
      <c r="BN24" s="82"/>
      <c r="BO24" s="82"/>
      <c r="BP24" s="82"/>
      <c r="BQ24" s="60">
        <v>18</v>
      </c>
      <c r="BR24" s="88"/>
      <c r="BS24" s="969"/>
      <c r="BT24" s="970"/>
      <c r="BU24" s="970"/>
      <c r="BV24" s="970"/>
      <c r="BW24" s="970"/>
      <c r="BX24" s="970"/>
      <c r="BY24" s="970"/>
      <c r="BZ24" s="970"/>
      <c r="CA24" s="970"/>
      <c r="CB24" s="970"/>
      <c r="CC24" s="970"/>
      <c r="CD24" s="970"/>
      <c r="CE24" s="970"/>
      <c r="CF24" s="970"/>
      <c r="CG24" s="971"/>
      <c r="CH24" s="976"/>
      <c r="CI24" s="977"/>
      <c r="CJ24" s="977"/>
      <c r="CK24" s="977"/>
      <c r="CL24" s="987"/>
      <c r="CM24" s="976"/>
      <c r="CN24" s="977"/>
      <c r="CO24" s="977"/>
      <c r="CP24" s="977"/>
      <c r="CQ24" s="987"/>
      <c r="CR24" s="976"/>
      <c r="CS24" s="977"/>
      <c r="CT24" s="977"/>
      <c r="CU24" s="977"/>
      <c r="CV24" s="987"/>
      <c r="CW24" s="976"/>
      <c r="CX24" s="977"/>
      <c r="CY24" s="977"/>
      <c r="CZ24" s="977"/>
      <c r="DA24" s="987"/>
      <c r="DB24" s="976"/>
      <c r="DC24" s="977"/>
      <c r="DD24" s="977"/>
      <c r="DE24" s="977"/>
      <c r="DF24" s="987"/>
      <c r="DG24" s="976"/>
      <c r="DH24" s="977"/>
      <c r="DI24" s="977"/>
      <c r="DJ24" s="977"/>
      <c r="DK24" s="987"/>
      <c r="DL24" s="976"/>
      <c r="DM24" s="977"/>
      <c r="DN24" s="977"/>
      <c r="DO24" s="977"/>
      <c r="DP24" s="987"/>
      <c r="DQ24" s="976"/>
      <c r="DR24" s="977"/>
      <c r="DS24" s="977"/>
      <c r="DT24" s="977"/>
      <c r="DU24" s="987"/>
      <c r="DV24" s="969"/>
      <c r="DW24" s="970"/>
      <c r="DX24" s="970"/>
      <c r="DY24" s="970"/>
      <c r="DZ24" s="988"/>
      <c r="EA24" s="82"/>
    </row>
    <row r="25" spans="1:131" s="52" customFormat="1" ht="26.25" customHeight="1">
      <c r="A25" s="1017" t="s">
        <v>412</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64"/>
      <c r="BK25" s="64"/>
      <c r="BL25" s="64"/>
      <c r="BM25" s="64"/>
      <c r="BN25" s="64"/>
      <c r="BO25" s="63"/>
      <c r="BP25" s="63"/>
      <c r="BQ25" s="60">
        <v>19</v>
      </c>
      <c r="BR25" s="88"/>
      <c r="BS25" s="969"/>
      <c r="BT25" s="970"/>
      <c r="BU25" s="970"/>
      <c r="BV25" s="970"/>
      <c r="BW25" s="970"/>
      <c r="BX25" s="970"/>
      <c r="BY25" s="970"/>
      <c r="BZ25" s="970"/>
      <c r="CA25" s="970"/>
      <c r="CB25" s="970"/>
      <c r="CC25" s="970"/>
      <c r="CD25" s="970"/>
      <c r="CE25" s="970"/>
      <c r="CF25" s="970"/>
      <c r="CG25" s="971"/>
      <c r="CH25" s="976"/>
      <c r="CI25" s="977"/>
      <c r="CJ25" s="977"/>
      <c r="CK25" s="977"/>
      <c r="CL25" s="987"/>
      <c r="CM25" s="976"/>
      <c r="CN25" s="977"/>
      <c r="CO25" s="977"/>
      <c r="CP25" s="977"/>
      <c r="CQ25" s="987"/>
      <c r="CR25" s="976"/>
      <c r="CS25" s="977"/>
      <c r="CT25" s="977"/>
      <c r="CU25" s="977"/>
      <c r="CV25" s="987"/>
      <c r="CW25" s="976"/>
      <c r="CX25" s="977"/>
      <c r="CY25" s="977"/>
      <c r="CZ25" s="977"/>
      <c r="DA25" s="987"/>
      <c r="DB25" s="976"/>
      <c r="DC25" s="977"/>
      <c r="DD25" s="977"/>
      <c r="DE25" s="977"/>
      <c r="DF25" s="987"/>
      <c r="DG25" s="976"/>
      <c r="DH25" s="977"/>
      <c r="DI25" s="977"/>
      <c r="DJ25" s="977"/>
      <c r="DK25" s="987"/>
      <c r="DL25" s="976"/>
      <c r="DM25" s="977"/>
      <c r="DN25" s="977"/>
      <c r="DO25" s="977"/>
      <c r="DP25" s="987"/>
      <c r="DQ25" s="976"/>
      <c r="DR25" s="977"/>
      <c r="DS25" s="977"/>
      <c r="DT25" s="977"/>
      <c r="DU25" s="987"/>
      <c r="DV25" s="969"/>
      <c r="DW25" s="970"/>
      <c r="DX25" s="970"/>
      <c r="DY25" s="970"/>
      <c r="DZ25" s="988"/>
      <c r="EA25" s="55"/>
    </row>
    <row r="26" spans="1:131" s="52" customFormat="1" ht="26.25" customHeight="1">
      <c r="A26" s="705" t="s">
        <v>432</v>
      </c>
      <c r="B26" s="706"/>
      <c r="C26" s="706"/>
      <c r="D26" s="706"/>
      <c r="E26" s="706"/>
      <c r="F26" s="706"/>
      <c r="G26" s="706"/>
      <c r="H26" s="706"/>
      <c r="I26" s="706"/>
      <c r="J26" s="706"/>
      <c r="K26" s="706"/>
      <c r="L26" s="706"/>
      <c r="M26" s="706"/>
      <c r="N26" s="706"/>
      <c r="O26" s="706"/>
      <c r="P26" s="707"/>
      <c r="Q26" s="697" t="s">
        <v>451</v>
      </c>
      <c r="R26" s="698"/>
      <c r="S26" s="698"/>
      <c r="T26" s="698"/>
      <c r="U26" s="699"/>
      <c r="V26" s="697" t="s">
        <v>452</v>
      </c>
      <c r="W26" s="698"/>
      <c r="X26" s="698"/>
      <c r="Y26" s="698"/>
      <c r="Z26" s="699"/>
      <c r="AA26" s="697" t="s">
        <v>453</v>
      </c>
      <c r="AB26" s="698"/>
      <c r="AC26" s="698"/>
      <c r="AD26" s="698"/>
      <c r="AE26" s="698"/>
      <c r="AF26" s="783" t="s">
        <v>249</v>
      </c>
      <c r="AG26" s="712"/>
      <c r="AH26" s="712"/>
      <c r="AI26" s="712"/>
      <c r="AJ26" s="784"/>
      <c r="AK26" s="698" t="s">
        <v>387</v>
      </c>
      <c r="AL26" s="698"/>
      <c r="AM26" s="698"/>
      <c r="AN26" s="698"/>
      <c r="AO26" s="699"/>
      <c r="AP26" s="697" t="s">
        <v>356</v>
      </c>
      <c r="AQ26" s="698"/>
      <c r="AR26" s="698"/>
      <c r="AS26" s="698"/>
      <c r="AT26" s="699"/>
      <c r="AU26" s="697" t="s">
        <v>454</v>
      </c>
      <c r="AV26" s="698"/>
      <c r="AW26" s="698"/>
      <c r="AX26" s="698"/>
      <c r="AY26" s="699"/>
      <c r="AZ26" s="697" t="s">
        <v>455</v>
      </c>
      <c r="BA26" s="698"/>
      <c r="BB26" s="698"/>
      <c r="BC26" s="698"/>
      <c r="BD26" s="699"/>
      <c r="BE26" s="697" t="s">
        <v>438</v>
      </c>
      <c r="BF26" s="698"/>
      <c r="BG26" s="698"/>
      <c r="BH26" s="698"/>
      <c r="BI26" s="703"/>
      <c r="BJ26" s="64"/>
      <c r="BK26" s="64"/>
      <c r="BL26" s="64"/>
      <c r="BM26" s="64"/>
      <c r="BN26" s="64"/>
      <c r="BO26" s="63"/>
      <c r="BP26" s="63"/>
      <c r="BQ26" s="60">
        <v>20</v>
      </c>
      <c r="BR26" s="88"/>
      <c r="BS26" s="969"/>
      <c r="BT26" s="970"/>
      <c r="BU26" s="970"/>
      <c r="BV26" s="970"/>
      <c r="BW26" s="970"/>
      <c r="BX26" s="970"/>
      <c r="BY26" s="970"/>
      <c r="BZ26" s="970"/>
      <c r="CA26" s="970"/>
      <c r="CB26" s="970"/>
      <c r="CC26" s="970"/>
      <c r="CD26" s="970"/>
      <c r="CE26" s="970"/>
      <c r="CF26" s="970"/>
      <c r="CG26" s="971"/>
      <c r="CH26" s="976"/>
      <c r="CI26" s="977"/>
      <c r="CJ26" s="977"/>
      <c r="CK26" s="977"/>
      <c r="CL26" s="987"/>
      <c r="CM26" s="976"/>
      <c r="CN26" s="977"/>
      <c r="CO26" s="977"/>
      <c r="CP26" s="977"/>
      <c r="CQ26" s="987"/>
      <c r="CR26" s="976"/>
      <c r="CS26" s="977"/>
      <c r="CT26" s="977"/>
      <c r="CU26" s="977"/>
      <c r="CV26" s="987"/>
      <c r="CW26" s="976"/>
      <c r="CX26" s="977"/>
      <c r="CY26" s="977"/>
      <c r="CZ26" s="977"/>
      <c r="DA26" s="987"/>
      <c r="DB26" s="976"/>
      <c r="DC26" s="977"/>
      <c r="DD26" s="977"/>
      <c r="DE26" s="977"/>
      <c r="DF26" s="987"/>
      <c r="DG26" s="976"/>
      <c r="DH26" s="977"/>
      <c r="DI26" s="977"/>
      <c r="DJ26" s="977"/>
      <c r="DK26" s="987"/>
      <c r="DL26" s="976"/>
      <c r="DM26" s="977"/>
      <c r="DN26" s="977"/>
      <c r="DO26" s="977"/>
      <c r="DP26" s="987"/>
      <c r="DQ26" s="976"/>
      <c r="DR26" s="977"/>
      <c r="DS26" s="977"/>
      <c r="DT26" s="977"/>
      <c r="DU26" s="987"/>
      <c r="DV26" s="969"/>
      <c r="DW26" s="970"/>
      <c r="DX26" s="970"/>
      <c r="DY26" s="970"/>
      <c r="DZ26" s="988"/>
      <c r="EA26" s="55"/>
    </row>
    <row r="27" spans="1:131" s="52" customFormat="1" ht="26.25" customHeight="1">
      <c r="A27" s="708"/>
      <c r="B27" s="709"/>
      <c r="C27" s="709"/>
      <c r="D27" s="709"/>
      <c r="E27" s="709"/>
      <c r="F27" s="709"/>
      <c r="G27" s="709"/>
      <c r="H27" s="709"/>
      <c r="I27" s="709"/>
      <c r="J27" s="709"/>
      <c r="K27" s="709"/>
      <c r="L27" s="709"/>
      <c r="M27" s="709"/>
      <c r="N27" s="709"/>
      <c r="O27" s="709"/>
      <c r="P27" s="710"/>
      <c r="Q27" s="700"/>
      <c r="R27" s="701"/>
      <c r="S27" s="701"/>
      <c r="T27" s="701"/>
      <c r="U27" s="702"/>
      <c r="V27" s="700"/>
      <c r="W27" s="701"/>
      <c r="X27" s="701"/>
      <c r="Y27" s="701"/>
      <c r="Z27" s="702"/>
      <c r="AA27" s="700"/>
      <c r="AB27" s="701"/>
      <c r="AC27" s="701"/>
      <c r="AD27" s="701"/>
      <c r="AE27" s="701"/>
      <c r="AF27" s="785"/>
      <c r="AG27" s="715"/>
      <c r="AH27" s="715"/>
      <c r="AI27" s="715"/>
      <c r="AJ27" s="786"/>
      <c r="AK27" s="701"/>
      <c r="AL27" s="701"/>
      <c r="AM27" s="701"/>
      <c r="AN27" s="701"/>
      <c r="AO27" s="702"/>
      <c r="AP27" s="700"/>
      <c r="AQ27" s="701"/>
      <c r="AR27" s="701"/>
      <c r="AS27" s="701"/>
      <c r="AT27" s="702"/>
      <c r="AU27" s="700"/>
      <c r="AV27" s="701"/>
      <c r="AW27" s="701"/>
      <c r="AX27" s="701"/>
      <c r="AY27" s="702"/>
      <c r="AZ27" s="700"/>
      <c r="BA27" s="701"/>
      <c r="BB27" s="701"/>
      <c r="BC27" s="701"/>
      <c r="BD27" s="702"/>
      <c r="BE27" s="700"/>
      <c r="BF27" s="701"/>
      <c r="BG27" s="701"/>
      <c r="BH27" s="701"/>
      <c r="BI27" s="704"/>
      <c r="BJ27" s="64"/>
      <c r="BK27" s="64"/>
      <c r="BL27" s="64"/>
      <c r="BM27" s="64"/>
      <c r="BN27" s="64"/>
      <c r="BO27" s="63"/>
      <c r="BP27" s="63"/>
      <c r="BQ27" s="60">
        <v>21</v>
      </c>
      <c r="BR27" s="88"/>
      <c r="BS27" s="969"/>
      <c r="BT27" s="970"/>
      <c r="BU27" s="970"/>
      <c r="BV27" s="970"/>
      <c r="BW27" s="970"/>
      <c r="BX27" s="970"/>
      <c r="BY27" s="970"/>
      <c r="BZ27" s="970"/>
      <c r="CA27" s="970"/>
      <c r="CB27" s="970"/>
      <c r="CC27" s="970"/>
      <c r="CD27" s="970"/>
      <c r="CE27" s="970"/>
      <c r="CF27" s="970"/>
      <c r="CG27" s="971"/>
      <c r="CH27" s="976"/>
      <c r="CI27" s="977"/>
      <c r="CJ27" s="977"/>
      <c r="CK27" s="977"/>
      <c r="CL27" s="987"/>
      <c r="CM27" s="976"/>
      <c r="CN27" s="977"/>
      <c r="CO27" s="977"/>
      <c r="CP27" s="977"/>
      <c r="CQ27" s="987"/>
      <c r="CR27" s="976"/>
      <c r="CS27" s="977"/>
      <c r="CT27" s="977"/>
      <c r="CU27" s="977"/>
      <c r="CV27" s="987"/>
      <c r="CW27" s="976"/>
      <c r="CX27" s="977"/>
      <c r="CY27" s="977"/>
      <c r="CZ27" s="977"/>
      <c r="DA27" s="987"/>
      <c r="DB27" s="976"/>
      <c r="DC27" s="977"/>
      <c r="DD27" s="977"/>
      <c r="DE27" s="977"/>
      <c r="DF27" s="987"/>
      <c r="DG27" s="976"/>
      <c r="DH27" s="977"/>
      <c r="DI27" s="977"/>
      <c r="DJ27" s="977"/>
      <c r="DK27" s="987"/>
      <c r="DL27" s="976"/>
      <c r="DM27" s="977"/>
      <c r="DN27" s="977"/>
      <c r="DO27" s="977"/>
      <c r="DP27" s="987"/>
      <c r="DQ27" s="976"/>
      <c r="DR27" s="977"/>
      <c r="DS27" s="977"/>
      <c r="DT27" s="977"/>
      <c r="DU27" s="987"/>
      <c r="DV27" s="969"/>
      <c r="DW27" s="970"/>
      <c r="DX27" s="970"/>
      <c r="DY27" s="970"/>
      <c r="DZ27" s="988"/>
      <c r="EA27" s="55"/>
    </row>
    <row r="28" spans="1:131" s="52" customFormat="1" ht="26.25" customHeight="1">
      <c r="A28" s="62">
        <v>1</v>
      </c>
      <c r="B28" s="980" t="s">
        <v>421</v>
      </c>
      <c r="C28" s="981"/>
      <c r="D28" s="981"/>
      <c r="E28" s="981"/>
      <c r="F28" s="981"/>
      <c r="G28" s="981"/>
      <c r="H28" s="981"/>
      <c r="I28" s="981"/>
      <c r="J28" s="981"/>
      <c r="K28" s="981"/>
      <c r="L28" s="981"/>
      <c r="M28" s="981"/>
      <c r="N28" s="981"/>
      <c r="O28" s="981"/>
      <c r="P28" s="982"/>
      <c r="Q28" s="1007">
        <v>13738</v>
      </c>
      <c r="R28" s="1008"/>
      <c r="S28" s="1008"/>
      <c r="T28" s="1008"/>
      <c r="U28" s="1008"/>
      <c r="V28" s="1008">
        <v>13641</v>
      </c>
      <c r="W28" s="1008"/>
      <c r="X28" s="1008"/>
      <c r="Y28" s="1008"/>
      <c r="Z28" s="1008"/>
      <c r="AA28" s="1008">
        <v>97</v>
      </c>
      <c r="AB28" s="1008"/>
      <c r="AC28" s="1008"/>
      <c r="AD28" s="1008"/>
      <c r="AE28" s="1009"/>
      <c r="AF28" s="1010">
        <v>97</v>
      </c>
      <c r="AG28" s="1008"/>
      <c r="AH28" s="1008"/>
      <c r="AI28" s="1008"/>
      <c r="AJ28" s="1011"/>
      <c r="AK28" s="1012">
        <v>1435</v>
      </c>
      <c r="AL28" s="1008"/>
      <c r="AM28" s="1008"/>
      <c r="AN28" s="1008"/>
      <c r="AO28" s="1008"/>
      <c r="AP28" s="1008" t="s">
        <v>202</v>
      </c>
      <c r="AQ28" s="1008"/>
      <c r="AR28" s="1008"/>
      <c r="AS28" s="1008"/>
      <c r="AT28" s="1008"/>
      <c r="AU28" s="1008" t="s">
        <v>202</v>
      </c>
      <c r="AV28" s="1008"/>
      <c r="AW28" s="1008"/>
      <c r="AX28" s="1008"/>
      <c r="AY28" s="1008"/>
      <c r="AZ28" s="1013" t="s">
        <v>202</v>
      </c>
      <c r="BA28" s="1013"/>
      <c r="BB28" s="1013"/>
      <c r="BC28" s="1013"/>
      <c r="BD28" s="1013"/>
      <c r="BE28" s="1014"/>
      <c r="BF28" s="1014"/>
      <c r="BG28" s="1014"/>
      <c r="BH28" s="1014"/>
      <c r="BI28" s="1015"/>
      <c r="BJ28" s="64"/>
      <c r="BK28" s="64"/>
      <c r="BL28" s="64"/>
      <c r="BM28" s="64"/>
      <c r="BN28" s="64"/>
      <c r="BO28" s="63"/>
      <c r="BP28" s="63"/>
      <c r="BQ28" s="60">
        <v>22</v>
      </c>
      <c r="BR28" s="88"/>
      <c r="BS28" s="969"/>
      <c r="BT28" s="970"/>
      <c r="BU28" s="970"/>
      <c r="BV28" s="970"/>
      <c r="BW28" s="970"/>
      <c r="BX28" s="970"/>
      <c r="BY28" s="970"/>
      <c r="BZ28" s="970"/>
      <c r="CA28" s="970"/>
      <c r="CB28" s="970"/>
      <c r="CC28" s="970"/>
      <c r="CD28" s="970"/>
      <c r="CE28" s="970"/>
      <c r="CF28" s="970"/>
      <c r="CG28" s="971"/>
      <c r="CH28" s="976"/>
      <c r="CI28" s="977"/>
      <c r="CJ28" s="977"/>
      <c r="CK28" s="977"/>
      <c r="CL28" s="987"/>
      <c r="CM28" s="976"/>
      <c r="CN28" s="977"/>
      <c r="CO28" s="977"/>
      <c r="CP28" s="977"/>
      <c r="CQ28" s="987"/>
      <c r="CR28" s="976"/>
      <c r="CS28" s="977"/>
      <c r="CT28" s="977"/>
      <c r="CU28" s="977"/>
      <c r="CV28" s="987"/>
      <c r="CW28" s="976"/>
      <c r="CX28" s="977"/>
      <c r="CY28" s="977"/>
      <c r="CZ28" s="977"/>
      <c r="DA28" s="987"/>
      <c r="DB28" s="976"/>
      <c r="DC28" s="977"/>
      <c r="DD28" s="977"/>
      <c r="DE28" s="977"/>
      <c r="DF28" s="987"/>
      <c r="DG28" s="976"/>
      <c r="DH28" s="977"/>
      <c r="DI28" s="977"/>
      <c r="DJ28" s="977"/>
      <c r="DK28" s="987"/>
      <c r="DL28" s="976"/>
      <c r="DM28" s="977"/>
      <c r="DN28" s="977"/>
      <c r="DO28" s="977"/>
      <c r="DP28" s="987"/>
      <c r="DQ28" s="976"/>
      <c r="DR28" s="977"/>
      <c r="DS28" s="977"/>
      <c r="DT28" s="977"/>
      <c r="DU28" s="987"/>
      <c r="DV28" s="969"/>
      <c r="DW28" s="970"/>
      <c r="DX28" s="970"/>
      <c r="DY28" s="970"/>
      <c r="DZ28" s="988"/>
      <c r="EA28" s="55"/>
    </row>
    <row r="29" spans="1:131" s="52" customFormat="1" ht="26.25" customHeight="1">
      <c r="A29" s="62">
        <v>2</v>
      </c>
      <c r="B29" s="969" t="s">
        <v>456</v>
      </c>
      <c r="C29" s="970"/>
      <c r="D29" s="970"/>
      <c r="E29" s="970"/>
      <c r="F29" s="970"/>
      <c r="G29" s="970"/>
      <c r="H29" s="970"/>
      <c r="I29" s="970"/>
      <c r="J29" s="970"/>
      <c r="K29" s="970"/>
      <c r="L29" s="970"/>
      <c r="M29" s="970"/>
      <c r="N29" s="970"/>
      <c r="O29" s="970"/>
      <c r="P29" s="971"/>
      <c r="Q29" s="972">
        <v>14440</v>
      </c>
      <c r="R29" s="973"/>
      <c r="S29" s="973"/>
      <c r="T29" s="973"/>
      <c r="U29" s="973"/>
      <c r="V29" s="973">
        <v>14101</v>
      </c>
      <c r="W29" s="973"/>
      <c r="X29" s="973"/>
      <c r="Y29" s="973"/>
      <c r="Z29" s="973"/>
      <c r="AA29" s="973">
        <v>339</v>
      </c>
      <c r="AB29" s="973"/>
      <c r="AC29" s="973"/>
      <c r="AD29" s="973"/>
      <c r="AE29" s="979"/>
      <c r="AF29" s="999">
        <v>339</v>
      </c>
      <c r="AG29" s="977"/>
      <c r="AH29" s="977"/>
      <c r="AI29" s="977"/>
      <c r="AJ29" s="1000"/>
      <c r="AK29" s="978">
        <v>2457</v>
      </c>
      <c r="AL29" s="973"/>
      <c r="AM29" s="973"/>
      <c r="AN29" s="973"/>
      <c r="AO29" s="973"/>
      <c r="AP29" s="973" t="s">
        <v>202</v>
      </c>
      <c r="AQ29" s="973"/>
      <c r="AR29" s="973"/>
      <c r="AS29" s="973"/>
      <c r="AT29" s="973"/>
      <c r="AU29" s="973" t="s">
        <v>202</v>
      </c>
      <c r="AV29" s="973"/>
      <c r="AW29" s="973"/>
      <c r="AX29" s="973"/>
      <c r="AY29" s="973"/>
      <c r="AZ29" s="1006" t="s">
        <v>202</v>
      </c>
      <c r="BA29" s="1006"/>
      <c r="BB29" s="1006"/>
      <c r="BC29" s="1006"/>
      <c r="BD29" s="1006"/>
      <c r="BE29" s="974"/>
      <c r="BF29" s="974"/>
      <c r="BG29" s="974"/>
      <c r="BH29" s="974"/>
      <c r="BI29" s="975"/>
      <c r="BJ29" s="64"/>
      <c r="BK29" s="64"/>
      <c r="BL29" s="64"/>
      <c r="BM29" s="64"/>
      <c r="BN29" s="64"/>
      <c r="BO29" s="63"/>
      <c r="BP29" s="63"/>
      <c r="BQ29" s="60">
        <v>23</v>
      </c>
      <c r="BR29" s="88"/>
      <c r="BS29" s="969"/>
      <c r="BT29" s="970"/>
      <c r="BU29" s="970"/>
      <c r="BV29" s="970"/>
      <c r="BW29" s="970"/>
      <c r="BX29" s="970"/>
      <c r="BY29" s="970"/>
      <c r="BZ29" s="970"/>
      <c r="CA29" s="970"/>
      <c r="CB29" s="970"/>
      <c r="CC29" s="970"/>
      <c r="CD29" s="970"/>
      <c r="CE29" s="970"/>
      <c r="CF29" s="970"/>
      <c r="CG29" s="971"/>
      <c r="CH29" s="976"/>
      <c r="CI29" s="977"/>
      <c r="CJ29" s="977"/>
      <c r="CK29" s="977"/>
      <c r="CL29" s="987"/>
      <c r="CM29" s="976"/>
      <c r="CN29" s="977"/>
      <c r="CO29" s="977"/>
      <c r="CP29" s="977"/>
      <c r="CQ29" s="987"/>
      <c r="CR29" s="976"/>
      <c r="CS29" s="977"/>
      <c r="CT29" s="977"/>
      <c r="CU29" s="977"/>
      <c r="CV29" s="987"/>
      <c r="CW29" s="976"/>
      <c r="CX29" s="977"/>
      <c r="CY29" s="977"/>
      <c r="CZ29" s="977"/>
      <c r="DA29" s="987"/>
      <c r="DB29" s="976"/>
      <c r="DC29" s="977"/>
      <c r="DD29" s="977"/>
      <c r="DE29" s="977"/>
      <c r="DF29" s="987"/>
      <c r="DG29" s="976"/>
      <c r="DH29" s="977"/>
      <c r="DI29" s="977"/>
      <c r="DJ29" s="977"/>
      <c r="DK29" s="987"/>
      <c r="DL29" s="976"/>
      <c r="DM29" s="977"/>
      <c r="DN29" s="977"/>
      <c r="DO29" s="977"/>
      <c r="DP29" s="987"/>
      <c r="DQ29" s="976"/>
      <c r="DR29" s="977"/>
      <c r="DS29" s="977"/>
      <c r="DT29" s="977"/>
      <c r="DU29" s="987"/>
      <c r="DV29" s="969"/>
      <c r="DW29" s="970"/>
      <c r="DX29" s="970"/>
      <c r="DY29" s="970"/>
      <c r="DZ29" s="988"/>
      <c r="EA29" s="55"/>
    </row>
    <row r="30" spans="1:131" s="52" customFormat="1" ht="26.25" customHeight="1">
      <c r="A30" s="62">
        <v>3</v>
      </c>
      <c r="B30" s="969" t="s">
        <v>13</v>
      </c>
      <c r="C30" s="970"/>
      <c r="D30" s="970"/>
      <c r="E30" s="970"/>
      <c r="F30" s="970"/>
      <c r="G30" s="970"/>
      <c r="H30" s="970"/>
      <c r="I30" s="970"/>
      <c r="J30" s="970"/>
      <c r="K30" s="970"/>
      <c r="L30" s="970"/>
      <c r="M30" s="970"/>
      <c r="N30" s="970"/>
      <c r="O30" s="970"/>
      <c r="P30" s="971"/>
      <c r="Q30" s="972">
        <v>1695</v>
      </c>
      <c r="R30" s="973"/>
      <c r="S30" s="973"/>
      <c r="T30" s="973"/>
      <c r="U30" s="973"/>
      <c r="V30" s="973">
        <v>1692</v>
      </c>
      <c r="W30" s="973"/>
      <c r="X30" s="973"/>
      <c r="Y30" s="973"/>
      <c r="Z30" s="973"/>
      <c r="AA30" s="973">
        <v>3</v>
      </c>
      <c r="AB30" s="973"/>
      <c r="AC30" s="973"/>
      <c r="AD30" s="973"/>
      <c r="AE30" s="979"/>
      <c r="AF30" s="999">
        <v>3</v>
      </c>
      <c r="AG30" s="977"/>
      <c r="AH30" s="977"/>
      <c r="AI30" s="977"/>
      <c r="AJ30" s="1000"/>
      <c r="AK30" s="978">
        <v>506</v>
      </c>
      <c r="AL30" s="973"/>
      <c r="AM30" s="973"/>
      <c r="AN30" s="973"/>
      <c r="AO30" s="973"/>
      <c r="AP30" s="973" t="s">
        <v>202</v>
      </c>
      <c r="AQ30" s="973"/>
      <c r="AR30" s="973"/>
      <c r="AS30" s="973"/>
      <c r="AT30" s="973"/>
      <c r="AU30" s="973" t="s">
        <v>202</v>
      </c>
      <c r="AV30" s="973"/>
      <c r="AW30" s="973"/>
      <c r="AX30" s="973"/>
      <c r="AY30" s="973"/>
      <c r="AZ30" s="1006" t="s">
        <v>202</v>
      </c>
      <c r="BA30" s="1006"/>
      <c r="BB30" s="1006"/>
      <c r="BC30" s="1006"/>
      <c r="BD30" s="1006"/>
      <c r="BE30" s="974"/>
      <c r="BF30" s="974"/>
      <c r="BG30" s="974"/>
      <c r="BH30" s="974"/>
      <c r="BI30" s="975"/>
      <c r="BJ30" s="64"/>
      <c r="BK30" s="64"/>
      <c r="BL30" s="64"/>
      <c r="BM30" s="64"/>
      <c r="BN30" s="64"/>
      <c r="BO30" s="63"/>
      <c r="BP30" s="63"/>
      <c r="BQ30" s="60">
        <v>24</v>
      </c>
      <c r="BR30" s="88"/>
      <c r="BS30" s="969"/>
      <c r="BT30" s="970"/>
      <c r="BU30" s="970"/>
      <c r="BV30" s="970"/>
      <c r="BW30" s="970"/>
      <c r="BX30" s="970"/>
      <c r="BY30" s="970"/>
      <c r="BZ30" s="970"/>
      <c r="CA30" s="970"/>
      <c r="CB30" s="970"/>
      <c r="CC30" s="970"/>
      <c r="CD30" s="970"/>
      <c r="CE30" s="970"/>
      <c r="CF30" s="970"/>
      <c r="CG30" s="971"/>
      <c r="CH30" s="976"/>
      <c r="CI30" s="977"/>
      <c r="CJ30" s="977"/>
      <c r="CK30" s="977"/>
      <c r="CL30" s="987"/>
      <c r="CM30" s="976"/>
      <c r="CN30" s="977"/>
      <c r="CO30" s="977"/>
      <c r="CP30" s="977"/>
      <c r="CQ30" s="987"/>
      <c r="CR30" s="976"/>
      <c r="CS30" s="977"/>
      <c r="CT30" s="977"/>
      <c r="CU30" s="977"/>
      <c r="CV30" s="987"/>
      <c r="CW30" s="976"/>
      <c r="CX30" s="977"/>
      <c r="CY30" s="977"/>
      <c r="CZ30" s="977"/>
      <c r="DA30" s="987"/>
      <c r="DB30" s="976"/>
      <c r="DC30" s="977"/>
      <c r="DD30" s="977"/>
      <c r="DE30" s="977"/>
      <c r="DF30" s="987"/>
      <c r="DG30" s="976"/>
      <c r="DH30" s="977"/>
      <c r="DI30" s="977"/>
      <c r="DJ30" s="977"/>
      <c r="DK30" s="987"/>
      <c r="DL30" s="976"/>
      <c r="DM30" s="977"/>
      <c r="DN30" s="977"/>
      <c r="DO30" s="977"/>
      <c r="DP30" s="987"/>
      <c r="DQ30" s="976"/>
      <c r="DR30" s="977"/>
      <c r="DS30" s="977"/>
      <c r="DT30" s="977"/>
      <c r="DU30" s="987"/>
      <c r="DV30" s="969"/>
      <c r="DW30" s="970"/>
      <c r="DX30" s="970"/>
      <c r="DY30" s="970"/>
      <c r="DZ30" s="988"/>
      <c r="EA30" s="55"/>
    </row>
    <row r="31" spans="1:131" s="52" customFormat="1" ht="26.25" customHeight="1">
      <c r="A31" s="62">
        <v>4</v>
      </c>
      <c r="B31" s="969" t="s">
        <v>457</v>
      </c>
      <c r="C31" s="970"/>
      <c r="D31" s="970"/>
      <c r="E31" s="970"/>
      <c r="F31" s="970"/>
      <c r="G31" s="970"/>
      <c r="H31" s="970"/>
      <c r="I31" s="970"/>
      <c r="J31" s="970"/>
      <c r="K31" s="970"/>
      <c r="L31" s="970"/>
      <c r="M31" s="970"/>
      <c r="N31" s="970"/>
      <c r="O31" s="970"/>
      <c r="P31" s="971"/>
      <c r="Q31" s="972">
        <v>2408</v>
      </c>
      <c r="R31" s="973"/>
      <c r="S31" s="973"/>
      <c r="T31" s="973"/>
      <c r="U31" s="973"/>
      <c r="V31" s="973">
        <v>1952</v>
      </c>
      <c r="W31" s="973"/>
      <c r="X31" s="973"/>
      <c r="Y31" s="973"/>
      <c r="Z31" s="973"/>
      <c r="AA31" s="973">
        <v>455</v>
      </c>
      <c r="AB31" s="973"/>
      <c r="AC31" s="973"/>
      <c r="AD31" s="973"/>
      <c r="AE31" s="979"/>
      <c r="AF31" s="999">
        <v>1636</v>
      </c>
      <c r="AG31" s="977"/>
      <c r="AH31" s="977"/>
      <c r="AI31" s="977"/>
      <c r="AJ31" s="1000"/>
      <c r="AK31" s="978">
        <v>137</v>
      </c>
      <c r="AL31" s="973"/>
      <c r="AM31" s="973"/>
      <c r="AN31" s="973"/>
      <c r="AO31" s="973"/>
      <c r="AP31" s="973">
        <v>8667</v>
      </c>
      <c r="AQ31" s="973"/>
      <c r="AR31" s="973"/>
      <c r="AS31" s="973"/>
      <c r="AT31" s="973"/>
      <c r="AU31" s="973">
        <v>182</v>
      </c>
      <c r="AV31" s="973"/>
      <c r="AW31" s="973"/>
      <c r="AX31" s="973"/>
      <c r="AY31" s="973"/>
      <c r="AZ31" s="1006" t="s">
        <v>202</v>
      </c>
      <c r="BA31" s="1006"/>
      <c r="BB31" s="1006"/>
      <c r="BC31" s="1006"/>
      <c r="BD31" s="1006"/>
      <c r="BE31" s="974" t="s">
        <v>458</v>
      </c>
      <c r="BF31" s="974"/>
      <c r="BG31" s="974"/>
      <c r="BH31" s="974"/>
      <c r="BI31" s="975"/>
      <c r="BJ31" s="64"/>
      <c r="BK31" s="64"/>
      <c r="BL31" s="64"/>
      <c r="BM31" s="64"/>
      <c r="BN31" s="64"/>
      <c r="BO31" s="63"/>
      <c r="BP31" s="63"/>
      <c r="BQ31" s="60">
        <v>25</v>
      </c>
      <c r="BR31" s="88"/>
      <c r="BS31" s="969"/>
      <c r="BT31" s="970"/>
      <c r="BU31" s="970"/>
      <c r="BV31" s="970"/>
      <c r="BW31" s="970"/>
      <c r="BX31" s="970"/>
      <c r="BY31" s="970"/>
      <c r="BZ31" s="970"/>
      <c r="CA31" s="970"/>
      <c r="CB31" s="970"/>
      <c r="CC31" s="970"/>
      <c r="CD31" s="970"/>
      <c r="CE31" s="970"/>
      <c r="CF31" s="970"/>
      <c r="CG31" s="971"/>
      <c r="CH31" s="976"/>
      <c r="CI31" s="977"/>
      <c r="CJ31" s="977"/>
      <c r="CK31" s="977"/>
      <c r="CL31" s="987"/>
      <c r="CM31" s="976"/>
      <c r="CN31" s="977"/>
      <c r="CO31" s="977"/>
      <c r="CP31" s="977"/>
      <c r="CQ31" s="987"/>
      <c r="CR31" s="976"/>
      <c r="CS31" s="977"/>
      <c r="CT31" s="977"/>
      <c r="CU31" s="977"/>
      <c r="CV31" s="987"/>
      <c r="CW31" s="976"/>
      <c r="CX31" s="977"/>
      <c r="CY31" s="977"/>
      <c r="CZ31" s="977"/>
      <c r="DA31" s="987"/>
      <c r="DB31" s="976"/>
      <c r="DC31" s="977"/>
      <c r="DD31" s="977"/>
      <c r="DE31" s="977"/>
      <c r="DF31" s="987"/>
      <c r="DG31" s="976"/>
      <c r="DH31" s="977"/>
      <c r="DI31" s="977"/>
      <c r="DJ31" s="977"/>
      <c r="DK31" s="987"/>
      <c r="DL31" s="976"/>
      <c r="DM31" s="977"/>
      <c r="DN31" s="977"/>
      <c r="DO31" s="977"/>
      <c r="DP31" s="987"/>
      <c r="DQ31" s="976"/>
      <c r="DR31" s="977"/>
      <c r="DS31" s="977"/>
      <c r="DT31" s="977"/>
      <c r="DU31" s="987"/>
      <c r="DV31" s="969"/>
      <c r="DW31" s="970"/>
      <c r="DX31" s="970"/>
      <c r="DY31" s="970"/>
      <c r="DZ31" s="988"/>
      <c r="EA31" s="55"/>
    </row>
    <row r="32" spans="1:131" s="52" customFormat="1" ht="26.25" customHeight="1">
      <c r="A32" s="62">
        <v>5</v>
      </c>
      <c r="B32" s="969" t="s">
        <v>460</v>
      </c>
      <c r="C32" s="970"/>
      <c r="D32" s="970"/>
      <c r="E32" s="970"/>
      <c r="F32" s="970"/>
      <c r="G32" s="970"/>
      <c r="H32" s="970"/>
      <c r="I32" s="970"/>
      <c r="J32" s="970"/>
      <c r="K32" s="970"/>
      <c r="L32" s="970"/>
      <c r="M32" s="970"/>
      <c r="N32" s="970"/>
      <c r="O32" s="970"/>
      <c r="P32" s="971"/>
      <c r="Q32" s="972">
        <v>3341</v>
      </c>
      <c r="R32" s="973"/>
      <c r="S32" s="973"/>
      <c r="T32" s="973"/>
      <c r="U32" s="973"/>
      <c r="V32" s="973">
        <v>3298</v>
      </c>
      <c r="W32" s="973"/>
      <c r="X32" s="973"/>
      <c r="Y32" s="973"/>
      <c r="Z32" s="973"/>
      <c r="AA32" s="973">
        <v>43</v>
      </c>
      <c r="AB32" s="973"/>
      <c r="AC32" s="973"/>
      <c r="AD32" s="973"/>
      <c r="AE32" s="979"/>
      <c r="AF32" s="999">
        <v>427</v>
      </c>
      <c r="AG32" s="977"/>
      <c r="AH32" s="977"/>
      <c r="AI32" s="977"/>
      <c r="AJ32" s="1000"/>
      <c r="AK32" s="978">
        <v>1274</v>
      </c>
      <c r="AL32" s="973"/>
      <c r="AM32" s="973"/>
      <c r="AN32" s="973"/>
      <c r="AO32" s="973"/>
      <c r="AP32" s="973">
        <v>25282</v>
      </c>
      <c r="AQ32" s="973"/>
      <c r="AR32" s="973"/>
      <c r="AS32" s="973"/>
      <c r="AT32" s="973"/>
      <c r="AU32" s="973">
        <v>10922</v>
      </c>
      <c r="AV32" s="973"/>
      <c r="AW32" s="973"/>
      <c r="AX32" s="973"/>
      <c r="AY32" s="973"/>
      <c r="AZ32" s="1006" t="s">
        <v>202</v>
      </c>
      <c r="BA32" s="1006"/>
      <c r="BB32" s="1006"/>
      <c r="BC32" s="1006"/>
      <c r="BD32" s="1006"/>
      <c r="BE32" s="974" t="s">
        <v>458</v>
      </c>
      <c r="BF32" s="974"/>
      <c r="BG32" s="974"/>
      <c r="BH32" s="974"/>
      <c r="BI32" s="975"/>
      <c r="BJ32" s="64"/>
      <c r="BK32" s="64"/>
      <c r="BL32" s="64"/>
      <c r="BM32" s="64"/>
      <c r="BN32" s="64"/>
      <c r="BO32" s="63"/>
      <c r="BP32" s="63"/>
      <c r="BQ32" s="60">
        <v>26</v>
      </c>
      <c r="BR32" s="88"/>
      <c r="BS32" s="969"/>
      <c r="BT32" s="970"/>
      <c r="BU32" s="970"/>
      <c r="BV32" s="970"/>
      <c r="BW32" s="970"/>
      <c r="BX32" s="970"/>
      <c r="BY32" s="970"/>
      <c r="BZ32" s="970"/>
      <c r="CA32" s="970"/>
      <c r="CB32" s="970"/>
      <c r="CC32" s="970"/>
      <c r="CD32" s="970"/>
      <c r="CE32" s="970"/>
      <c r="CF32" s="970"/>
      <c r="CG32" s="971"/>
      <c r="CH32" s="976"/>
      <c r="CI32" s="977"/>
      <c r="CJ32" s="977"/>
      <c r="CK32" s="977"/>
      <c r="CL32" s="987"/>
      <c r="CM32" s="976"/>
      <c r="CN32" s="977"/>
      <c r="CO32" s="977"/>
      <c r="CP32" s="977"/>
      <c r="CQ32" s="987"/>
      <c r="CR32" s="976"/>
      <c r="CS32" s="977"/>
      <c r="CT32" s="977"/>
      <c r="CU32" s="977"/>
      <c r="CV32" s="987"/>
      <c r="CW32" s="976"/>
      <c r="CX32" s="977"/>
      <c r="CY32" s="977"/>
      <c r="CZ32" s="977"/>
      <c r="DA32" s="987"/>
      <c r="DB32" s="976"/>
      <c r="DC32" s="977"/>
      <c r="DD32" s="977"/>
      <c r="DE32" s="977"/>
      <c r="DF32" s="987"/>
      <c r="DG32" s="976"/>
      <c r="DH32" s="977"/>
      <c r="DI32" s="977"/>
      <c r="DJ32" s="977"/>
      <c r="DK32" s="987"/>
      <c r="DL32" s="976"/>
      <c r="DM32" s="977"/>
      <c r="DN32" s="977"/>
      <c r="DO32" s="977"/>
      <c r="DP32" s="987"/>
      <c r="DQ32" s="976"/>
      <c r="DR32" s="977"/>
      <c r="DS32" s="977"/>
      <c r="DT32" s="977"/>
      <c r="DU32" s="987"/>
      <c r="DV32" s="969"/>
      <c r="DW32" s="970"/>
      <c r="DX32" s="970"/>
      <c r="DY32" s="970"/>
      <c r="DZ32" s="988"/>
      <c r="EA32" s="55"/>
    </row>
    <row r="33" spans="1:131" s="52" customFormat="1" ht="26.25" customHeight="1">
      <c r="A33" s="62">
        <v>6</v>
      </c>
      <c r="B33" s="969" t="s">
        <v>28</v>
      </c>
      <c r="C33" s="970"/>
      <c r="D33" s="970"/>
      <c r="E33" s="970"/>
      <c r="F33" s="970"/>
      <c r="G33" s="970"/>
      <c r="H33" s="970"/>
      <c r="I33" s="970"/>
      <c r="J33" s="970"/>
      <c r="K33" s="970"/>
      <c r="L33" s="970"/>
      <c r="M33" s="970"/>
      <c r="N33" s="970"/>
      <c r="O33" s="970"/>
      <c r="P33" s="971"/>
      <c r="Q33" s="972">
        <v>0</v>
      </c>
      <c r="R33" s="973"/>
      <c r="S33" s="973"/>
      <c r="T33" s="973"/>
      <c r="U33" s="973"/>
      <c r="V33" s="973">
        <v>0</v>
      </c>
      <c r="W33" s="973"/>
      <c r="X33" s="973"/>
      <c r="Y33" s="973"/>
      <c r="Z33" s="973"/>
      <c r="AA33" s="973" t="s">
        <v>202</v>
      </c>
      <c r="AB33" s="973"/>
      <c r="AC33" s="973"/>
      <c r="AD33" s="973"/>
      <c r="AE33" s="979"/>
      <c r="AF33" s="999" t="s">
        <v>202</v>
      </c>
      <c r="AG33" s="977"/>
      <c r="AH33" s="977"/>
      <c r="AI33" s="977"/>
      <c r="AJ33" s="1000"/>
      <c r="AK33" s="978" t="s">
        <v>202</v>
      </c>
      <c r="AL33" s="973"/>
      <c r="AM33" s="973"/>
      <c r="AN33" s="973"/>
      <c r="AO33" s="973"/>
      <c r="AP33" s="973" t="s">
        <v>202</v>
      </c>
      <c r="AQ33" s="973"/>
      <c r="AR33" s="973"/>
      <c r="AS33" s="973"/>
      <c r="AT33" s="973"/>
      <c r="AU33" s="973" t="s">
        <v>202</v>
      </c>
      <c r="AV33" s="973"/>
      <c r="AW33" s="973"/>
      <c r="AX33" s="973"/>
      <c r="AY33" s="973"/>
      <c r="AZ33" s="1006" t="s">
        <v>202</v>
      </c>
      <c r="BA33" s="1006"/>
      <c r="BB33" s="1006"/>
      <c r="BC33" s="1006"/>
      <c r="BD33" s="1006"/>
      <c r="BE33" s="974" t="s">
        <v>25</v>
      </c>
      <c r="BF33" s="974"/>
      <c r="BG33" s="974"/>
      <c r="BH33" s="974"/>
      <c r="BI33" s="975"/>
      <c r="BJ33" s="64"/>
      <c r="BK33" s="64"/>
      <c r="BL33" s="64"/>
      <c r="BM33" s="64"/>
      <c r="BN33" s="64"/>
      <c r="BO33" s="63"/>
      <c r="BP33" s="63"/>
      <c r="BQ33" s="60">
        <v>27</v>
      </c>
      <c r="BR33" s="88"/>
      <c r="BS33" s="969"/>
      <c r="BT33" s="970"/>
      <c r="BU33" s="970"/>
      <c r="BV33" s="970"/>
      <c r="BW33" s="970"/>
      <c r="BX33" s="970"/>
      <c r="BY33" s="970"/>
      <c r="BZ33" s="970"/>
      <c r="CA33" s="970"/>
      <c r="CB33" s="970"/>
      <c r="CC33" s="970"/>
      <c r="CD33" s="970"/>
      <c r="CE33" s="970"/>
      <c r="CF33" s="970"/>
      <c r="CG33" s="971"/>
      <c r="CH33" s="976"/>
      <c r="CI33" s="977"/>
      <c r="CJ33" s="977"/>
      <c r="CK33" s="977"/>
      <c r="CL33" s="987"/>
      <c r="CM33" s="976"/>
      <c r="CN33" s="977"/>
      <c r="CO33" s="977"/>
      <c r="CP33" s="977"/>
      <c r="CQ33" s="987"/>
      <c r="CR33" s="976"/>
      <c r="CS33" s="977"/>
      <c r="CT33" s="977"/>
      <c r="CU33" s="977"/>
      <c r="CV33" s="987"/>
      <c r="CW33" s="976"/>
      <c r="CX33" s="977"/>
      <c r="CY33" s="977"/>
      <c r="CZ33" s="977"/>
      <c r="DA33" s="987"/>
      <c r="DB33" s="976"/>
      <c r="DC33" s="977"/>
      <c r="DD33" s="977"/>
      <c r="DE33" s="977"/>
      <c r="DF33" s="987"/>
      <c r="DG33" s="976"/>
      <c r="DH33" s="977"/>
      <c r="DI33" s="977"/>
      <c r="DJ33" s="977"/>
      <c r="DK33" s="987"/>
      <c r="DL33" s="976"/>
      <c r="DM33" s="977"/>
      <c r="DN33" s="977"/>
      <c r="DO33" s="977"/>
      <c r="DP33" s="987"/>
      <c r="DQ33" s="976"/>
      <c r="DR33" s="977"/>
      <c r="DS33" s="977"/>
      <c r="DT33" s="977"/>
      <c r="DU33" s="987"/>
      <c r="DV33" s="969"/>
      <c r="DW33" s="970"/>
      <c r="DX33" s="970"/>
      <c r="DY33" s="970"/>
      <c r="DZ33" s="988"/>
      <c r="EA33" s="55"/>
    </row>
    <row r="34" spans="1:131" s="52" customFormat="1" ht="26.25" customHeight="1">
      <c r="A34" s="62">
        <v>7</v>
      </c>
      <c r="B34" s="969"/>
      <c r="C34" s="970"/>
      <c r="D34" s="970"/>
      <c r="E34" s="970"/>
      <c r="F34" s="970"/>
      <c r="G34" s="970"/>
      <c r="H34" s="970"/>
      <c r="I34" s="970"/>
      <c r="J34" s="970"/>
      <c r="K34" s="970"/>
      <c r="L34" s="970"/>
      <c r="M34" s="970"/>
      <c r="N34" s="970"/>
      <c r="O34" s="970"/>
      <c r="P34" s="971"/>
      <c r="Q34" s="972"/>
      <c r="R34" s="973"/>
      <c r="S34" s="973"/>
      <c r="T34" s="973"/>
      <c r="U34" s="973"/>
      <c r="V34" s="973"/>
      <c r="W34" s="973"/>
      <c r="X34" s="973"/>
      <c r="Y34" s="973"/>
      <c r="Z34" s="973"/>
      <c r="AA34" s="973"/>
      <c r="AB34" s="973"/>
      <c r="AC34" s="973"/>
      <c r="AD34" s="973"/>
      <c r="AE34" s="979"/>
      <c r="AF34" s="999"/>
      <c r="AG34" s="977"/>
      <c r="AH34" s="977"/>
      <c r="AI34" s="977"/>
      <c r="AJ34" s="1000"/>
      <c r="AK34" s="978"/>
      <c r="AL34" s="973"/>
      <c r="AM34" s="973"/>
      <c r="AN34" s="973"/>
      <c r="AO34" s="973"/>
      <c r="AP34" s="973"/>
      <c r="AQ34" s="973"/>
      <c r="AR34" s="973"/>
      <c r="AS34" s="973"/>
      <c r="AT34" s="973"/>
      <c r="AU34" s="973"/>
      <c r="AV34" s="973"/>
      <c r="AW34" s="973"/>
      <c r="AX34" s="973"/>
      <c r="AY34" s="973"/>
      <c r="AZ34" s="1006"/>
      <c r="BA34" s="1006"/>
      <c r="BB34" s="1006"/>
      <c r="BC34" s="1006"/>
      <c r="BD34" s="1006"/>
      <c r="BE34" s="974"/>
      <c r="BF34" s="974"/>
      <c r="BG34" s="974"/>
      <c r="BH34" s="974"/>
      <c r="BI34" s="975"/>
      <c r="BJ34" s="64"/>
      <c r="BK34" s="64"/>
      <c r="BL34" s="64"/>
      <c r="BM34" s="64"/>
      <c r="BN34" s="64"/>
      <c r="BO34" s="63"/>
      <c r="BP34" s="63"/>
      <c r="BQ34" s="60">
        <v>28</v>
      </c>
      <c r="BR34" s="88"/>
      <c r="BS34" s="969"/>
      <c r="BT34" s="970"/>
      <c r="BU34" s="970"/>
      <c r="BV34" s="970"/>
      <c r="BW34" s="970"/>
      <c r="BX34" s="970"/>
      <c r="BY34" s="970"/>
      <c r="BZ34" s="970"/>
      <c r="CA34" s="970"/>
      <c r="CB34" s="970"/>
      <c r="CC34" s="970"/>
      <c r="CD34" s="970"/>
      <c r="CE34" s="970"/>
      <c r="CF34" s="970"/>
      <c r="CG34" s="971"/>
      <c r="CH34" s="976"/>
      <c r="CI34" s="977"/>
      <c r="CJ34" s="977"/>
      <c r="CK34" s="977"/>
      <c r="CL34" s="987"/>
      <c r="CM34" s="976"/>
      <c r="CN34" s="977"/>
      <c r="CO34" s="977"/>
      <c r="CP34" s="977"/>
      <c r="CQ34" s="987"/>
      <c r="CR34" s="976"/>
      <c r="CS34" s="977"/>
      <c r="CT34" s="977"/>
      <c r="CU34" s="977"/>
      <c r="CV34" s="987"/>
      <c r="CW34" s="976"/>
      <c r="CX34" s="977"/>
      <c r="CY34" s="977"/>
      <c r="CZ34" s="977"/>
      <c r="DA34" s="987"/>
      <c r="DB34" s="976"/>
      <c r="DC34" s="977"/>
      <c r="DD34" s="977"/>
      <c r="DE34" s="977"/>
      <c r="DF34" s="987"/>
      <c r="DG34" s="976"/>
      <c r="DH34" s="977"/>
      <c r="DI34" s="977"/>
      <c r="DJ34" s="977"/>
      <c r="DK34" s="987"/>
      <c r="DL34" s="976"/>
      <c r="DM34" s="977"/>
      <c r="DN34" s="977"/>
      <c r="DO34" s="977"/>
      <c r="DP34" s="987"/>
      <c r="DQ34" s="976"/>
      <c r="DR34" s="977"/>
      <c r="DS34" s="977"/>
      <c r="DT34" s="977"/>
      <c r="DU34" s="987"/>
      <c r="DV34" s="969"/>
      <c r="DW34" s="970"/>
      <c r="DX34" s="970"/>
      <c r="DY34" s="970"/>
      <c r="DZ34" s="988"/>
      <c r="EA34" s="55"/>
    </row>
    <row r="35" spans="1:131" s="52" customFormat="1" ht="26.25" customHeight="1">
      <c r="A35" s="62">
        <v>8</v>
      </c>
      <c r="B35" s="969"/>
      <c r="C35" s="970"/>
      <c r="D35" s="970"/>
      <c r="E35" s="970"/>
      <c r="F35" s="970"/>
      <c r="G35" s="970"/>
      <c r="H35" s="970"/>
      <c r="I35" s="970"/>
      <c r="J35" s="970"/>
      <c r="K35" s="970"/>
      <c r="L35" s="970"/>
      <c r="M35" s="970"/>
      <c r="N35" s="970"/>
      <c r="O35" s="970"/>
      <c r="P35" s="971"/>
      <c r="Q35" s="972"/>
      <c r="R35" s="973"/>
      <c r="S35" s="973"/>
      <c r="T35" s="973"/>
      <c r="U35" s="973"/>
      <c r="V35" s="973"/>
      <c r="W35" s="973"/>
      <c r="X35" s="973"/>
      <c r="Y35" s="973"/>
      <c r="Z35" s="973"/>
      <c r="AA35" s="973"/>
      <c r="AB35" s="973"/>
      <c r="AC35" s="973"/>
      <c r="AD35" s="973"/>
      <c r="AE35" s="979"/>
      <c r="AF35" s="999"/>
      <c r="AG35" s="977"/>
      <c r="AH35" s="977"/>
      <c r="AI35" s="977"/>
      <c r="AJ35" s="1000"/>
      <c r="AK35" s="978"/>
      <c r="AL35" s="973"/>
      <c r="AM35" s="973"/>
      <c r="AN35" s="973"/>
      <c r="AO35" s="973"/>
      <c r="AP35" s="973"/>
      <c r="AQ35" s="973"/>
      <c r="AR35" s="973"/>
      <c r="AS35" s="973"/>
      <c r="AT35" s="973"/>
      <c r="AU35" s="973"/>
      <c r="AV35" s="973"/>
      <c r="AW35" s="973"/>
      <c r="AX35" s="973"/>
      <c r="AY35" s="973"/>
      <c r="AZ35" s="1006"/>
      <c r="BA35" s="1006"/>
      <c r="BB35" s="1006"/>
      <c r="BC35" s="1006"/>
      <c r="BD35" s="1006"/>
      <c r="BE35" s="974"/>
      <c r="BF35" s="974"/>
      <c r="BG35" s="974"/>
      <c r="BH35" s="974"/>
      <c r="BI35" s="975"/>
      <c r="BJ35" s="64"/>
      <c r="BK35" s="64"/>
      <c r="BL35" s="64"/>
      <c r="BM35" s="64"/>
      <c r="BN35" s="64"/>
      <c r="BO35" s="63"/>
      <c r="BP35" s="63"/>
      <c r="BQ35" s="60">
        <v>29</v>
      </c>
      <c r="BR35" s="88"/>
      <c r="BS35" s="969"/>
      <c r="BT35" s="970"/>
      <c r="BU35" s="970"/>
      <c r="BV35" s="970"/>
      <c r="BW35" s="970"/>
      <c r="BX35" s="970"/>
      <c r="BY35" s="970"/>
      <c r="BZ35" s="970"/>
      <c r="CA35" s="970"/>
      <c r="CB35" s="970"/>
      <c r="CC35" s="970"/>
      <c r="CD35" s="970"/>
      <c r="CE35" s="970"/>
      <c r="CF35" s="970"/>
      <c r="CG35" s="971"/>
      <c r="CH35" s="976"/>
      <c r="CI35" s="977"/>
      <c r="CJ35" s="977"/>
      <c r="CK35" s="977"/>
      <c r="CL35" s="987"/>
      <c r="CM35" s="976"/>
      <c r="CN35" s="977"/>
      <c r="CO35" s="977"/>
      <c r="CP35" s="977"/>
      <c r="CQ35" s="987"/>
      <c r="CR35" s="976"/>
      <c r="CS35" s="977"/>
      <c r="CT35" s="977"/>
      <c r="CU35" s="977"/>
      <c r="CV35" s="987"/>
      <c r="CW35" s="976"/>
      <c r="CX35" s="977"/>
      <c r="CY35" s="977"/>
      <c r="CZ35" s="977"/>
      <c r="DA35" s="987"/>
      <c r="DB35" s="976"/>
      <c r="DC35" s="977"/>
      <c r="DD35" s="977"/>
      <c r="DE35" s="977"/>
      <c r="DF35" s="987"/>
      <c r="DG35" s="976"/>
      <c r="DH35" s="977"/>
      <c r="DI35" s="977"/>
      <c r="DJ35" s="977"/>
      <c r="DK35" s="987"/>
      <c r="DL35" s="976"/>
      <c r="DM35" s="977"/>
      <c r="DN35" s="977"/>
      <c r="DO35" s="977"/>
      <c r="DP35" s="987"/>
      <c r="DQ35" s="976"/>
      <c r="DR35" s="977"/>
      <c r="DS35" s="977"/>
      <c r="DT35" s="977"/>
      <c r="DU35" s="987"/>
      <c r="DV35" s="969"/>
      <c r="DW35" s="970"/>
      <c r="DX35" s="970"/>
      <c r="DY35" s="970"/>
      <c r="DZ35" s="988"/>
      <c r="EA35" s="55"/>
    </row>
    <row r="36" spans="1:131" s="52" customFormat="1" ht="26.25" customHeight="1">
      <c r="A36" s="62">
        <v>9</v>
      </c>
      <c r="B36" s="969"/>
      <c r="C36" s="970"/>
      <c r="D36" s="970"/>
      <c r="E36" s="970"/>
      <c r="F36" s="970"/>
      <c r="G36" s="970"/>
      <c r="H36" s="970"/>
      <c r="I36" s="970"/>
      <c r="J36" s="970"/>
      <c r="K36" s="970"/>
      <c r="L36" s="970"/>
      <c r="M36" s="970"/>
      <c r="N36" s="970"/>
      <c r="O36" s="970"/>
      <c r="P36" s="971"/>
      <c r="Q36" s="972"/>
      <c r="R36" s="973"/>
      <c r="S36" s="973"/>
      <c r="T36" s="973"/>
      <c r="U36" s="973"/>
      <c r="V36" s="973"/>
      <c r="W36" s="973"/>
      <c r="X36" s="973"/>
      <c r="Y36" s="973"/>
      <c r="Z36" s="973"/>
      <c r="AA36" s="973"/>
      <c r="AB36" s="973"/>
      <c r="AC36" s="973"/>
      <c r="AD36" s="973"/>
      <c r="AE36" s="979"/>
      <c r="AF36" s="999"/>
      <c r="AG36" s="977"/>
      <c r="AH36" s="977"/>
      <c r="AI36" s="977"/>
      <c r="AJ36" s="1000"/>
      <c r="AK36" s="978"/>
      <c r="AL36" s="973"/>
      <c r="AM36" s="973"/>
      <c r="AN36" s="973"/>
      <c r="AO36" s="973"/>
      <c r="AP36" s="973"/>
      <c r="AQ36" s="973"/>
      <c r="AR36" s="973"/>
      <c r="AS36" s="973"/>
      <c r="AT36" s="973"/>
      <c r="AU36" s="973"/>
      <c r="AV36" s="973"/>
      <c r="AW36" s="973"/>
      <c r="AX36" s="973"/>
      <c r="AY36" s="973"/>
      <c r="AZ36" s="1006"/>
      <c r="BA36" s="1006"/>
      <c r="BB36" s="1006"/>
      <c r="BC36" s="1006"/>
      <c r="BD36" s="1006"/>
      <c r="BE36" s="974"/>
      <c r="BF36" s="974"/>
      <c r="BG36" s="974"/>
      <c r="BH36" s="974"/>
      <c r="BI36" s="975"/>
      <c r="BJ36" s="64"/>
      <c r="BK36" s="64"/>
      <c r="BL36" s="64"/>
      <c r="BM36" s="64"/>
      <c r="BN36" s="64"/>
      <c r="BO36" s="63"/>
      <c r="BP36" s="63"/>
      <c r="BQ36" s="60">
        <v>30</v>
      </c>
      <c r="BR36" s="88"/>
      <c r="BS36" s="969"/>
      <c r="BT36" s="970"/>
      <c r="BU36" s="970"/>
      <c r="BV36" s="970"/>
      <c r="BW36" s="970"/>
      <c r="BX36" s="970"/>
      <c r="BY36" s="970"/>
      <c r="BZ36" s="970"/>
      <c r="CA36" s="970"/>
      <c r="CB36" s="970"/>
      <c r="CC36" s="970"/>
      <c r="CD36" s="970"/>
      <c r="CE36" s="970"/>
      <c r="CF36" s="970"/>
      <c r="CG36" s="971"/>
      <c r="CH36" s="976"/>
      <c r="CI36" s="977"/>
      <c r="CJ36" s="977"/>
      <c r="CK36" s="977"/>
      <c r="CL36" s="987"/>
      <c r="CM36" s="976"/>
      <c r="CN36" s="977"/>
      <c r="CO36" s="977"/>
      <c r="CP36" s="977"/>
      <c r="CQ36" s="987"/>
      <c r="CR36" s="976"/>
      <c r="CS36" s="977"/>
      <c r="CT36" s="977"/>
      <c r="CU36" s="977"/>
      <c r="CV36" s="987"/>
      <c r="CW36" s="976"/>
      <c r="CX36" s="977"/>
      <c r="CY36" s="977"/>
      <c r="CZ36" s="977"/>
      <c r="DA36" s="987"/>
      <c r="DB36" s="976"/>
      <c r="DC36" s="977"/>
      <c r="DD36" s="977"/>
      <c r="DE36" s="977"/>
      <c r="DF36" s="987"/>
      <c r="DG36" s="976"/>
      <c r="DH36" s="977"/>
      <c r="DI36" s="977"/>
      <c r="DJ36" s="977"/>
      <c r="DK36" s="987"/>
      <c r="DL36" s="976"/>
      <c r="DM36" s="977"/>
      <c r="DN36" s="977"/>
      <c r="DO36" s="977"/>
      <c r="DP36" s="987"/>
      <c r="DQ36" s="976"/>
      <c r="DR36" s="977"/>
      <c r="DS36" s="977"/>
      <c r="DT36" s="977"/>
      <c r="DU36" s="987"/>
      <c r="DV36" s="969"/>
      <c r="DW36" s="970"/>
      <c r="DX36" s="970"/>
      <c r="DY36" s="970"/>
      <c r="DZ36" s="988"/>
      <c r="EA36" s="55"/>
    </row>
    <row r="37" spans="1:131" s="52" customFormat="1" ht="26.25" customHeight="1">
      <c r="A37" s="62">
        <v>10</v>
      </c>
      <c r="B37" s="969"/>
      <c r="C37" s="970"/>
      <c r="D37" s="970"/>
      <c r="E37" s="970"/>
      <c r="F37" s="970"/>
      <c r="G37" s="970"/>
      <c r="H37" s="970"/>
      <c r="I37" s="970"/>
      <c r="J37" s="970"/>
      <c r="K37" s="970"/>
      <c r="L37" s="970"/>
      <c r="M37" s="970"/>
      <c r="N37" s="970"/>
      <c r="O37" s="970"/>
      <c r="P37" s="971"/>
      <c r="Q37" s="972"/>
      <c r="R37" s="973"/>
      <c r="S37" s="973"/>
      <c r="T37" s="973"/>
      <c r="U37" s="973"/>
      <c r="V37" s="973"/>
      <c r="W37" s="973"/>
      <c r="X37" s="973"/>
      <c r="Y37" s="973"/>
      <c r="Z37" s="973"/>
      <c r="AA37" s="973"/>
      <c r="AB37" s="973"/>
      <c r="AC37" s="973"/>
      <c r="AD37" s="973"/>
      <c r="AE37" s="979"/>
      <c r="AF37" s="999"/>
      <c r="AG37" s="977"/>
      <c r="AH37" s="977"/>
      <c r="AI37" s="977"/>
      <c r="AJ37" s="1000"/>
      <c r="AK37" s="978"/>
      <c r="AL37" s="973"/>
      <c r="AM37" s="973"/>
      <c r="AN37" s="973"/>
      <c r="AO37" s="973"/>
      <c r="AP37" s="973"/>
      <c r="AQ37" s="973"/>
      <c r="AR37" s="973"/>
      <c r="AS37" s="973"/>
      <c r="AT37" s="973"/>
      <c r="AU37" s="973"/>
      <c r="AV37" s="973"/>
      <c r="AW37" s="973"/>
      <c r="AX37" s="973"/>
      <c r="AY37" s="973"/>
      <c r="AZ37" s="1006"/>
      <c r="BA37" s="1006"/>
      <c r="BB37" s="1006"/>
      <c r="BC37" s="1006"/>
      <c r="BD37" s="1006"/>
      <c r="BE37" s="974"/>
      <c r="BF37" s="974"/>
      <c r="BG37" s="974"/>
      <c r="BH37" s="974"/>
      <c r="BI37" s="975"/>
      <c r="BJ37" s="64"/>
      <c r="BK37" s="64"/>
      <c r="BL37" s="64"/>
      <c r="BM37" s="64"/>
      <c r="BN37" s="64"/>
      <c r="BO37" s="63"/>
      <c r="BP37" s="63"/>
      <c r="BQ37" s="60">
        <v>31</v>
      </c>
      <c r="BR37" s="88"/>
      <c r="BS37" s="969"/>
      <c r="BT37" s="970"/>
      <c r="BU37" s="970"/>
      <c r="BV37" s="970"/>
      <c r="BW37" s="970"/>
      <c r="BX37" s="970"/>
      <c r="BY37" s="970"/>
      <c r="BZ37" s="970"/>
      <c r="CA37" s="970"/>
      <c r="CB37" s="970"/>
      <c r="CC37" s="970"/>
      <c r="CD37" s="970"/>
      <c r="CE37" s="970"/>
      <c r="CF37" s="970"/>
      <c r="CG37" s="971"/>
      <c r="CH37" s="976"/>
      <c r="CI37" s="977"/>
      <c r="CJ37" s="977"/>
      <c r="CK37" s="977"/>
      <c r="CL37" s="987"/>
      <c r="CM37" s="976"/>
      <c r="CN37" s="977"/>
      <c r="CO37" s="977"/>
      <c r="CP37" s="977"/>
      <c r="CQ37" s="987"/>
      <c r="CR37" s="976"/>
      <c r="CS37" s="977"/>
      <c r="CT37" s="977"/>
      <c r="CU37" s="977"/>
      <c r="CV37" s="987"/>
      <c r="CW37" s="976"/>
      <c r="CX37" s="977"/>
      <c r="CY37" s="977"/>
      <c r="CZ37" s="977"/>
      <c r="DA37" s="987"/>
      <c r="DB37" s="976"/>
      <c r="DC37" s="977"/>
      <c r="DD37" s="977"/>
      <c r="DE37" s="977"/>
      <c r="DF37" s="987"/>
      <c r="DG37" s="976"/>
      <c r="DH37" s="977"/>
      <c r="DI37" s="977"/>
      <c r="DJ37" s="977"/>
      <c r="DK37" s="987"/>
      <c r="DL37" s="976"/>
      <c r="DM37" s="977"/>
      <c r="DN37" s="977"/>
      <c r="DO37" s="977"/>
      <c r="DP37" s="987"/>
      <c r="DQ37" s="976"/>
      <c r="DR37" s="977"/>
      <c r="DS37" s="977"/>
      <c r="DT37" s="977"/>
      <c r="DU37" s="987"/>
      <c r="DV37" s="969"/>
      <c r="DW37" s="970"/>
      <c r="DX37" s="970"/>
      <c r="DY37" s="970"/>
      <c r="DZ37" s="988"/>
      <c r="EA37" s="55"/>
    </row>
    <row r="38" spans="1:131" s="52" customFormat="1" ht="26.25" customHeight="1">
      <c r="A38" s="62">
        <v>11</v>
      </c>
      <c r="B38" s="969"/>
      <c r="C38" s="970"/>
      <c r="D38" s="970"/>
      <c r="E38" s="970"/>
      <c r="F38" s="970"/>
      <c r="G38" s="970"/>
      <c r="H38" s="970"/>
      <c r="I38" s="970"/>
      <c r="J38" s="970"/>
      <c r="K38" s="970"/>
      <c r="L38" s="970"/>
      <c r="M38" s="970"/>
      <c r="N38" s="970"/>
      <c r="O38" s="970"/>
      <c r="P38" s="971"/>
      <c r="Q38" s="972"/>
      <c r="R38" s="973"/>
      <c r="S38" s="973"/>
      <c r="T38" s="973"/>
      <c r="U38" s="973"/>
      <c r="V38" s="973"/>
      <c r="W38" s="973"/>
      <c r="X38" s="973"/>
      <c r="Y38" s="973"/>
      <c r="Z38" s="973"/>
      <c r="AA38" s="973"/>
      <c r="AB38" s="973"/>
      <c r="AC38" s="973"/>
      <c r="AD38" s="973"/>
      <c r="AE38" s="979"/>
      <c r="AF38" s="999"/>
      <c r="AG38" s="977"/>
      <c r="AH38" s="977"/>
      <c r="AI38" s="977"/>
      <c r="AJ38" s="1000"/>
      <c r="AK38" s="978"/>
      <c r="AL38" s="973"/>
      <c r="AM38" s="973"/>
      <c r="AN38" s="973"/>
      <c r="AO38" s="973"/>
      <c r="AP38" s="973"/>
      <c r="AQ38" s="973"/>
      <c r="AR38" s="973"/>
      <c r="AS38" s="973"/>
      <c r="AT38" s="973"/>
      <c r="AU38" s="973"/>
      <c r="AV38" s="973"/>
      <c r="AW38" s="973"/>
      <c r="AX38" s="973"/>
      <c r="AY38" s="973"/>
      <c r="AZ38" s="1006"/>
      <c r="BA38" s="1006"/>
      <c r="BB38" s="1006"/>
      <c r="BC38" s="1006"/>
      <c r="BD38" s="1006"/>
      <c r="BE38" s="974"/>
      <c r="BF38" s="974"/>
      <c r="BG38" s="974"/>
      <c r="BH38" s="974"/>
      <c r="BI38" s="975"/>
      <c r="BJ38" s="64"/>
      <c r="BK38" s="64"/>
      <c r="BL38" s="64"/>
      <c r="BM38" s="64"/>
      <c r="BN38" s="64"/>
      <c r="BO38" s="63"/>
      <c r="BP38" s="63"/>
      <c r="BQ38" s="60">
        <v>32</v>
      </c>
      <c r="BR38" s="88"/>
      <c r="BS38" s="969"/>
      <c r="BT38" s="970"/>
      <c r="BU38" s="970"/>
      <c r="BV38" s="970"/>
      <c r="BW38" s="970"/>
      <c r="BX38" s="970"/>
      <c r="BY38" s="970"/>
      <c r="BZ38" s="970"/>
      <c r="CA38" s="970"/>
      <c r="CB38" s="970"/>
      <c r="CC38" s="970"/>
      <c r="CD38" s="970"/>
      <c r="CE38" s="970"/>
      <c r="CF38" s="970"/>
      <c r="CG38" s="971"/>
      <c r="CH38" s="976"/>
      <c r="CI38" s="977"/>
      <c r="CJ38" s="977"/>
      <c r="CK38" s="977"/>
      <c r="CL38" s="987"/>
      <c r="CM38" s="976"/>
      <c r="CN38" s="977"/>
      <c r="CO38" s="977"/>
      <c r="CP38" s="977"/>
      <c r="CQ38" s="987"/>
      <c r="CR38" s="976"/>
      <c r="CS38" s="977"/>
      <c r="CT38" s="977"/>
      <c r="CU38" s="977"/>
      <c r="CV38" s="987"/>
      <c r="CW38" s="976"/>
      <c r="CX38" s="977"/>
      <c r="CY38" s="977"/>
      <c r="CZ38" s="977"/>
      <c r="DA38" s="987"/>
      <c r="DB38" s="976"/>
      <c r="DC38" s="977"/>
      <c r="DD38" s="977"/>
      <c r="DE38" s="977"/>
      <c r="DF38" s="987"/>
      <c r="DG38" s="976"/>
      <c r="DH38" s="977"/>
      <c r="DI38" s="977"/>
      <c r="DJ38" s="977"/>
      <c r="DK38" s="987"/>
      <c r="DL38" s="976"/>
      <c r="DM38" s="977"/>
      <c r="DN38" s="977"/>
      <c r="DO38" s="977"/>
      <c r="DP38" s="987"/>
      <c r="DQ38" s="976"/>
      <c r="DR38" s="977"/>
      <c r="DS38" s="977"/>
      <c r="DT38" s="977"/>
      <c r="DU38" s="987"/>
      <c r="DV38" s="969"/>
      <c r="DW38" s="970"/>
      <c r="DX38" s="970"/>
      <c r="DY38" s="970"/>
      <c r="DZ38" s="988"/>
      <c r="EA38" s="55"/>
    </row>
    <row r="39" spans="1:131" s="52" customFormat="1" ht="26.25" customHeight="1">
      <c r="A39" s="62">
        <v>12</v>
      </c>
      <c r="B39" s="969"/>
      <c r="C39" s="970"/>
      <c r="D39" s="970"/>
      <c r="E39" s="970"/>
      <c r="F39" s="970"/>
      <c r="G39" s="970"/>
      <c r="H39" s="970"/>
      <c r="I39" s="970"/>
      <c r="J39" s="970"/>
      <c r="K39" s="970"/>
      <c r="L39" s="970"/>
      <c r="M39" s="970"/>
      <c r="N39" s="970"/>
      <c r="O39" s="970"/>
      <c r="P39" s="971"/>
      <c r="Q39" s="972"/>
      <c r="R39" s="973"/>
      <c r="S39" s="973"/>
      <c r="T39" s="973"/>
      <c r="U39" s="973"/>
      <c r="V39" s="973"/>
      <c r="W39" s="973"/>
      <c r="X39" s="973"/>
      <c r="Y39" s="973"/>
      <c r="Z39" s="973"/>
      <c r="AA39" s="973"/>
      <c r="AB39" s="973"/>
      <c r="AC39" s="973"/>
      <c r="AD39" s="973"/>
      <c r="AE39" s="979"/>
      <c r="AF39" s="999"/>
      <c r="AG39" s="977"/>
      <c r="AH39" s="977"/>
      <c r="AI39" s="977"/>
      <c r="AJ39" s="1000"/>
      <c r="AK39" s="978"/>
      <c r="AL39" s="973"/>
      <c r="AM39" s="973"/>
      <c r="AN39" s="973"/>
      <c r="AO39" s="973"/>
      <c r="AP39" s="973"/>
      <c r="AQ39" s="973"/>
      <c r="AR39" s="973"/>
      <c r="AS39" s="973"/>
      <c r="AT39" s="973"/>
      <c r="AU39" s="973"/>
      <c r="AV39" s="973"/>
      <c r="AW39" s="973"/>
      <c r="AX39" s="973"/>
      <c r="AY39" s="973"/>
      <c r="AZ39" s="1006"/>
      <c r="BA39" s="1006"/>
      <c r="BB39" s="1006"/>
      <c r="BC39" s="1006"/>
      <c r="BD39" s="1006"/>
      <c r="BE39" s="974"/>
      <c r="BF39" s="974"/>
      <c r="BG39" s="974"/>
      <c r="BH39" s="974"/>
      <c r="BI39" s="975"/>
      <c r="BJ39" s="64"/>
      <c r="BK39" s="64"/>
      <c r="BL39" s="64"/>
      <c r="BM39" s="64"/>
      <c r="BN39" s="64"/>
      <c r="BO39" s="63"/>
      <c r="BP39" s="63"/>
      <c r="BQ39" s="60">
        <v>33</v>
      </c>
      <c r="BR39" s="88"/>
      <c r="BS39" s="969"/>
      <c r="BT39" s="970"/>
      <c r="BU39" s="970"/>
      <c r="BV39" s="970"/>
      <c r="BW39" s="970"/>
      <c r="BX39" s="970"/>
      <c r="BY39" s="970"/>
      <c r="BZ39" s="970"/>
      <c r="CA39" s="970"/>
      <c r="CB39" s="970"/>
      <c r="CC39" s="970"/>
      <c r="CD39" s="970"/>
      <c r="CE39" s="970"/>
      <c r="CF39" s="970"/>
      <c r="CG39" s="971"/>
      <c r="CH39" s="976"/>
      <c r="CI39" s="977"/>
      <c r="CJ39" s="977"/>
      <c r="CK39" s="977"/>
      <c r="CL39" s="987"/>
      <c r="CM39" s="976"/>
      <c r="CN39" s="977"/>
      <c r="CO39" s="977"/>
      <c r="CP39" s="977"/>
      <c r="CQ39" s="987"/>
      <c r="CR39" s="976"/>
      <c r="CS39" s="977"/>
      <c r="CT39" s="977"/>
      <c r="CU39" s="977"/>
      <c r="CV39" s="987"/>
      <c r="CW39" s="976"/>
      <c r="CX39" s="977"/>
      <c r="CY39" s="977"/>
      <c r="CZ39" s="977"/>
      <c r="DA39" s="987"/>
      <c r="DB39" s="976"/>
      <c r="DC39" s="977"/>
      <c r="DD39" s="977"/>
      <c r="DE39" s="977"/>
      <c r="DF39" s="987"/>
      <c r="DG39" s="976"/>
      <c r="DH39" s="977"/>
      <c r="DI39" s="977"/>
      <c r="DJ39" s="977"/>
      <c r="DK39" s="987"/>
      <c r="DL39" s="976"/>
      <c r="DM39" s="977"/>
      <c r="DN39" s="977"/>
      <c r="DO39" s="977"/>
      <c r="DP39" s="987"/>
      <c r="DQ39" s="976"/>
      <c r="DR39" s="977"/>
      <c r="DS39" s="977"/>
      <c r="DT39" s="977"/>
      <c r="DU39" s="987"/>
      <c r="DV39" s="969"/>
      <c r="DW39" s="970"/>
      <c r="DX39" s="970"/>
      <c r="DY39" s="970"/>
      <c r="DZ39" s="988"/>
      <c r="EA39" s="55"/>
    </row>
    <row r="40" spans="1:131" s="52" customFormat="1" ht="26.25" customHeight="1">
      <c r="A40" s="60">
        <v>13</v>
      </c>
      <c r="B40" s="969"/>
      <c r="C40" s="970"/>
      <c r="D40" s="970"/>
      <c r="E40" s="970"/>
      <c r="F40" s="970"/>
      <c r="G40" s="970"/>
      <c r="H40" s="970"/>
      <c r="I40" s="970"/>
      <c r="J40" s="970"/>
      <c r="K40" s="970"/>
      <c r="L40" s="970"/>
      <c r="M40" s="970"/>
      <c r="N40" s="970"/>
      <c r="O40" s="970"/>
      <c r="P40" s="971"/>
      <c r="Q40" s="972"/>
      <c r="R40" s="973"/>
      <c r="S40" s="973"/>
      <c r="T40" s="973"/>
      <c r="U40" s="973"/>
      <c r="V40" s="973"/>
      <c r="W40" s="973"/>
      <c r="X40" s="973"/>
      <c r="Y40" s="973"/>
      <c r="Z40" s="973"/>
      <c r="AA40" s="973"/>
      <c r="AB40" s="973"/>
      <c r="AC40" s="973"/>
      <c r="AD40" s="973"/>
      <c r="AE40" s="979"/>
      <c r="AF40" s="999"/>
      <c r="AG40" s="977"/>
      <c r="AH40" s="977"/>
      <c r="AI40" s="977"/>
      <c r="AJ40" s="1000"/>
      <c r="AK40" s="978"/>
      <c r="AL40" s="973"/>
      <c r="AM40" s="973"/>
      <c r="AN40" s="973"/>
      <c r="AO40" s="973"/>
      <c r="AP40" s="973"/>
      <c r="AQ40" s="973"/>
      <c r="AR40" s="973"/>
      <c r="AS40" s="973"/>
      <c r="AT40" s="973"/>
      <c r="AU40" s="973"/>
      <c r="AV40" s="973"/>
      <c r="AW40" s="973"/>
      <c r="AX40" s="973"/>
      <c r="AY40" s="973"/>
      <c r="AZ40" s="1006"/>
      <c r="BA40" s="1006"/>
      <c r="BB40" s="1006"/>
      <c r="BC40" s="1006"/>
      <c r="BD40" s="1006"/>
      <c r="BE40" s="974"/>
      <c r="BF40" s="974"/>
      <c r="BG40" s="974"/>
      <c r="BH40" s="974"/>
      <c r="BI40" s="975"/>
      <c r="BJ40" s="64"/>
      <c r="BK40" s="64"/>
      <c r="BL40" s="64"/>
      <c r="BM40" s="64"/>
      <c r="BN40" s="64"/>
      <c r="BO40" s="63"/>
      <c r="BP40" s="63"/>
      <c r="BQ40" s="60">
        <v>34</v>
      </c>
      <c r="BR40" s="88"/>
      <c r="BS40" s="969"/>
      <c r="BT40" s="970"/>
      <c r="BU40" s="970"/>
      <c r="BV40" s="970"/>
      <c r="BW40" s="970"/>
      <c r="BX40" s="970"/>
      <c r="BY40" s="970"/>
      <c r="BZ40" s="970"/>
      <c r="CA40" s="970"/>
      <c r="CB40" s="970"/>
      <c r="CC40" s="970"/>
      <c r="CD40" s="970"/>
      <c r="CE40" s="970"/>
      <c r="CF40" s="970"/>
      <c r="CG40" s="971"/>
      <c r="CH40" s="976"/>
      <c r="CI40" s="977"/>
      <c r="CJ40" s="977"/>
      <c r="CK40" s="977"/>
      <c r="CL40" s="987"/>
      <c r="CM40" s="976"/>
      <c r="CN40" s="977"/>
      <c r="CO40" s="977"/>
      <c r="CP40" s="977"/>
      <c r="CQ40" s="987"/>
      <c r="CR40" s="976"/>
      <c r="CS40" s="977"/>
      <c r="CT40" s="977"/>
      <c r="CU40" s="977"/>
      <c r="CV40" s="987"/>
      <c r="CW40" s="976"/>
      <c r="CX40" s="977"/>
      <c r="CY40" s="977"/>
      <c r="CZ40" s="977"/>
      <c r="DA40" s="987"/>
      <c r="DB40" s="976"/>
      <c r="DC40" s="977"/>
      <c r="DD40" s="977"/>
      <c r="DE40" s="977"/>
      <c r="DF40" s="987"/>
      <c r="DG40" s="976"/>
      <c r="DH40" s="977"/>
      <c r="DI40" s="977"/>
      <c r="DJ40" s="977"/>
      <c r="DK40" s="987"/>
      <c r="DL40" s="976"/>
      <c r="DM40" s="977"/>
      <c r="DN40" s="977"/>
      <c r="DO40" s="977"/>
      <c r="DP40" s="987"/>
      <c r="DQ40" s="976"/>
      <c r="DR40" s="977"/>
      <c r="DS40" s="977"/>
      <c r="DT40" s="977"/>
      <c r="DU40" s="987"/>
      <c r="DV40" s="969"/>
      <c r="DW40" s="970"/>
      <c r="DX40" s="970"/>
      <c r="DY40" s="970"/>
      <c r="DZ40" s="988"/>
      <c r="EA40" s="55"/>
    </row>
    <row r="41" spans="1:131" s="52" customFormat="1" ht="26.25" customHeight="1">
      <c r="A41" s="60">
        <v>14</v>
      </c>
      <c r="B41" s="969"/>
      <c r="C41" s="970"/>
      <c r="D41" s="970"/>
      <c r="E41" s="970"/>
      <c r="F41" s="970"/>
      <c r="G41" s="970"/>
      <c r="H41" s="970"/>
      <c r="I41" s="970"/>
      <c r="J41" s="970"/>
      <c r="K41" s="970"/>
      <c r="L41" s="970"/>
      <c r="M41" s="970"/>
      <c r="N41" s="970"/>
      <c r="O41" s="970"/>
      <c r="P41" s="971"/>
      <c r="Q41" s="972"/>
      <c r="R41" s="973"/>
      <c r="S41" s="973"/>
      <c r="T41" s="973"/>
      <c r="U41" s="973"/>
      <c r="V41" s="973"/>
      <c r="W41" s="973"/>
      <c r="X41" s="973"/>
      <c r="Y41" s="973"/>
      <c r="Z41" s="973"/>
      <c r="AA41" s="973"/>
      <c r="AB41" s="973"/>
      <c r="AC41" s="973"/>
      <c r="AD41" s="973"/>
      <c r="AE41" s="979"/>
      <c r="AF41" s="999"/>
      <c r="AG41" s="977"/>
      <c r="AH41" s="977"/>
      <c r="AI41" s="977"/>
      <c r="AJ41" s="1000"/>
      <c r="AK41" s="978"/>
      <c r="AL41" s="973"/>
      <c r="AM41" s="973"/>
      <c r="AN41" s="973"/>
      <c r="AO41" s="973"/>
      <c r="AP41" s="973"/>
      <c r="AQ41" s="973"/>
      <c r="AR41" s="973"/>
      <c r="AS41" s="973"/>
      <c r="AT41" s="973"/>
      <c r="AU41" s="973"/>
      <c r="AV41" s="973"/>
      <c r="AW41" s="973"/>
      <c r="AX41" s="973"/>
      <c r="AY41" s="973"/>
      <c r="AZ41" s="1006"/>
      <c r="BA41" s="1006"/>
      <c r="BB41" s="1006"/>
      <c r="BC41" s="1006"/>
      <c r="BD41" s="1006"/>
      <c r="BE41" s="974"/>
      <c r="BF41" s="974"/>
      <c r="BG41" s="974"/>
      <c r="BH41" s="974"/>
      <c r="BI41" s="975"/>
      <c r="BJ41" s="64"/>
      <c r="BK41" s="64"/>
      <c r="BL41" s="64"/>
      <c r="BM41" s="64"/>
      <c r="BN41" s="64"/>
      <c r="BO41" s="63"/>
      <c r="BP41" s="63"/>
      <c r="BQ41" s="60">
        <v>35</v>
      </c>
      <c r="BR41" s="88"/>
      <c r="BS41" s="969"/>
      <c r="BT41" s="970"/>
      <c r="BU41" s="970"/>
      <c r="BV41" s="970"/>
      <c r="BW41" s="970"/>
      <c r="BX41" s="970"/>
      <c r="BY41" s="970"/>
      <c r="BZ41" s="970"/>
      <c r="CA41" s="970"/>
      <c r="CB41" s="970"/>
      <c r="CC41" s="970"/>
      <c r="CD41" s="970"/>
      <c r="CE41" s="970"/>
      <c r="CF41" s="970"/>
      <c r="CG41" s="971"/>
      <c r="CH41" s="976"/>
      <c r="CI41" s="977"/>
      <c r="CJ41" s="977"/>
      <c r="CK41" s="977"/>
      <c r="CL41" s="987"/>
      <c r="CM41" s="976"/>
      <c r="CN41" s="977"/>
      <c r="CO41" s="977"/>
      <c r="CP41" s="977"/>
      <c r="CQ41" s="987"/>
      <c r="CR41" s="976"/>
      <c r="CS41" s="977"/>
      <c r="CT41" s="977"/>
      <c r="CU41" s="977"/>
      <c r="CV41" s="987"/>
      <c r="CW41" s="976"/>
      <c r="CX41" s="977"/>
      <c r="CY41" s="977"/>
      <c r="CZ41" s="977"/>
      <c r="DA41" s="987"/>
      <c r="DB41" s="976"/>
      <c r="DC41" s="977"/>
      <c r="DD41" s="977"/>
      <c r="DE41" s="977"/>
      <c r="DF41" s="987"/>
      <c r="DG41" s="976"/>
      <c r="DH41" s="977"/>
      <c r="DI41" s="977"/>
      <c r="DJ41" s="977"/>
      <c r="DK41" s="987"/>
      <c r="DL41" s="976"/>
      <c r="DM41" s="977"/>
      <c r="DN41" s="977"/>
      <c r="DO41" s="977"/>
      <c r="DP41" s="987"/>
      <c r="DQ41" s="976"/>
      <c r="DR41" s="977"/>
      <c r="DS41" s="977"/>
      <c r="DT41" s="977"/>
      <c r="DU41" s="987"/>
      <c r="DV41" s="969"/>
      <c r="DW41" s="970"/>
      <c r="DX41" s="970"/>
      <c r="DY41" s="970"/>
      <c r="DZ41" s="988"/>
      <c r="EA41" s="55"/>
    </row>
    <row r="42" spans="1:131" s="52" customFormat="1" ht="26.25" customHeight="1">
      <c r="A42" s="60">
        <v>15</v>
      </c>
      <c r="B42" s="969"/>
      <c r="C42" s="970"/>
      <c r="D42" s="970"/>
      <c r="E42" s="970"/>
      <c r="F42" s="970"/>
      <c r="G42" s="970"/>
      <c r="H42" s="970"/>
      <c r="I42" s="970"/>
      <c r="J42" s="970"/>
      <c r="K42" s="970"/>
      <c r="L42" s="970"/>
      <c r="M42" s="970"/>
      <c r="N42" s="970"/>
      <c r="O42" s="970"/>
      <c r="P42" s="971"/>
      <c r="Q42" s="972"/>
      <c r="R42" s="973"/>
      <c r="S42" s="973"/>
      <c r="T42" s="973"/>
      <c r="U42" s="973"/>
      <c r="V42" s="973"/>
      <c r="W42" s="973"/>
      <c r="X42" s="973"/>
      <c r="Y42" s="973"/>
      <c r="Z42" s="973"/>
      <c r="AA42" s="973"/>
      <c r="AB42" s="973"/>
      <c r="AC42" s="973"/>
      <c r="AD42" s="973"/>
      <c r="AE42" s="979"/>
      <c r="AF42" s="999"/>
      <c r="AG42" s="977"/>
      <c r="AH42" s="977"/>
      <c r="AI42" s="977"/>
      <c r="AJ42" s="1000"/>
      <c r="AK42" s="978"/>
      <c r="AL42" s="973"/>
      <c r="AM42" s="973"/>
      <c r="AN42" s="973"/>
      <c r="AO42" s="973"/>
      <c r="AP42" s="973"/>
      <c r="AQ42" s="973"/>
      <c r="AR42" s="973"/>
      <c r="AS42" s="973"/>
      <c r="AT42" s="973"/>
      <c r="AU42" s="973"/>
      <c r="AV42" s="973"/>
      <c r="AW42" s="973"/>
      <c r="AX42" s="973"/>
      <c r="AY42" s="973"/>
      <c r="AZ42" s="1006"/>
      <c r="BA42" s="1006"/>
      <c r="BB42" s="1006"/>
      <c r="BC42" s="1006"/>
      <c r="BD42" s="1006"/>
      <c r="BE42" s="974"/>
      <c r="BF42" s="974"/>
      <c r="BG42" s="974"/>
      <c r="BH42" s="974"/>
      <c r="BI42" s="975"/>
      <c r="BJ42" s="64"/>
      <c r="BK42" s="64"/>
      <c r="BL42" s="64"/>
      <c r="BM42" s="64"/>
      <c r="BN42" s="64"/>
      <c r="BO42" s="63"/>
      <c r="BP42" s="63"/>
      <c r="BQ42" s="60">
        <v>36</v>
      </c>
      <c r="BR42" s="88"/>
      <c r="BS42" s="969"/>
      <c r="BT42" s="970"/>
      <c r="BU42" s="970"/>
      <c r="BV42" s="970"/>
      <c r="BW42" s="970"/>
      <c r="BX42" s="970"/>
      <c r="BY42" s="970"/>
      <c r="BZ42" s="970"/>
      <c r="CA42" s="970"/>
      <c r="CB42" s="970"/>
      <c r="CC42" s="970"/>
      <c r="CD42" s="970"/>
      <c r="CE42" s="970"/>
      <c r="CF42" s="970"/>
      <c r="CG42" s="971"/>
      <c r="CH42" s="976"/>
      <c r="CI42" s="977"/>
      <c r="CJ42" s="977"/>
      <c r="CK42" s="977"/>
      <c r="CL42" s="987"/>
      <c r="CM42" s="976"/>
      <c r="CN42" s="977"/>
      <c r="CO42" s="977"/>
      <c r="CP42" s="977"/>
      <c r="CQ42" s="987"/>
      <c r="CR42" s="976"/>
      <c r="CS42" s="977"/>
      <c r="CT42" s="977"/>
      <c r="CU42" s="977"/>
      <c r="CV42" s="987"/>
      <c r="CW42" s="976"/>
      <c r="CX42" s="977"/>
      <c r="CY42" s="977"/>
      <c r="CZ42" s="977"/>
      <c r="DA42" s="987"/>
      <c r="DB42" s="976"/>
      <c r="DC42" s="977"/>
      <c r="DD42" s="977"/>
      <c r="DE42" s="977"/>
      <c r="DF42" s="987"/>
      <c r="DG42" s="976"/>
      <c r="DH42" s="977"/>
      <c r="DI42" s="977"/>
      <c r="DJ42" s="977"/>
      <c r="DK42" s="987"/>
      <c r="DL42" s="976"/>
      <c r="DM42" s="977"/>
      <c r="DN42" s="977"/>
      <c r="DO42" s="977"/>
      <c r="DP42" s="987"/>
      <c r="DQ42" s="976"/>
      <c r="DR42" s="977"/>
      <c r="DS42" s="977"/>
      <c r="DT42" s="977"/>
      <c r="DU42" s="987"/>
      <c r="DV42" s="969"/>
      <c r="DW42" s="970"/>
      <c r="DX42" s="970"/>
      <c r="DY42" s="970"/>
      <c r="DZ42" s="988"/>
      <c r="EA42" s="55"/>
    </row>
    <row r="43" spans="1:131" s="52" customFormat="1" ht="26.25" customHeight="1">
      <c r="A43" s="60">
        <v>16</v>
      </c>
      <c r="B43" s="969"/>
      <c r="C43" s="970"/>
      <c r="D43" s="970"/>
      <c r="E43" s="970"/>
      <c r="F43" s="970"/>
      <c r="G43" s="970"/>
      <c r="H43" s="970"/>
      <c r="I43" s="970"/>
      <c r="J43" s="970"/>
      <c r="K43" s="970"/>
      <c r="L43" s="970"/>
      <c r="M43" s="970"/>
      <c r="N43" s="970"/>
      <c r="O43" s="970"/>
      <c r="P43" s="971"/>
      <c r="Q43" s="972"/>
      <c r="R43" s="973"/>
      <c r="S43" s="973"/>
      <c r="T43" s="973"/>
      <c r="U43" s="973"/>
      <c r="V43" s="973"/>
      <c r="W43" s="973"/>
      <c r="X43" s="973"/>
      <c r="Y43" s="973"/>
      <c r="Z43" s="973"/>
      <c r="AA43" s="973"/>
      <c r="AB43" s="973"/>
      <c r="AC43" s="973"/>
      <c r="AD43" s="973"/>
      <c r="AE43" s="979"/>
      <c r="AF43" s="999"/>
      <c r="AG43" s="977"/>
      <c r="AH43" s="977"/>
      <c r="AI43" s="977"/>
      <c r="AJ43" s="1000"/>
      <c r="AK43" s="978"/>
      <c r="AL43" s="973"/>
      <c r="AM43" s="973"/>
      <c r="AN43" s="973"/>
      <c r="AO43" s="973"/>
      <c r="AP43" s="973"/>
      <c r="AQ43" s="973"/>
      <c r="AR43" s="973"/>
      <c r="AS43" s="973"/>
      <c r="AT43" s="973"/>
      <c r="AU43" s="973"/>
      <c r="AV43" s="973"/>
      <c r="AW43" s="973"/>
      <c r="AX43" s="973"/>
      <c r="AY43" s="973"/>
      <c r="AZ43" s="1006"/>
      <c r="BA43" s="1006"/>
      <c r="BB43" s="1006"/>
      <c r="BC43" s="1006"/>
      <c r="BD43" s="1006"/>
      <c r="BE43" s="974"/>
      <c r="BF43" s="974"/>
      <c r="BG43" s="974"/>
      <c r="BH43" s="974"/>
      <c r="BI43" s="975"/>
      <c r="BJ43" s="64"/>
      <c r="BK43" s="64"/>
      <c r="BL43" s="64"/>
      <c r="BM43" s="64"/>
      <c r="BN43" s="64"/>
      <c r="BO43" s="63"/>
      <c r="BP43" s="63"/>
      <c r="BQ43" s="60">
        <v>37</v>
      </c>
      <c r="BR43" s="88"/>
      <c r="BS43" s="969"/>
      <c r="BT43" s="970"/>
      <c r="BU43" s="970"/>
      <c r="BV43" s="970"/>
      <c r="BW43" s="970"/>
      <c r="BX43" s="970"/>
      <c r="BY43" s="970"/>
      <c r="BZ43" s="970"/>
      <c r="CA43" s="970"/>
      <c r="CB43" s="970"/>
      <c r="CC43" s="970"/>
      <c r="CD43" s="970"/>
      <c r="CE43" s="970"/>
      <c r="CF43" s="970"/>
      <c r="CG43" s="971"/>
      <c r="CH43" s="976"/>
      <c r="CI43" s="977"/>
      <c r="CJ43" s="977"/>
      <c r="CK43" s="977"/>
      <c r="CL43" s="987"/>
      <c r="CM43" s="976"/>
      <c r="CN43" s="977"/>
      <c r="CO43" s="977"/>
      <c r="CP43" s="977"/>
      <c r="CQ43" s="987"/>
      <c r="CR43" s="976"/>
      <c r="CS43" s="977"/>
      <c r="CT43" s="977"/>
      <c r="CU43" s="977"/>
      <c r="CV43" s="987"/>
      <c r="CW43" s="976"/>
      <c r="CX43" s="977"/>
      <c r="CY43" s="977"/>
      <c r="CZ43" s="977"/>
      <c r="DA43" s="987"/>
      <c r="DB43" s="976"/>
      <c r="DC43" s="977"/>
      <c r="DD43" s="977"/>
      <c r="DE43" s="977"/>
      <c r="DF43" s="987"/>
      <c r="DG43" s="976"/>
      <c r="DH43" s="977"/>
      <c r="DI43" s="977"/>
      <c r="DJ43" s="977"/>
      <c r="DK43" s="987"/>
      <c r="DL43" s="976"/>
      <c r="DM43" s="977"/>
      <c r="DN43" s="977"/>
      <c r="DO43" s="977"/>
      <c r="DP43" s="987"/>
      <c r="DQ43" s="976"/>
      <c r="DR43" s="977"/>
      <c r="DS43" s="977"/>
      <c r="DT43" s="977"/>
      <c r="DU43" s="987"/>
      <c r="DV43" s="969"/>
      <c r="DW43" s="970"/>
      <c r="DX43" s="970"/>
      <c r="DY43" s="970"/>
      <c r="DZ43" s="988"/>
      <c r="EA43" s="55"/>
    </row>
    <row r="44" spans="1:131" s="52" customFormat="1" ht="26.25" customHeight="1">
      <c r="A44" s="60">
        <v>17</v>
      </c>
      <c r="B44" s="969"/>
      <c r="C44" s="970"/>
      <c r="D44" s="970"/>
      <c r="E44" s="970"/>
      <c r="F44" s="970"/>
      <c r="G44" s="970"/>
      <c r="H44" s="970"/>
      <c r="I44" s="970"/>
      <c r="J44" s="970"/>
      <c r="K44" s="970"/>
      <c r="L44" s="970"/>
      <c r="M44" s="970"/>
      <c r="N44" s="970"/>
      <c r="O44" s="970"/>
      <c r="P44" s="971"/>
      <c r="Q44" s="972"/>
      <c r="R44" s="973"/>
      <c r="S44" s="973"/>
      <c r="T44" s="973"/>
      <c r="U44" s="973"/>
      <c r="V44" s="973"/>
      <c r="W44" s="973"/>
      <c r="X44" s="973"/>
      <c r="Y44" s="973"/>
      <c r="Z44" s="973"/>
      <c r="AA44" s="973"/>
      <c r="AB44" s="973"/>
      <c r="AC44" s="973"/>
      <c r="AD44" s="973"/>
      <c r="AE44" s="979"/>
      <c r="AF44" s="999"/>
      <c r="AG44" s="977"/>
      <c r="AH44" s="977"/>
      <c r="AI44" s="977"/>
      <c r="AJ44" s="1000"/>
      <c r="AK44" s="978"/>
      <c r="AL44" s="973"/>
      <c r="AM44" s="973"/>
      <c r="AN44" s="973"/>
      <c r="AO44" s="973"/>
      <c r="AP44" s="973"/>
      <c r="AQ44" s="973"/>
      <c r="AR44" s="973"/>
      <c r="AS44" s="973"/>
      <c r="AT44" s="973"/>
      <c r="AU44" s="973"/>
      <c r="AV44" s="973"/>
      <c r="AW44" s="973"/>
      <c r="AX44" s="973"/>
      <c r="AY44" s="973"/>
      <c r="AZ44" s="1006"/>
      <c r="BA44" s="1006"/>
      <c r="BB44" s="1006"/>
      <c r="BC44" s="1006"/>
      <c r="BD44" s="1006"/>
      <c r="BE44" s="974"/>
      <c r="BF44" s="974"/>
      <c r="BG44" s="974"/>
      <c r="BH44" s="974"/>
      <c r="BI44" s="975"/>
      <c r="BJ44" s="64"/>
      <c r="BK44" s="64"/>
      <c r="BL44" s="64"/>
      <c r="BM44" s="64"/>
      <c r="BN44" s="64"/>
      <c r="BO44" s="63"/>
      <c r="BP44" s="63"/>
      <c r="BQ44" s="60">
        <v>38</v>
      </c>
      <c r="BR44" s="88"/>
      <c r="BS44" s="969"/>
      <c r="BT44" s="970"/>
      <c r="BU44" s="970"/>
      <c r="BV44" s="970"/>
      <c r="BW44" s="970"/>
      <c r="BX44" s="970"/>
      <c r="BY44" s="970"/>
      <c r="BZ44" s="970"/>
      <c r="CA44" s="970"/>
      <c r="CB44" s="970"/>
      <c r="CC44" s="970"/>
      <c r="CD44" s="970"/>
      <c r="CE44" s="970"/>
      <c r="CF44" s="970"/>
      <c r="CG44" s="971"/>
      <c r="CH44" s="976"/>
      <c r="CI44" s="977"/>
      <c r="CJ44" s="977"/>
      <c r="CK44" s="977"/>
      <c r="CL44" s="987"/>
      <c r="CM44" s="976"/>
      <c r="CN44" s="977"/>
      <c r="CO44" s="977"/>
      <c r="CP44" s="977"/>
      <c r="CQ44" s="987"/>
      <c r="CR44" s="976"/>
      <c r="CS44" s="977"/>
      <c r="CT44" s="977"/>
      <c r="CU44" s="977"/>
      <c r="CV44" s="987"/>
      <c r="CW44" s="976"/>
      <c r="CX44" s="977"/>
      <c r="CY44" s="977"/>
      <c r="CZ44" s="977"/>
      <c r="DA44" s="987"/>
      <c r="DB44" s="976"/>
      <c r="DC44" s="977"/>
      <c r="DD44" s="977"/>
      <c r="DE44" s="977"/>
      <c r="DF44" s="987"/>
      <c r="DG44" s="976"/>
      <c r="DH44" s="977"/>
      <c r="DI44" s="977"/>
      <c r="DJ44" s="977"/>
      <c r="DK44" s="987"/>
      <c r="DL44" s="976"/>
      <c r="DM44" s="977"/>
      <c r="DN44" s="977"/>
      <c r="DO44" s="977"/>
      <c r="DP44" s="987"/>
      <c r="DQ44" s="976"/>
      <c r="DR44" s="977"/>
      <c r="DS44" s="977"/>
      <c r="DT44" s="977"/>
      <c r="DU44" s="987"/>
      <c r="DV44" s="969"/>
      <c r="DW44" s="970"/>
      <c r="DX44" s="970"/>
      <c r="DY44" s="970"/>
      <c r="DZ44" s="988"/>
      <c r="EA44" s="55"/>
    </row>
    <row r="45" spans="1:131" s="52" customFormat="1" ht="26.25" customHeight="1">
      <c r="A45" s="60">
        <v>18</v>
      </c>
      <c r="B45" s="969"/>
      <c r="C45" s="970"/>
      <c r="D45" s="970"/>
      <c r="E45" s="970"/>
      <c r="F45" s="970"/>
      <c r="G45" s="970"/>
      <c r="H45" s="970"/>
      <c r="I45" s="970"/>
      <c r="J45" s="970"/>
      <c r="K45" s="970"/>
      <c r="L45" s="970"/>
      <c r="M45" s="970"/>
      <c r="N45" s="970"/>
      <c r="O45" s="970"/>
      <c r="P45" s="971"/>
      <c r="Q45" s="972"/>
      <c r="R45" s="973"/>
      <c r="S45" s="973"/>
      <c r="T45" s="973"/>
      <c r="U45" s="973"/>
      <c r="V45" s="973"/>
      <c r="W45" s="973"/>
      <c r="X45" s="973"/>
      <c r="Y45" s="973"/>
      <c r="Z45" s="973"/>
      <c r="AA45" s="973"/>
      <c r="AB45" s="973"/>
      <c r="AC45" s="973"/>
      <c r="AD45" s="973"/>
      <c r="AE45" s="979"/>
      <c r="AF45" s="999"/>
      <c r="AG45" s="977"/>
      <c r="AH45" s="977"/>
      <c r="AI45" s="977"/>
      <c r="AJ45" s="1000"/>
      <c r="AK45" s="978"/>
      <c r="AL45" s="973"/>
      <c r="AM45" s="973"/>
      <c r="AN45" s="973"/>
      <c r="AO45" s="973"/>
      <c r="AP45" s="973"/>
      <c r="AQ45" s="973"/>
      <c r="AR45" s="973"/>
      <c r="AS45" s="973"/>
      <c r="AT45" s="973"/>
      <c r="AU45" s="973"/>
      <c r="AV45" s="973"/>
      <c r="AW45" s="973"/>
      <c r="AX45" s="973"/>
      <c r="AY45" s="973"/>
      <c r="AZ45" s="1006"/>
      <c r="BA45" s="1006"/>
      <c r="BB45" s="1006"/>
      <c r="BC45" s="1006"/>
      <c r="BD45" s="1006"/>
      <c r="BE45" s="974"/>
      <c r="BF45" s="974"/>
      <c r="BG45" s="974"/>
      <c r="BH45" s="974"/>
      <c r="BI45" s="975"/>
      <c r="BJ45" s="64"/>
      <c r="BK45" s="64"/>
      <c r="BL45" s="64"/>
      <c r="BM45" s="64"/>
      <c r="BN45" s="64"/>
      <c r="BO45" s="63"/>
      <c r="BP45" s="63"/>
      <c r="BQ45" s="60">
        <v>39</v>
      </c>
      <c r="BR45" s="88"/>
      <c r="BS45" s="969"/>
      <c r="BT45" s="970"/>
      <c r="BU45" s="970"/>
      <c r="BV45" s="970"/>
      <c r="BW45" s="970"/>
      <c r="BX45" s="970"/>
      <c r="BY45" s="970"/>
      <c r="BZ45" s="970"/>
      <c r="CA45" s="970"/>
      <c r="CB45" s="970"/>
      <c r="CC45" s="970"/>
      <c r="CD45" s="970"/>
      <c r="CE45" s="970"/>
      <c r="CF45" s="970"/>
      <c r="CG45" s="971"/>
      <c r="CH45" s="976"/>
      <c r="CI45" s="977"/>
      <c r="CJ45" s="977"/>
      <c r="CK45" s="977"/>
      <c r="CL45" s="987"/>
      <c r="CM45" s="976"/>
      <c r="CN45" s="977"/>
      <c r="CO45" s="977"/>
      <c r="CP45" s="977"/>
      <c r="CQ45" s="987"/>
      <c r="CR45" s="976"/>
      <c r="CS45" s="977"/>
      <c r="CT45" s="977"/>
      <c r="CU45" s="977"/>
      <c r="CV45" s="987"/>
      <c r="CW45" s="976"/>
      <c r="CX45" s="977"/>
      <c r="CY45" s="977"/>
      <c r="CZ45" s="977"/>
      <c r="DA45" s="987"/>
      <c r="DB45" s="976"/>
      <c r="DC45" s="977"/>
      <c r="DD45" s="977"/>
      <c r="DE45" s="977"/>
      <c r="DF45" s="987"/>
      <c r="DG45" s="976"/>
      <c r="DH45" s="977"/>
      <c r="DI45" s="977"/>
      <c r="DJ45" s="977"/>
      <c r="DK45" s="987"/>
      <c r="DL45" s="976"/>
      <c r="DM45" s="977"/>
      <c r="DN45" s="977"/>
      <c r="DO45" s="977"/>
      <c r="DP45" s="987"/>
      <c r="DQ45" s="976"/>
      <c r="DR45" s="977"/>
      <c r="DS45" s="977"/>
      <c r="DT45" s="977"/>
      <c r="DU45" s="987"/>
      <c r="DV45" s="969"/>
      <c r="DW45" s="970"/>
      <c r="DX45" s="970"/>
      <c r="DY45" s="970"/>
      <c r="DZ45" s="988"/>
      <c r="EA45" s="55"/>
    </row>
    <row r="46" spans="1:131" s="52" customFormat="1" ht="26.25" customHeight="1">
      <c r="A46" s="60">
        <v>19</v>
      </c>
      <c r="B46" s="969"/>
      <c r="C46" s="970"/>
      <c r="D46" s="970"/>
      <c r="E46" s="970"/>
      <c r="F46" s="970"/>
      <c r="G46" s="970"/>
      <c r="H46" s="970"/>
      <c r="I46" s="970"/>
      <c r="J46" s="970"/>
      <c r="K46" s="970"/>
      <c r="L46" s="970"/>
      <c r="M46" s="970"/>
      <c r="N46" s="970"/>
      <c r="O46" s="970"/>
      <c r="P46" s="971"/>
      <c r="Q46" s="972"/>
      <c r="R46" s="973"/>
      <c r="S46" s="973"/>
      <c r="T46" s="973"/>
      <c r="U46" s="973"/>
      <c r="V46" s="973"/>
      <c r="W46" s="973"/>
      <c r="X46" s="973"/>
      <c r="Y46" s="973"/>
      <c r="Z46" s="973"/>
      <c r="AA46" s="973"/>
      <c r="AB46" s="973"/>
      <c r="AC46" s="973"/>
      <c r="AD46" s="973"/>
      <c r="AE46" s="979"/>
      <c r="AF46" s="999"/>
      <c r="AG46" s="977"/>
      <c r="AH46" s="977"/>
      <c r="AI46" s="977"/>
      <c r="AJ46" s="1000"/>
      <c r="AK46" s="978"/>
      <c r="AL46" s="973"/>
      <c r="AM46" s="973"/>
      <c r="AN46" s="973"/>
      <c r="AO46" s="973"/>
      <c r="AP46" s="973"/>
      <c r="AQ46" s="973"/>
      <c r="AR46" s="973"/>
      <c r="AS46" s="973"/>
      <c r="AT46" s="973"/>
      <c r="AU46" s="973"/>
      <c r="AV46" s="973"/>
      <c r="AW46" s="973"/>
      <c r="AX46" s="973"/>
      <c r="AY46" s="973"/>
      <c r="AZ46" s="1006"/>
      <c r="BA46" s="1006"/>
      <c r="BB46" s="1006"/>
      <c r="BC46" s="1006"/>
      <c r="BD46" s="1006"/>
      <c r="BE46" s="974"/>
      <c r="BF46" s="974"/>
      <c r="BG46" s="974"/>
      <c r="BH46" s="974"/>
      <c r="BI46" s="975"/>
      <c r="BJ46" s="64"/>
      <c r="BK46" s="64"/>
      <c r="BL46" s="64"/>
      <c r="BM46" s="64"/>
      <c r="BN46" s="64"/>
      <c r="BO46" s="63"/>
      <c r="BP46" s="63"/>
      <c r="BQ46" s="60">
        <v>40</v>
      </c>
      <c r="BR46" s="88"/>
      <c r="BS46" s="969"/>
      <c r="BT46" s="970"/>
      <c r="BU46" s="970"/>
      <c r="BV46" s="970"/>
      <c r="BW46" s="970"/>
      <c r="BX46" s="970"/>
      <c r="BY46" s="970"/>
      <c r="BZ46" s="970"/>
      <c r="CA46" s="970"/>
      <c r="CB46" s="970"/>
      <c r="CC46" s="970"/>
      <c r="CD46" s="970"/>
      <c r="CE46" s="970"/>
      <c r="CF46" s="970"/>
      <c r="CG46" s="971"/>
      <c r="CH46" s="976"/>
      <c r="CI46" s="977"/>
      <c r="CJ46" s="977"/>
      <c r="CK46" s="977"/>
      <c r="CL46" s="987"/>
      <c r="CM46" s="976"/>
      <c r="CN46" s="977"/>
      <c r="CO46" s="977"/>
      <c r="CP46" s="977"/>
      <c r="CQ46" s="987"/>
      <c r="CR46" s="976"/>
      <c r="CS46" s="977"/>
      <c r="CT46" s="977"/>
      <c r="CU46" s="977"/>
      <c r="CV46" s="987"/>
      <c r="CW46" s="976"/>
      <c r="CX46" s="977"/>
      <c r="CY46" s="977"/>
      <c r="CZ46" s="977"/>
      <c r="DA46" s="987"/>
      <c r="DB46" s="976"/>
      <c r="DC46" s="977"/>
      <c r="DD46" s="977"/>
      <c r="DE46" s="977"/>
      <c r="DF46" s="987"/>
      <c r="DG46" s="976"/>
      <c r="DH46" s="977"/>
      <c r="DI46" s="977"/>
      <c r="DJ46" s="977"/>
      <c r="DK46" s="987"/>
      <c r="DL46" s="976"/>
      <c r="DM46" s="977"/>
      <c r="DN46" s="977"/>
      <c r="DO46" s="977"/>
      <c r="DP46" s="987"/>
      <c r="DQ46" s="976"/>
      <c r="DR46" s="977"/>
      <c r="DS46" s="977"/>
      <c r="DT46" s="977"/>
      <c r="DU46" s="987"/>
      <c r="DV46" s="969"/>
      <c r="DW46" s="970"/>
      <c r="DX46" s="970"/>
      <c r="DY46" s="970"/>
      <c r="DZ46" s="988"/>
      <c r="EA46" s="55"/>
    </row>
    <row r="47" spans="1:131" s="52" customFormat="1" ht="26.25" customHeight="1">
      <c r="A47" s="60">
        <v>20</v>
      </c>
      <c r="B47" s="969"/>
      <c r="C47" s="970"/>
      <c r="D47" s="970"/>
      <c r="E47" s="970"/>
      <c r="F47" s="970"/>
      <c r="G47" s="970"/>
      <c r="H47" s="970"/>
      <c r="I47" s="970"/>
      <c r="J47" s="970"/>
      <c r="K47" s="970"/>
      <c r="L47" s="970"/>
      <c r="M47" s="970"/>
      <c r="N47" s="970"/>
      <c r="O47" s="970"/>
      <c r="P47" s="971"/>
      <c r="Q47" s="972"/>
      <c r="R47" s="973"/>
      <c r="S47" s="973"/>
      <c r="T47" s="973"/>
      <c r="U47" s="973"/>
      <c r="V47" s="973"/>
      <c r="W47" s="973"/>
      <c r="X47" s="973"/>
      <c r="Y47" s="973"/>
      <c r="Z47" s="973"/>
      <c r="AA47" s="973"/>
      <c r="AB47" s="973"/>
      <c r="AC47" s="973"/>
      <c r="AD47" s="973"/>
      <c r="AE47" s="979"/>
      <c r="AF47" s="999"/>
      <c r="AG47" s="977"/>
      <c r="AH47" s="977"/>
      <c r="AI47" s="977"/>
      <c r="AJ47" s="1000"/>
      <c r="AK47" s="978"/>
      <c r="AL47" s="973"/>
      <c r="AM47" s="973"/>
      <c r="AN47" s="973"/>
      <c r="AO47" s="973"/>
      <c r="AP47" s="973"/>
      <c r="AQ47" s="973"/>
      <c r="AR47" s="973"/>
      <c r="AS47" s="973"/>
      <c r="AT47" s="973"/>
      <c r="AU47" s="973"/>
      <c r="AV47" s="973"/>
      <c r="AW47" s="973"/>
      <c r="AX47" s="973"/>
      <c r="AY47" s="973"/>
      <c r="AZ47" s="1006"/>
      <c r="BA47" s="1006"/>
      <c r="BB47" s="1006"/>
      <c r="BC47" s="1006"/>
      <c r="BD47" s="1006"/>
      <c r="BE47" s="974"/>
      <c r="BF47" s="974"/>
      <c r="BG47" s="974"/>
      <c r="BH47" s="974"/>
      <c r="BI47" s="975"/>
      <c r="BJ47" s="64"/>
      <c r="BK47" s="64"/>
      <c r="BL47" s="64"/>
      <c r="BM47" s="64"/>
      <c r="BN47" s="64"/>
      <c r="BO47" s="63"/>
      <c r="BP47" s="63"/>
      <c r="BQ47" s="60">
        <v>41</v>
      </c>
      <c r="BR47" s="88"/>
      <c r="BS47" s="969"/>
      <c r="BT47" s="970"/>
      <c r="BU47" s="970"/>
      <c r="BV47" s="970"/>
      <c r="BW47" s="970"/>
      <c r="BX47" s="970"/>
      <c r="BY47" s="970"/>
      <c r="BZ47" s="970"/>
      <c r="CA47" s="970"/>
      <c r="CB47" s="970"/>
      <c r="CC47" s="970"/>
      <c r="CD47" s="970"/>
      <c r="CE47" s="970"/>
      <c r="CF47" s="970"/>
      <c r="CG47" s="971"/>
      <c r="CH47" s="976"/>
      <c r="CI47" s="977"/>
      <c r="CJ47" s="977"/>
      <c r="CK47" s="977"/>
      <c r="CL47" s="987"/>
      <c r="CM47" s="976"/>
      <c r="CN47" s="977"/>
      <c r="CO47" s="977"/>
      <c r="CP47" s="977"/>
      <c r="CQ47" s="987"/>
      <c r="CR47" s="976"/>
      <c r="CS47" s="977"/>
      <c r="CT47" s="977"/>
      <c r="CU47" s="977"/>
      <c r="CV47" s="987"/>
      <c r="CW47" s="976"/>
      <c r="CX47" s="977"/>
      <c r="CY47" s="977"/>
      <c r="CZ47" s="977"/>
      <c r="DA47" s="987"/>
      <c r="DB47" s="976"/>
      <c r="DC47" s="977"/>
      <c r="DD47" s="977"/>
      <c r="DE47" s="977"/>
      <c r="DF47" s="987"/>
      <c r="DG47" s="976"/>
      <c r="DH47" s="977"/>
      <c r="DI47" s="977"/>
      <c r="DJ47" s="977"/>
      <c r="DK47" s="987"/>
      <c r="DL47" s="976"/>
      <c r="DM47" s="977"/>
      <c r="DN47" s="977"/>
      <c r="DO47" s="977"/>
      <c r="DP47" s="987"/>
      <c r="DQ47" s="976"/>
      <c r="DR47" s="977"/>
      <c r="DS47" s="977"/>
      <c r="DT47" s="977"/>
      <c r="DU47" s="987"/>
      <c r="DV47" s="969"/>
      <c r="DW47" s="970"/>
      <c r="DX47" s="970"/>
      <c r="DY47" s="970"/>
      <c r="DZ47" s="988"/>
      <c r="EA47" s="55"/>
    </row>
    <row r="48" spans="1:131" s="52" customFormat="1" ht="26.25" customHeight="1">
      <c r="A48" s="60">
        <v>21</v>
      </c>
      <c r="B48" s="969"/>
      <c r="C48" s="970"/>
      <c r="D48" s="970"/>
      <c r="E48" s="970"/>
      <c r="F48" s="970"/>
      <c r="G48" s="970"/>
      <c r="H48" s="970"/>
      <c r="I48" s="970"/>
      <c r="J48" s="970"/>
      <c r="K48" s="970"/>
      <c r="L48" s="970"/>
      <c r="M48" s="970"/>
      <c r="N48" s="970"/>
      <c r="O48" s="970"/>
      <c r="P48" s="971"/>
      <c r="Q48" s="972"/>
      <c r="R48" s="973"/>
      <c r="S48" s="973"/>
      <c r="T48" s="973"/>
      <c r="U48" s="973"/>
      <c r="V48" s="973"/>
      <c r="W48" s="973"/>
      <c r="X48" s="973"/>
      <c r="Y48" s="973"/>
      <c r="Z48" s="973"/>
      <c r="AA48" s="973"/>
      <c r="AB48" s="973"/>
      <c r="AC48" s="973"/>
      <c r="AD48" s="973"/>
      <c r="AE48" s="979"/>
      <c r="AF48" s="999"/>
      <c r="AG48" s="977"/>
      <c r="AH48" s="977"/>
      <c r="AI48" s="977"/>
      <c r="AJ48" s="1000"/>
      <c r="AK48" s="978"/>
      <c r="AL48" s="973"/>
      <c r="AM48" s="973"/>
      <c r="AN48" s="973"/>
      <c r="AO48" s="973"/>
      <c r="AP48" s="973"/>
      <c r="AQ48" s="973"/>
      <c r="AR48" s="973"/>
      <c r="AS48" s="973"/>
      <c r="AT48" s="973"/>
      <c r="AU48" s="973"/>
      <c r="AV48" s="973"/>
      <c r="AW48" s="973"/>
      <c r="AX48" s="973"/>
      <c r="AY48" s="973"/>
      <c r="AZ48" s="1006"/>
      <c r="BA48" s="1006"/>
      <c r="BB48" s="1006"/>
      <c r="BC48" s="1006"/>
      <c r="BD48" s="1006"/>
      <c r="BE48" s="974"/>
      <c r="BF48" s="974"/>
      <c r="BG48" s="974"/>
      <c r="BH48" s="974"/>
      <c r="BI48" s="975"/>
      <c r="BJ48" s="64"/>
      <c r="BK48" s="64"/>
      <c r="BL48" s="64"/>
      <c r="BM48" s="64"/>
      <c r="BN48" s="64"/>
      <c r="BO48" s="63"/>
      <c r="BP48" s="63"/>
      <c r="BQ48" s="60">
        <v>42</v>
      </c>
      <c r="BR48" s="88"/>
      <c r="BS48" s="969"/>
      <c r="BT48" s="970"/>
      <c r="BU48" s="970"/>
      <c r="BV48" s="970"/>
      <c r="BW48" s="970"/>
      <c r="BX48" s="970"/>
      <c r="BY48" s="970"/>
      <c r="BZ48" s="970"/>
      <c r="CA48" s="970"/>
      <c r="CB48" s="970"/>
      <c r="CC48" s="970"/>
      <c r="CD48" s="970"/>
      <c r="CE48" s="970"/>
      <c r="CF48" s="970"/>
      <c r="CG48" s="971"/>
      <c r="CH48" s="976"/>
      <c r="CI48" s="977"/>
      <c r="CJ48" s="977"/>
      <c r="CK48" s="977"/>
      <c r="CL48" s="987"/>
      <c r="CM48" s="976"/>
      <c r="CN48" s="977"/>
      <c r="CO48" s="977"/>
      <c r="CP48" s="977"/>
      <c r="CQ48" s="987"/>
      <c r="CR48" s="976"/>
      <c r="CS48" s="977"/>
      <c r="CT48" s="977"/>
      <c r="CU48" s="977"/>
      <c r="CV48" s="987"/>
      <c r="CW48" s="976"/>
      <c r="CX48" s="977"/>
      <c r="CY48" s="977"/>
      <c r="CZ48" s="977"/>
      <c r="DA48" s="987"/>
      <c r="DB48" s="976"/>
      <c r="DC48" s="977"/>
      <c r="DD48" s="977"/>
      <c r="DE48" s="977"/>
      <c r="DF48" s="987"/>
      <c r="DG48" s="976"/>
      <c r="DH48" s="977"/>
      <c r="DI48" s="977"/>
      <c r="DJ48" s="977"/>
      <c r="DK48" s="987"/>
      <c r="DL48" s="976"/>
      <c r="DM48" s="977"/>
      <c r="DN48" s="977"/>
      <c r="DO48" s="977"/>
      <c r="DP48" s="987"/>
      <c r="DQ48" s="976"/>
      <c r="DR48" s="977"/>
      <c r="DS48" s="977"/>
      <c r="DT48" s="977"/>
      <c r="DU48" s="987"/>
      <c r="DV48" s="969"/>
      <c r="DW48" s="970"/>
      <c r="DX48" s="970"/>
      <c r="DY48" s="970"/>
      <c r="DZ48" s="988"/>
      <c r="EA48" s="55"/>
    </row>
    <row r="49" spans="1:131" s="52" customFormat="1" ht="26.25" customHeight="1">
      <c r="A49" s="60">
        <v>22</v>
      </c>
      <c r="B49" s="969"/>
      <c r="C49" s="970"/>
      <c r="D49" s="970"/>
      <c r="E49" s="970"/>
      <c r="F49" s="970"/>
      <c r="G49" s="970"/>
      <c r="H49" s="970"/>
      <c r="I49" s="970"/>
      <c r="J49" s="970"/>
      <c r="K49" s="970"/>
      <c r="L49" s="970"/>
      <c r="M49" s="970"/>
      <c r="N49" s="970"/>
      <c r="O49" s="970"/>
      <c r="P49" s="971"/>
      <c r="Q49" s="972"/>
      <c r="R49" s="973"/>
      <c r="S49" s="973"/>
      <c r="T49" s="973"/>
      <c r="U49" s="973"/>
      <c r="V49" s="973"/>
      <c r="W49" s="973"/>
      <c r="X49" s="973"/>
      <c r="Y49" s="973"/>
      <c r="Z49" s="973"/>
      <c r="AA49" s="973"/>
      <c r="AB49" s="973"/>
      <c r="AC49" s="973"/>
      <c r="AD49" s="973"/>
      <c r="AE49" s="979"/>
      <c r="AF49" s="999"/>
      <c r="AG49" s="977"/>
      <c r="AH49" s="977"/>
      <c r="AI49" s="977"/>
      <c r="AJ49" s="1000"/>
      <c r="AK49" s="978"/>
      <c r="AL49" s="973"/>
      <c r="AM49" s="973"/>
      <c r="AN49" s="973"/>
      <c r="AO49" s="973"/>
      <c r="AP49" s="973"/>
      <c r="AQ49" s="973"/>
      <c r="AR49" s="973"/>
      <c r="AS49" s="973"/>
      <c r="AT49" s="973"/>
      <c r="AU49" s="973"/>
      <c r="AV49" s="973"/>
      <c r="AW49" s="973"/>
      <c r="AX49" s="973"/>
      <c r="AY49" s="973"/>
      <c r="AZ49" s="1006"/>
      <c r="BA49" s="1006"/>
      <c r="BB49" s="1006"/>
      <c r="BC49" s="1006"/>
      <c r="BD49" s="1006"/>
      <c r="BE49" s="974"/>
      <c r="BF49" s="974"/>
      <c r="BG49" s="974"/>
      <c r="BH49" s="974"/>
      <c r="BI49" s="975"/>
      <c r="BJ49" s="64"/>
      <c r="BK49" s="64"/>
      <c r="BL49" s="64"/>
      <c r="BM49" s="64"/>
      <c r="BN49" s="64"/>
      <c r="BO49" s="63"/>
      <c r="BP49" s="63"/>
      <c r="BQ49" s="60">
        <v>43</v>
      </c>
      <c r="BR49" s="88"/>
      <c r="BS49" s="969"/>
      <c r="BT49" s="970"/>
      <c r="BU49" s="970"/>
      <c r="BV49" s="970"/>
      <c r="BW49" s="970"/>
      <c r="BX49" s="970"/>
      <c r="BY49" s="970"/>
      <c r="BZ49" s="970"/>
      <c r="CA49" s="970"/>
      <c r="CB49" s="970"/>
      <c r="CC49" s="970"/>
      <c r="CD49" s="970"/>
      <c r="CE49" s="970"/>
      <c r="CF49" s="970"/>
      <c r="CG49" s="971"/>
      <c r="CH49" s="976"/>
      <c r="CI49" s="977"/>
      <c r="CJ49" s="977"/>
      <c r="CK49" s="977"/>
      <c r="CL49" s="987"/>
      <c r="CM49" s="976"/>
      <c r="CN49" s="977"/>
      <c r="CO49" s="977"/>
      <c r="CP49" s="977"/>
      <c r="CQ49" s="987"/>
      <c r="CR49" s="976"/>
      <c r="CS49" s="977"/>
      <c r="CT49" s="977"/>
      <c r="CU49" s="977"/>
      <c r="CV49" s="987"/>
      <c r="CW49" s="976"/>
      <c r="CX49" s="977"/>
      <c r="CY49" s="977"/>
      <c r="CZ49" s="977"/>
      <c r="DA49" s="987"/>
      <c r="DB49" s="976"/>
      <c r="DC49" s="977"/>
      <c r="DD49" s="977"/>
      <c r="DE49" s="977"/>
      <c r="DF49" s="987"/>
      <c r="DG49" s="976"/>
      <c r="DH49" s="977"/>
      <c r="DI49" s="977"/>
      <c r="DJ49" s="977"/>
      <c r="DK49" s="987"/>
      <c r="DL49" s="976"/>
      <c r="DM49" s="977"/>
      <c r="DN49" s="977"/>
      <c r="DO49" s="977"/>
      <c r="DP49" s="987"/>
      <c r="DQ49" s="976"/>
      <c r="DR49" s="977"/>
      <c r="DS49" s="977"/>
      <c r="DT49" s="977"/>
      <c r="DU49" s="987"/>
      <c r="DV49" s="969"/>
      <c r="DW49" s="970"/>
      <c r="DX49" s="970"/>
      <c r="DY49" s="970"/>
      <c r="DZ49" s="988"/>
      <c r="EA49" s="55"/>
    </row>
    <row r="50" spans="1:131" s="52" customFormat="1" ht="26.25" customHeight="1">
      <c r="A50" s="60">
        <v>23</v>
      </c>
      <c r="B50" s="969"/>
      <c r="C50" s="970"/>
      <c r="D50" s="970"/>
      <c r="E50" s="970"/>
      <c r="F50" s="970"/>
      <c r="G50" s="970"/>
      <c r="H50" s="970"/>
      <c r="I50" s="970"/>
      <c r="J50" s="970"/>
      <c r="K50" s="970"/>
      <c r="L50" s="970"/>
      <c r="M50" s="970"/>
      <c r="N50" s="970"/>
      <c r="O50" s="970"/>
      <c r="P50" s="971"/>
      <c r="Q50" s="996"/>
      <c r="R50" s="997"/>
      <c r="S50" s="997"/>
      <c r="T50" s="997"/>
      <c r="U50" s="997"/>
      <c r="V50" s="997"/>
      <c r="W50" s="997"/>
      <c r="X50" s="997"/>
      <c r="Y50" s="997"/>
      <c r="Z50" s="997"/>
      <c r="AA50" s="997"/>
      <c r="AB50" s="997"/>
      <c r="AC50" s="997"/>
      <c r="AD50" s="997"/>
      <c r="AE50" s="998"/>
      <c r="AF50" s="999"/>
      <c r="AG50" s="977"/>
      <c r="AH50" s="977"/>
      <c r="AI50" s="977"/>
      <c r="AJ50" s="1000"/>
      <c r="AK50" s="1001"/>
      <c r="AL50" s="997"/>
      <c r="AM50" s="997"/>
      <c r="AN50" s="997"/>
      <c r="AO50" s="997"/>
      <c r="AP50" s="997"/>
      <c r="AQ50" s="997"/>
      <c r="AR50" s="997"/>
      <c r="AS50" s="997"/>
      <c r="AT50" s="997"/>
      <c r="AU50" s="997"/>
      <c r="AV50" s="997"/>
      <c r="AW50" s="997"/>
      <c r="AX50" s="997"/>
      <c r="AY50" s="997"/>
      <c r="AZ50" s="1002"/>
      <c r="BA50" s="1002"/>
      <c r="BB50" s="1002"/>
      <c r="BC50" s="1002"/>
      <c r="BD50" s="1002"/>
      <c r="BE50" s="974"/>
      <c r="BF50" s="974"/>
      <c r="BG50" s="974"/>
      <c r="BH50" s="974"/>
      <c r="BI50" s="975"/>
      <c r="BJ50" s="64"/>
      <c r="BK50" s="64"/>
      <c r="BL50" s="64"/>
      <c r="BM50" s="64"/>
      <c r="BN50" s="64"/>
      <c r="BO50" s="63"/>
      <c r="BP50" s="63"/>
      <c r="BQ50" s="60">
        <v>44</v>
      </c>
      <c r="BR50" s="88"/>
      <c r="BS50" s="969"/>
      <c r="BT50" s="970"/>
      <c r="BU50" s="970"/>
      <c r="BV50" s="970"/>
      <c r="BW50" s="970"/>
      <c r="BX50" s="970"/>
      <c r="BY50" s="970"/>
      <c r="BZ50" s="970"/>
      <c r="CA50" s="970"/>
      <c r="CB50" s="970"/>
      <c r="CC50" s="970"/>
      <c r="CD50" s="970"/>
      <c r="CE50" s="970"/>
      <c r="CF50" s="970"/>
      <c r="CG50" s="971"/>
      <c r="CH50" s="976"/>
      <c r="CI50" s="977"/>
      <c r="CJ50" s="977"/>
      <c r="CK50" s="977"/>
      <c r="CL50" s="987"/>
      <c r="CM50" s="976"/>
      <c r="CN50" s="977"/>
      <c r="CO50" s="977"/>
      <c r="CP50" s="977"/>
      <c r="CQ50" s="987"/>
      <c r="CR50" s="976"/>
      <c r="CS50" s="977"/>
      <c r="CT50" s="977"/>
      <c r="CU50" s="977"/>
      <c r="CV50" s="987"/>
      <c r="CW50" s="976"/>
      <c r="CX50" s="977"/>
      <c r="CY50" s="977"/>
      <c r="CZ50" s="977"/>
      <c r="DA50" s="987"/>
      <c r="DB50" s="976"/>
      <c r="DC50" s="977"/>
      <c r="DD50" s="977"/>
      <c r="DE50" s="977"/>
      <c r="DF50" s="987"/>
      <c r="DG50" s="976"/>
      <c r="DH50" s="977"/>
      <c r="DI50" s="977"/>
      <c r="DJ50" s="977"/>
      <c r="DK50" s="987"/>
      <c r="DL50" s="976"/>
      <c r="DM50" s="977"/>
      <c r="DN50" s="977"/>
      <c r="DO50" s="977"/>
      <c r="DP50" s="987"/>
      <c r="DQ50" s="976"/>
      <c r="DR50" s="977"/>
      <c r="DS50" s="977"/>
      <c r="DT50" s="977"/>
      <c r="DU50" s="987"/>
      <c r="DV50" s="969"/>
      <c r="DW50" s="970"/>
      <c r="DX50" s="970"/>
      <c r="DY50" s="970"/>
      <c r="DZ50" s="988"/>
      <c r="EA50" s="55"/>
    </row>
    <row r="51" spans="1:131" s="52" customFormat="1" ht="26.25" customHeight="1">
      <c r="A51" s="60">
        <v>24</v>
      </c>
      <c r="B51" s="969"/>
      <c r="C51" s="970"/>
      <c r="D51" s="970"/>
      <c r="E51" s="970"/>
      <c r="F51" s="970"/>
      <c r="G51" s="970"/>
      <c r="H51" s="970"/>
      <c r="I51" s="970"/>
      <c r="J51" s="970"/>
      <c r="K51" s="970"/>
      <c r="L51" s="970"/>
      <c r="M51" s="970"/>
      <c r="N51" s="970"/>
      <c r="O51" s="970"/>
      <c r="P51" s="971"/>
      <c r="Q51" s="996"/>
      <c r="R51" s="997"/>
      <c r="S51" s="997"/>
      <c r="T51" s="997"/>
      <c r="U51" s="997"/>
      <c r="V51" s="997"/>
      <c r="W51" s="997"/>
      <c r="X51" s="997"/>
      <c r="Y51" s="997"/>
      <c r="Z51" s="997"/>
      <c r="AA51" s="997"/>
      <c r="AB51" s="997"/>
      <c r="AC51" s="997"/>
      <c r="AD51" s="997"/>
      <c r="AE51" s="998"/>
      <c r="AF51" s="999"/>
      <c r="AG51" s="977"/>
      <c r="AH51" s="977"/>
      <c r="AI51" s="977"/>
      <c r="AJ51" s="1000"/>
      <c r="AK51" s="1001"/>
      <c r="AL51" s="997"/>
      <c r="AM51" s="997"/>
      <c r="AN51" s="997"/>
      <c r="AO51" s="997"/>
      <c r="AP51" s="997"/>
      <c r="AQ51" s="997"/>
      <c r="AR51" s="997"/>
      <c r="AS51" s="997"/>
      <c r="AT51" s="997"/>
      <c r="AU51" s="997"/>
      <c r="AV51" s="997"/>
      <c r="AW51" s="997"/>
      <c r="AX51" s="997"/>
      <c r="AY51" s="997"/>
      <c r="AZ51" s="1002"/>
      <c r="BA51" s="1002"/>
      <c r="BB51" s="1002"/>
      <c r="BC51" s="1002"/>
      <c r="BD51" s="1002"/>
      <c r="BE51" s="974"/>
      <c r="BF51" s="974"/>
      <c r="BG51" s="974"/>
      <c r="BH51" s="974"/>
      <c r="BI51" s="975"/>
      <c r="BJ51" s="64"/>
      <c r="BK51" s="64"/>
      <c r="BL51" s="64"/>
      <c r="BM51" s="64"/>
      <c r="BN51" s="64"/>
      <c r="BO51" s="63"/>
      <c r="BP51" s="63"/>
      <c r="BQ51" s="60">
        <v>45</v>
      </c>
      <c r="BR51" s="88"/>
      <c r="BS51" s="969"/>
      <c r="BT51" s="970"/>
      <c r="BU51" s="970"/>
      <c r="BV51" s="970"/>
      <c r="BW51" s="970"/>
      <c r="BX51" s="970"/>
      <c r="BY51" s="970"/>
      <c r="BZ51" s="970"/>
      <c r="CA51" s="970"/>
      <c r="CB51" s="970"/>
      <c r="CC51" s="970"/>
      <c r="CD51" s="970"/>
      <c r="CE51" s="970"/>
      <c r="CF51" s="970"/>
      <c r="CG51" s="971"/>
      <c r="CH51" s="976"/>
      <c r="CI51" s="977"/>
      <c r="CJ51" s="977"/>
      <c r="CK51" s="977"/>
      <c r="CL51" s="987"/>
      <c r="CM51" s="976"/>
      <c r="CN51" s="977"/>
      <c r="CO51" s="977"/>
      <c r="CP51" s="977"/>
      <c r="CQ51" s="987"/>
      <c r="CR51" s="976"/>
      <c r="CS51" s="977"/>
      <c r="CT51" s="977"/>
      <c r="CU51" s="977"/>
      <c r="CV51" s="987"/>
      <c r="CW51" s="976"/>
      <c r="CX51" s="977"/>
      <c r="CY51" s="977"/>
      <c r="CZ51" s="977"/>
      <c r="DA51" s="987"/>
      <c r="DB51" s="976"/>
      <c r="DC51" s="977"/>
      <c r="DD51" s="977"/>
      <c r="DE51" s="977"/>
      <c r="DF51" s="987"/>
      <c r="DG51" s="976"/>
      <c r="DH51" s="977"/>
      <c r="DI51" s="977"/>
      <c r="DJ51" s="977"/>
      <c r="DK51" s="987"/>
      <c r="DL51" s="976"/>
      <c r="DM51" s="977"/>
      <c r="DN51" s="977"/>
      <c r="DO51" s="977"/>
      <c r="DP51" s="987"/>
      <c r="DQ51" s="976"/>
      <c r="DR51" s="977"/>
      <c r="DS51" s="977"/>
      <c r="DT51" s="977"/>
      <c r="DU51" s="987"/>
      <c r="DV51" s="969"/>
      <c r="DW51" s="970"/>
      <c r="DX51" s="970"/>
      <c r="DY51" s="970"/>
      <c r="DZ51" s="988"/>
      <c r="EA51" s="55"/>
    </row>
    <row r="52" spans="1:131" s="52" customFormat="1" ht="26.25" customHeight="1">
      <c r="A52" s="60">
        <v>25</v>
      </c>
      <c r="B52" s="969"/>
      <c r="C52" s="970"/>
      <c r="D52" s="970"/>
      <c r="E52" s="970"/>
      <c r="F52" s="970"/>
      <c r="G52" s="970"/>
      <c r="H52" s="970"/>
      <c r="I52" s="970"/>
      <c r="J52" s="970"/>
      <c r="K52" s="970"/>
      <c r="L52" s="970"/>
      <c r="M52" s="970"/>
      <c r="N52" s="970"/>
      <c r="O52" s="970"/>
      <c r="P52" s="971"/>
      <c r="Q52" s="996"/>
      <c r="R52" s="997"/>
      <c r="S52" s="997"/>
      <c r="T52" s="997"/>
      <c r="U52" s="997"/>
      <c r="V52" s="997"/>
      <c r="W52" s="997"/>
      <c r="X52" s="997"/>
      <c r="Y52" s="997"/>
      <c r="Z52" s="997"/>
      <c r="AA52" s="997"/>
      <c r="AB52" s="997"/>
      <c r="AC52" s="997"/>
      <c r="AD52" s="997"/>
      <c r="AE52" s="998"/>
      <c r="AF52" s="999"/>
      <c r="AG52" s="977"/>
      <c r="AH52" s="977"/>
      <c r="AI52" s="977"/>
      <c r="AJ52" s="1000"/>
      <c r="AK52" s="1001"/>
      <c r="AL52" s="997"/>
      <c r="AM52" s="997"/>
      <c r="AN52" s="997"/>
      <c r="AO52" s="997"/>
      <c r="AP52" s="997"/>
      <c r="AQ52" s="997"/>
      <c r="AR52" s="997"/>
      <c r="AS52" s="997"/>
      <c r="AT52" s="997"/>
      <c r="AU52" s="997"/>
      <c r="AV52" s="997"/>
      <c r="AW52" s="997"/>
      <c r="AX52" s="997"/>
      <c r="AY52" s="997"/>
      <c r="AZ52" s="1002"/>
      <c r="BA52" s="1002"/>
      <c r="BB52" s="1002"/>
      <c r="BC52" s="1002"/>
      <c r="BD52" s="1002"/>
      <c r="BE52" s="974"/>
      <c r="BF52" s="974"/>
      <c r="BG52" s="974"/>
      <c r="BH52" s="974"/>
      <c r="BI52" s="975"/>
      <c r="BJ52" s="64"/>
      <c r="BK52" s="64"/>
      <c r="BL52" s="64"/>
      <c r="BM52" s="64"/>
      <c r="BN52" s="64"/>
      <c r="BO52" s="63"/>
      <c r="BP52" s="63"/>
      <c r="BQ52" s="60">
        <v>46</v>
      </c>
      <c r="BR52" s="88"/>
      <c r="BS52" s="969"/>
      <c r="BT52" s="970"/>
      <c r="BU52" s="970"/>
      <c r="BV52" s="970"/>
      <c r="BW52" s="970"/>
      <c r="BX52" s="970"/>
      <c r="BY52" s="970"/>
      <c r="BZ52" s="970"/>
      <c r="CA52" s="970"/>
      <c r="CB52" s="970"/>
      <c r="CC52" s="970"/>
      <c r="CD52" s="970"/>
      <c r="CE52" s="970"/>
      <c r="CF52" s="970"/>
      <c r="CG52" s="971"/>
      <c r="CH52" s="976"/>
      <c r="CI52" s="977"/>
      <c r="CJ52" s="977"/>
      <c r="CK52" s="977"/>
      <c r="CL52" s="987"/>
      <c r="CM52" s="976"/>
      <c r="CN52" s="977"/>
      <c r="CO52" s="977"/>
      <c r="CP52" s="977"/>
      <c r="CQ52" s="987"/>
      <c r="CR52" s="976"/>
      <c r="CS52" s="977"/>
      <c r="CT52" s="977"/>
      <c r="CU52" s="977"/>
      <c r="CV52" s="987"/>
      <c r="CW52" s="976"/>
      <c r="CX52" s="977"/>
      <c r="CY52" s="977"/>
      <c r="CZ52" s="977"/>
      <c r="DA52" s="987"/>
      <c r="DB52" s="976"/>
      <c r="DC52" s="977"/>
      <c r="DD52" s="977"/>
      <c r="DE52" s="977"/>
      <c r="DF52" s="987"/>
      <c r="DG52" s="976"/>
      <c r="DH52" s="977"/>
      <c r="DI52" s="977"/>
      <c r="DJ52" s="977"/>
      <c r="DK52" s="987"/>
      <c r="DL52" s="976"/>
      <c r="DM52" s="977"/>
      <c r="DN52" s="977"/>
      <c r="DO52" s="977"/>
      <c r="DP52" s="987"/>
      <c r="DQ52" s="976"/>
      <c r="DR52" s="977"/>
      <c r="DS52" s="977"/>
      <c r="DT52" s="977"/>
      <c r="DU52" s="987"/>
      <c r="DV52" s="969"/>
      <c r="DW52" s="970"/>
      <c r="DX52" s="970"/>
      <c r="DY52" s="970"/>
      <c r="DZ52" s="988"/>
      <c r="EA52" s="55"/>
    </row>
    <row r="53" spans="1:131" s="52" customFormat="1" ht="26.25" customHeight="1">
      <c r="A53" s="60">
        <v>26</v>
      </c>
      <c r="B53" s="969"/>
      <c r="C53" s="970"/>
      <c r="D53" s="970"/>
      <c r="E53" s="970"/>
      <c r="F53" s="970"/>
      <c r="G53" s="970"/>
      <c r="H53" s="970"/>
      <c r="I53" s="970"/>
      <c r="J53" s="970"/>
      <c r="K53" s="970"/>
      <c r="L53" s="970"/>
      <c r="M53" s="970"/>
      <c r="N53" s="970"/>
      <c r="O53" s="970"/>
      <c r="P53" s="971"/>
      <c r="Q53" s="996"/>
      <c r="R53" s="997"/>
      <c r="S53" s="997"/>
      <c r="T53" s="997"/>
      <c r="U53" s="997"/>
      <c r="V53" s="997"/>
      <c r="W53" s="997"/>
      <c r="X53" s="997"/>
      <c r="Y53" s="997"/>
      <c r="Z53" s="997"/>
      <c r="AA53" s="997"/>
      <c r="AB53" s="997"/>
      <c r="AC53" s="997"/>
      <c r="AD53" s="997"/>
      <c r="AE53" s="998"/>
      <c r="AF53" s="999"/>
      <c r="AG53" s="977"/>
      <c r="AH53" s="977"/>
      <c r="AI53" s="977"/>
      <c r="AJ53" s="1000"/>
      <c r="AK53" s="1001"/>
      <c r="AL53" s="997"/>
      <c r="AM53" s="997"/>
      <c r="AN53" s="997"/>
      <c r="AO53" s="997"/>
      <c r="AP53" s="997"/>
      <c r="AQ53" s="997"/>
      <c r="AR53" s="997"/>
      <c r="AS53" s="997"/>
      <c r="AT53" s="997"/>
      <c r="AU53" s="997"/>
      <c r="AV53" s="997"/>
      <c r="AW53" s="997"/>
      <c r="AX53" s="997"/>
      <c r="AY53" s="997"/>
      <c r="AZ53" s="1002"/>
      <c r="BA53" s="1002"/>
      <c r="BB53" s="1002"/>
      <c r="BC53" s="1002"/>
      <c r="BD53" s="1002"/>
      <c r="BE53" s="974"/>
      <c r="BF53" s="974"/>
      <c r="BG53" s="974"/>
      <c r="BH53" s="974"/>
      <c r="BI53" s="975"/>
      <c r="BJ53" s="64"/>
      <c r="BK53" s="64"/>
      <c r="BL53" s="64"/>
      <c r="BM53" s="64"/>
      <c r="BN53" s="64"/>
      <c r="BO53" s="63"/>
      <c r="BP53" s="63"/>
      <c r="BQ53" s="60">
        <v>47</v>
      </c>
      <c r="BR53" s="88"/>
      <c r="BS53" s="969"/>
      <c r="BT53" s="970"/>
      <c r="BU53" s="970"/>
      <c r="BV53" s="970"/>
      <c r="BW53" s="970"/>
      <c r="BX53" s="970"/>
      <c r="BY53" s="970"/>
      <c r="BZ53" s="970"/>
      <c r="CA53" s="970"/>
      <c r="CB53" s="970"/>
      <c r="CC53" s="970"/>
      <c r="CD53" s="970"/>
      <c r="CE53" s="970"/>
      <c r="CF53" s="970"/>
      <c r="CG53" s="971"/>
      <c r="CH53" s="976"/>
      <c r="CI53" s="977"/>
      <c r="CJ53" s="977"/>
      <c r="CK53" s="977"/>
      <c r="CL53" s="987"/>
      <c r="CM53" s="976"/>
      <c r="CN53" s="977"/>
      <c r="CO53" s="977"/>
      <c r="CP53" s="977"/>
      <c r="CQ53" s="987"/>
      <c r="CR53" s="976"/>
      <c r="CS53" s="977"/>
      <c r="CT53" s="977"/>
      <c r="CU53" s="977"/>
      <c r="CV53" s="987"/>
      <c r="CW53" s="976"/>
      <c r="CX53" s="977"/>
      <c r="CY53" s="977"/>
      <c r="CZ53" s="977"/>
      <c r="DA53" s="987"/>
      <c r="DB53" s="976"/>
      <c r="DC53" s="977"/>
      <c r="DD53" s="977"/>
      <c r="DE53" s="977"/>
      <c r="DF53" s="987"/>
      <c r="DG53" s="976"/>
      <c r="DH53" s="977"/>
      <c r="DI53" s="977"/>
      <c r="DJ53" s="977"/>
      <c r="DK53" s="987"/>
      <c r="DL53" s="976"/>
      <c r="DM53" s="977"/>
      <c r="DN53" s="977"/>
      <c r="DO53" s="977"/>
      <c r="DP53" s="987"/>
      <c r="DQ53" s="976"/>
      <c r="DR53" s="977"/>
      <c r="DS53" s="977"/>
      <c r="DT53" s="977"/>
      <c r="DU53" s="987"/>
      <c r="DV53" s="969"/>
      <c r="DW53" s="970"/>
      <c r="DX53" s="970"/>
      <c r="DY53" s="970"/>
      <c r="DZ53" s="988"/>
      <c r="EA53" s="55"/>
    </row>
    <row r="54" spans="1:131" s="52" customFormat="1" ht="26.25" customHeight="1">
      <c r="A54" s="60">
        <v>27</v>
      </c>
      <c r="B54" s="969"/>
      <c r="C54" s="970"/>
      <c r="D54" s="970"/>
      <c r="E54" s="970"/>
      <c r="F54" s="970"/>
      <c r="G54" s="970"/>
      <c r="H54" s="970"/>
      <c r="I54" s="970"/>
      <c r="J54" s="970"/>
      <c r="K54" s="970"/>
      <c r="L54" s="970"/>
      <c r="M54" s="970"/>
      <c r="N54" s="970"/>
      <c r="O54" s="970"/>
      <c r="P54" s="971"/>
      <c r="Q54" s="996"/>
      <c r="R54" s="997"/>
      <c r="S54" s="997"/>
      <c r="T54" s="997"/>
      <c r="U54" s="997"/>
      <c r="V54" s="997"/>
      <c r="W54" s="997"/>
      <c r="X54" s="997"/>
      <c r="Y54" s="997"/>
      <c r="Z54" s="997"/>
      <c r="AA54" s="997"/>
      <c r="AB54" s="997"/>
      <c r="AC54" s="997"/>
      <c r="AD54" s="997"/>
      <c r="AE54" s="998"/>
      <c r="AF54" s="999"/>
      <c r="AG54" s="977"/>
      <c r="AH54" s="977"/>
      <c r="AI54" s="977"/>
      <c r="AJ54" s="1000"/>
      <c r="AK54" s="1001"/>
      <c r="AL54" s="997"/>
      <c r="AM54" s="997"/>
      <c r="AN54" s="997"/>
      <c r="AO54" s="997"/>
      <c r="AP54" s="997"/>
      <c r="AQ54" s="997"/>
      <c r="AR54" s="997"/>
      <c r="AS54" s="997"/>
      <c r="AT54" s="997"/>
      <c r="AU54" s="997"/>
      <c r="AV54" s="997"/>
      <c r="AW54" s="997"/>
      <c r="AX54" s="997"/>
      <c r="AY54" s="997"/>
      <c r="AZ54" s="1002"/>
      <c r="BA54" s="1002"/>
      <c r="BB54" s="1002"/>
      <c r="BC54" s="1002"/>
      <c r="BD54" s="1002"/>
      <c r="BE54" s="974"/>
      <c r="BF54" s="974"/>
      <c r="BG54" s="974"/>
      <c r="BH54" s="974"/>
      <c r="BI54" s="975"/>
      <c r="BJ54" s="64"/>
      <c r="BK54" s="64"/>
      <c r="BL54" s="64"/>
      <c r="BM54" s="64"/>
      <c r="BN54" s="64"/>
      <c r="BO54" s="63"/>
      <c r="BP54" s="63"/>
      <c r="BQ54" s="60">
        <v>48</v>
      </c>
      <c r="BR54" s="88"/>
      <c r="BS54" s="969"/>
      <c r="BT54" s="970"/>
      <c r="BU54" s="970"/>
      <c r="BV54" s="970"/>
      <c r="BW54" s="970"/>
      <c r="BX54" s="970"/>
      <c r="BY54" s="970"/>
      <c r="BZ54" s="970"/>
      <c r="CA54" s="970"/>
      <c r="CB54" s="970"/>
      <c r="CC54" s="970"/>
      <c r="CD54" s="970"/>
      <c r="CE54" s="970"/>
      <c r="CF54" s="970"/>
      <c r="CG54" s="971"/>
      <c r="CH54" s="976"/>
      <c r="CI54" s="977"/>
      <c r="CJ54" s="977"/>
      <c r="CK54" s="977"/>
      <c r="CL54" s="987"/>
      <c r="CM54" s="976"/>
      <c r="CN54" s="977"/>
      <c r="CO54" s="977"/>
      <c r="CP54" s="977"/>
      <c r="CQ54" s="987"/>
      <c r="CR54" s="976"/>
      <c r="CS54" s="977"/>
      <c r="CT54" s="977"/>
      <c r="CU54" s="977"/>
      <c r="CV54" s="987"/>
      <c r="CW54" s="976"/>
      <c r="CX54" s="977"/>
      <c r="CY54" s="977"/>
      <c r="CZ54" s="977"/>
      <c r="DA54" s="987"/>
      <c r="DB54" s="976"/>
      <c r="DC54" s="977"/>
      <c r="DD54" s="977"/>
      <c r="DE54" s="977"/>
      <c r="DF54" s="987"/>
      <c r="DG54" s="976"/>
      <c r="DH54" s="977"/>
      <c r="DI54" s="977"/>
      <c r="DJ54" s="977"/>
      <c r="DK54" s="987"/>
      <c r="DL54" s="976"/>
      <c r="DM54" s="977"/>
      <c r="DN54" s="977"/>
      <c r="DO54" s="977"/>
      <c r="DP54" s="987"/>
      <c r="DQ54" s="976"/>
      <c r="DR54" s="977"/>
      <c r="DS54" s="977"/>
      <c r="DT54" s="977"/>
      <c r="DU54" s="987"/>
      <c r="DV54" s="969"/>
      <c r="DW54" s="970"/>
      <c r="DX54" s="970"/>
      <c r="DY54" s="970"/>
      <c r="DZ54" s="988"/>
      <c r="EA54" s="55"/>
    </row>
    <row r="55" spans="1:131" s="52" customFormat="1" ht="26.25" customHeight="1">
      <c r="A55" s="60">
        <v>28</v>
      </c>
      <c r="B55" s="969"/>
      <c r="C55" s="970"/>
      <c r="D55" s="970"/>
      <c r="E55" s="970"/>
      <c r="F55" s="970"/>
      <c r="G55" s="970"/>
      <c r="H55" s="970"/>
      <c r="I55" s="970"/>
      <c r="J55" s="970"/>
      <c r="K55" s="970"/>
      <c r="L55" s="970"/>
      <c r="M55" s="970"/>
      <c r="N55" s="970"/>
      <c r="O55" s="970"/>
      <c r="P55" s="971"/>
      <c r="Q55" s="996"/>
      <c r="R55" s="997"/>
      <c r="S55" s="997"/>
      <c r="T55" s="997"/>
      <c r="U55" s="997"/>
      <c r="V55" s="997"/>
      <c r="W55" s="997"/>
      <c r="X55" s="997"/>
      <c r="Y55" s="997"/>
      <c r="Z55" s="997"/>
      <c r="AA55" s="997"/>
      <c r="AB55" s="997"/>
      <c r="AC55" s="997"/>
      <c r="AD55" s="997"/>
      <c r="AE55" s="998"/>
      <c r="AF55" s="999"/>
      <c r="AG55" s="977"/>
      <c r="AH55" s="977"/>
      <c r="AI55" s="977"/>
      <c r="AJ55" s="1000"/>
      <c r="AK55" s="1001"/>
      <c r="AL55" s="997"/>
      <c r="AM55" s="997"/>
      <c r="AN55" s="997"/>
      <c r="AO55" s="997"/>
      <c r="AP55" s="997"/>
      <c r="AQ55" s="997"/>
      <c r="AR55" s="997"/>
      <c r="AS55" s="997"/>
      <c r="AT55" s="997"/>
      <c r="AU55" s="997"/>
      <c r="AV55" s="997"/>
      <c r="AW55" s="997"/>
      <c r="AX55" s="997"/>
      <c r="AY55" s="997"/>
      <c r="AZ55" s="1002"/>
      <c r="BA55" s="1002"/>
      <c r="BB55" s="1002"/>
      <c r="BC55" s="1002"/>
      <c r="BD55" s="1002"/>
      <c r="BE55" s="974"/>
      <c r="BF55" s="974"/>
      <c r="BG55" s="974"/>
      <c r="BH55" s="974"/>
      <c r="BI55" s="975"/>
      <c r="BJ55" s="64"/>
      <c r="BK55" s="64"/>
      <c r="BL55" s="64"/>
      <c r="BM55" s="64"/>
      <c r="BN55" s="64"/>
      <c r="BO55" s="63"/>
      <c r="BP55" s="63"/>
      <c r="BQ55" s="60">
        <v>49</v>
      </c>
      <c r="BR55" s="88"/>
      <c r="BS55" s="969"/>
      <c r="BT55" s="970"/>
      <c r="BU55" s="970"/>
      <c r="BV55" s="970"/>
      <c r="BW55" s="970"/>
      <c r="BX55" s="970"/>
      <c r="BY55" s="970"/>
      <c r="BZ55" s="970"/>
      <c r="CA55" s="970"/>
      <c r="CB55" s="970"/>
      <c r="CC55" s="970"/>
      <c r="CD55" s="970"/>
      <c r="CE55" s="970"/>
      <c r="CF55" s="970"/>
      <c r="CG55" s="971"/>
      <c r="CH55" s="976"/>
      <c r="CI55" s="977"/>
      <c r="CJ55" s="977"/>
      <c r="CK55" s="977"/>
      <c r="CL55" s="987"/>
      <c r="CM55" s="976"/>
      <c r="CN55" s="977"/>
      <c r="CO55" s="977"/>
      <c r="CP55" s="977"/>
      <c r="CQ55" s="987"/>
      <c r="CR55" s="976"/>
      <c r="CS55" s="977"/>
      <c r="CT55" s="977"/>
      <c r="CU55" s="977"/>
      <c r="CV55" s="987"/>
      <c r="CW55" s="976"/>
      <c r="CX55" s="977"/>
      <c r="CY55" s="977"/>
      <c r="CZ55" s="977"/>
      <c r="DA55" s="987"/>
      <c r="DB55" s="976"/>
      <c r="DC55" s="977"/>
      <c r="DD55" s="977"/>
      <c r="DE55" s="977"/>
      <c r="DF55" s="987"/>
      <c r="DG55" s="976"/>
      <c r="DH55" s="977"/>
      <c r="DI55" s="977"/>
      <c r="DJ55" s="977"/>
      <c r="DK55" s="987"/>
      <c r="DL55" s="976"/>
      <c r="DM55" s="977"/>
      <c r="DN55" s="977"/>
      <c r="DO55" s="977"/>
      <c r="DP55" s="987"/>
      <c r="DQ55" s="976"/>
      <c r="DR55" s="977"/>
      <c r="DS55" s="977"/>
      <c r="DT55" s="977"/>
      <c r="DU55" s="987"/>
      <c r="DV55" s="969"/>
      <c r="DW55" s="970"/>
      <c r="DX55" s="970"/>
      <c r="DY55" s="970"/>
      <c r="DZ55" s="988"/>
      <c r="EA55" s="55"/>
    </row>
    <row r="56" spans="1:131" s="52" customFormat="1" ht="26.25" customHeight="1">
      <c r="A56" s="60">
        <v>29</v>
      </c>
      <c r="B56" s="969"/>
      <c r="C56" s="970"/>
      <c r="D56" s="970"/>
      <c r="E56" s="970"/>
      <c r="F56" s="970"/>
      <c r="G56" s="970"/>
      <c r="H56" s="970"/>
      <c r="I56" s="970"/>
      <c r="J56" s="970"/>
      <c r="K56" s="970"/>
      <c r="L56" s="970"/>
      <c r="M56" s="970"/>
      <c r="N56" s="970"/>
      <c r="O56" s="970"/>
      <c r="P56" s="971"/>
      <c r="Q56" s="996"/>
      <c r="R56" s="997"/>
      <c r="S56" s="997"/>
      <c r="T56" s="997"/>
      <c r="U56" s="997"/>
      <c r="V56" s="997"/>
      <c r="W56" s="997"/>
      <c r="X56" s="997"/>
      <c r="Y56" s="997"/>
      <c r="Z56" s="997"/>
      <c r="AA56" s="997"/>
      <c r="AB56" s="997"/>
      <c r="AC56" s="997"/>
      <c r="AD56" s="997"/>
      <c r="AE56" s="998"/>
      <c r="AF56" s="999"/>
      <c r="AG56" s="977"/>
      <c r="AH56" s="977"/>
      <c r="AI56" s="977"/>
      <c r="AJ56" s="1000"/>
      <c r="AK56" s="1001"/>
      <c r="AL56" s="997"/>
      <c r="AM56" s="997"/>
      <c r="AN56" s="997"/>
      <c r="AO56" s="997"/>
      <c r="AP56" s="997"/>
      <c r="AQ56" s="997"/>
      <c r="AR56" s="997"/>
      <c r="AS56" s="997"/>
      <c r="AT56" s="997"/>
      <c r="AU56" s="997"/>
      <c r="AV56" s="997"/>
      <c r="AW56" s="997"/>
      <c r="AX56" s="997"/>
      <c r="AY56" s="997"/>
      <c r="AZ56" s="1002"/>
      <c r="BA56" s="1002"/>
      <c r="BB56" s="1002"/>
      <c r="BC56" s="1002"/>
      <c r="BD56" s="1002"/>
      <c r="BE56" s="974"/>
      <c r="BF56" s="974"/>
      <c r="BG56" s="974"/>
      <c r="BH56" s="974"/>
      <c r="BI56" s="975"/>
      <c r="BJ56" s="64"/>
      <c r="BK56" s="64"/>
      <c r="BL56" s="64"/>
      <c r="BM56" s="64"/>
      <c r="BN56" s="64"/>
      <c r="BO56" s="63"/>
      <c r="BP56" s="63"/>
      <c r="BQ56" s="60">
        <v>50</v>
      </c>
      <c r="BR56" s="88"/>
      <c r="BS56" s="969"/>
      <c r="BT56" s="970"/>
      <c r="BU56" s="970"/>
      <c r="BV56" s="970"/>
      <c r="BW56" s="970"/>
      <c r="BX56" s="970"/>
      <c r="BY56" s="970"/>
      <c r="BZ56" s="970"/>
      <c r="CA56" s="970"/>
      <c r="CB56" s="970"/>
      <c r="CC56" s="970"/>
      <c r="CD56" s="970"/>
      <c r="CE56" s="970"/>
      <c r="CF56" s="970"/>
      <c r="CG56" s="971"/>
      <c r="CH56" s="976"/>
      <c r="CI56" s="977"/>
      <c r="CJ56" s="977"/>
      <c r="CK56" s="977"/>
      <c r="CL56" s="987"/>
      <c r="CM56" s="976"/>
      <c r="CN56" s="977"/>
      <c r="CO56" s="977"/>
      <c r="CP56" s="977"/>
      <c r="CQ56" s="987"/>
      <c r="CR56" s="976"/>
      <c r="CS56" s="977"/>
      <c r="CT56" s="977"/>
      <c r="CU56" s="977"/>
      <c r="CV56" s="987"/>
      <c r="CW56" s="976"/>
      <c r="CX56" s="977"/>
      <c r="CY56" s="977"/>
      <c r="CZ56" s="977"/>
      <c r="DA56" s="987"/>
      <c r="DB56" s="976"/>
      <c r="DC56" s="977"/>
      <c r="DD56" s="977"/>
      <c r="DE56" s="977"/>
      <c r="DF56" s="987"/>
      <c r="DG56" s="976"/>
      <c r="DH56" s="977"/>
      <c r="DI56" s="977"/>
      <c r="DJ56" s="977"/>
      <c r="DK56" s="987"/>
      <c r="DL56" s="976"/>
      <c r="DM56" s="977"/>
      <c r="DN56" s="977"/>
      <c r="DO56" s="977"/>
      <c r="DP56" s="987"/>
      <c r="DQ56" s="976"/>
      <c r="DR56" s="977"/>
      <c r="DS56" s="977"/>
      <c r="DT56" s="977"/>
      <c r="DU56" s="987"/>
      <c r="DV56" s="969"/>
      <c r="DW56" s="970"/>
      <c r="DX56" s="970"/>
      <c r="DY56" s="970"/>
      <c r="DZ56" s="988"/>
      <c r="EA56" s="55"/>
    </row>
    <row r="57" spans="1:131" s="52" customFormat="1" ht="26.25" customHeight="1">
      <c r="A57" s="60">
        <v>30</v>
      </c>
      <c r="B57" s="969"/>
      <c r="C57" s="970"/>
      <c r="D57" s="970"/>
      <c r="E57" s="970"/>
      <c r="F57" s="970"/>
      <c r="G57" s="970"/>
      <c r="H57" s="970"/>
      <c r="I57" s="970"/>
      <c r="J57" s="970"/>
      <c r="K57" s="970"/>
      <c r="L57" s="970"/>
      <c r="M57" s="970"/>
      <c r="N57" s="970"/>
      <c r="O57" s="970"/>
      <c r="P57" s="971"/>
      <c r="Q57" s="996"/>
      <c r="R57" s="997"/>
      <c r="S57" s="997"/>
      <c r="T57" s="997"/>
      <c r="U57" s="997"/>
      <c r="V57" s="997"/>
      <c r="W57" s="997"/>
      <c r="X57" s="997"/>
      <c r="Y57" s="997"/>
      <c r="Z57" s="997"/>
      <c r="AA57" s="997"/>
      <c r="AB57" s="997"/>
      <c r="AC57" s="997"/>
      <c r="AD57" s="997"/>
      <c r="AE57" s="998"/>
      <c r="AF57" s="999"/>
      <c r="AG57" s="977"/>
      <c r="AH57" s="977"/>
      <c r="AI57" s="977"/>
      <c r="AJ57" s="1000"/>
      <c r="AK57" s="1001"/>
      <c r="AL57" s="997"/>
      <c r="AM57" s="997"/>
      <c r="AN57" s="997"/>
      <c r="AO57" s="997"/>
      <c r="AP57" s="997"/>
      <c r="AQ57" s="997"/>
      <c r="AR57" s="997"/>
      <c r="AS57" s="997"/>
      <c r="AT57" s="997"/>
      <c r="AU57" s="997"/>
      <c r="AV57" s="997"/>
      <c r="AW57" s="997"/>
      <c r="AX57" s="997"/>
      <c r="AY57" s="997"/>
      <c r="AZ57" s="1002"/>
      <c r="BA57" s="1002"/>
      <c r="BB57" s="1002"/>
      <c r="BC57" s="1002"/>
      <c r="BD57" s="1002"/>
      <c r="BE57" s="974"/>
      <c r="BF57" s="974"/>
      <c r="BG57" s="974"/>
      <c r="BH57" s="974"/>
      <c r="BI57" s="975"/>
      <c r="BJ57" s="64"/>
      <c r="BK57" s="64"/>
      <c r="BL57" s="64"/>
      <c r="BM57" s="64"/>
      <c r="BN57" s="64"/>
      <c r="BO57" s="63"/>
      <c r="BP57" s="63"/>
      <c r="BQ57" s="60">
        <v>51</v>
      </c>
      <c r="BR57" s="88"/>
      <c r="BS57" s="969"/>
      <c r="BT57" s="970"/>
      <c r="BU57" s="970"/>
      <c r="BV57" s="970"/>
      <c r="BW57" s="970"/>
      <c r="BX57" s="970"/>
      <c r="BY57" s="970"/>
      <c r="BZ57" s="970"/>
      <c r="CA57" s="970"/>
      <c r="CB57" s="970"/>
      <c r="CC57" s="970"/>
      <c r="CD57" s="970"/>
      <c r="CE57" s="970"/>
      <c r="CF57" s="970"/>
      <c r="CG57" s="971"/>
      <c r="CH57" s="976"/>
      <c r="CI57" s="977"/>
      <c r="CJ57" s="977"/>
      <c r="CK57" s="977"/>
      <c r="CL57" s="987"/>
      <c r="CM57" s="976"/>
      <c r="CN57" s="977"/>
      <c r="CO57" s="977"/>
      <c r="CP57" s="977"/>
      <c r="CQ57" s="987"/>
      <c r="CR57" s="976"/>
      <c r="CS57" s="977"/>
      <c r="CT57" s="977"/>
      <c r="CU57" s="977"/>
      <c r="CV57" s="987"/>
      <c r="CW57" s="976"/>
      <c r="CX57" s="977"/>
      <c r="CY57" s="977"/>
      <c r="CZ57" s="977"/>
      <c r="DA57" s="987"/>
      <c r="DB57" s="976"/>
      <c r="DC57" s="977"/>
      <c r="DD57" s="977"/>
      <c r="DE57" s="977"/>
      <c r="DF57" s="987"/>
      <c r="DG57" s="976"/>
      <c r="DH57" s="977"/>
      <c r="DI57" s="977"/>
      <c r="DJ57" s="977"/>
      <c r="DK57" s="987"/>
      <c r="DL57" s="976"/>
      <c r="DM57" s="977"/>
      <c r="DN57" s="977"/>
      <c r="DO57" s="977"/>
      <c r="DP57" s="987"/>
      <c r="DQ57" s="976"/>
      <c r="DR57" s="977"/>
      <c r="DS57" s="977"/>
      <c r="DT57" s="977"/>
      <c r="DU57" s="987"/>
      <c r="DV57" s="969"/>
      <c r="DW57" s="970"/>
      <c r="DX57" s="970"/>
      <c r="DY57" s="970"/>
      <c r="DZ57" s="988"/>
      <c r="EA57" s="55"/>
    </row>
    <row r="58" spans="1:131" s="52" customFormat="1" ht="26.25" customHeight="1">
      <c r="A58" s="60">
        <v>31</v>
      </c>
      <c r="B58" s="969"/>
      <c r="C58" s="970"/>
      <c r="D58" s="970"/>
      <c r="E58" s="970"/>
      <c r="F58" s="970"/>
      <c r="G58" s="970"/>
      <c r="H58" s="970"/>
      <c r="I58" s="970"/>
      <c r="J58" s="970"/>
      <c r="K58" s="970"/>
      <c r="L58" s="970"/>
      <c r="M58" s="970"/>
      <c r="N58" s="970"/>
      <c r="O58" s="970"/>
      <c r="P58" s="971"/>
      <c r="Q58" s="996"/>
      <c r="R58" s="997"/>
      <c r="S58" s="997"/>
      <c r="T58" s="997"/>
      <c r="U58" s="997"/>
      <c r="V58" s="997"/>
      <c r="W58" s="997"/>
      <c r="X58" s="997"/>
      <c r="Y58" s="997"/>
      <c r="Z58" s="997"/>
      <c r="AA58" s="997"/>
      <c r="AB58" s="997"/>
      <c r="AC58" s="997"/>
      <c r="AD58" s="997"/>
      <c r="AE58" s="998"/>
      <c r="AF58" s="999"/>
      <c r="AG58" s="977"/>
      <c r="AH58" s="977"/>
      <c r="AI58" s="977"/>
      <c r="AJ58" s="1000"/>
      <c r="AK58" s="1001"/>
      <c r="AL58" s="997"/>
      <c r="AM58" s="997"/>
      <c r="AN58" s="997"/>
      <c r="AO58" s="997"/>
      <c r="AP58" s="997"/>
      <c r="AQ58" s="997"/>
      <c r="AR58" s="997"/>
      <c r="AS58" s="997"/>
      <c r="AT58" s="997"/>
      <c r="AU58" s="997"/>
      <c r="AV58" s="997"/>
      <c r="AW58" s="997"/>
      <c r="AX58" s="997"/>
      <c r="AY58" s="997"/>
      <c r="AZ58" s="1002"/>
      <c r="BA58" s="1002"/>
      <c r="BB58" s="1002"/>
      <c r="BC58" s="1002"/>
      <c r="BD58" s="1002"/>
      <c r="BE58" s="974"/>
      <c r="BF58" s="974"/>
      <c r="BG58" s="974"/>
      <c r="BH58" s="974"/>
      <c r="BI58" s="975"/>
      <c r="BJ58" s="64"/>
      <c r="BK58" s="64"/>
      <c r="BL58" s="64"/>
      <c r="BM58" s="64"/>
      <c r="BN58" s="64"/>
      <c r="BO58" s="63"/>
      <c r="BP58" s="63"/>
      <c r="BQ58" s="60">
        <v>52</v>
      </c>
      <c r="BR58" s="88"/>
      <c r="BS58" s="969"/>
      <c r="BT58" s="970"/>
      <c r="BU58" s="970"/>
      <c r="BV58" s="970"/>
      <c r="BW58" s="970"/>
      <c r="BX58" s="970"/>
      <c r="BY58" s="970"/>
      <c r="BZ58" s="970"/>
      <c r="CA58" s="970"/>
      <c r="CB58" s="970"/>
      <c r="CC58" s="970"/>
      <c r="CD58" s="970"/>
      <c r="CE58" s="970"/>
      <c r="CF58" s="970"/>
      <c r="CG58" s="971"/>
      <c r="CH58" s="976"/>
      <c r="CI58" s="977"/>
      <c r="CJ58" s="977"/>
      <c r="CK58" s="977"/>
      <c r="CL58" s="987"/>
      <c r="CM58" s="976"/>
      <c r="CN58" s="977"/>
      <c r="CO58" s="977"/>
      <c r="CP58" s="977"/>
      <c r="CQ58" s="987"/>
      <c r="CR58" s="976"/>
      <c r="CS58" s="977"/>
      <c r="CT58" s="977"/>
      <c r="CU58" s="977"/>
      <c r="CV58" s="987"/>
      <c r="CW58" s="976"/>
      <c r="CX58" s="977"/>
      <c r="CY58" s="977"/>
      <c r="CZ58" s="977"/>
      <c r="DA58" s="987"/>
      <c r="DB58" s="976"/>
      <c r="DC58" s="977"/>
      <c r="DD58" s="977"/>
      <c r="DE58" s="977"/>
      <c r="DF58" s="987"/>
      <c r="DG58" s="976"/>
      <c r="DH58" s="977"/>
      <c r="DI58" s="977"/>
      <c r="DJ58" s="977"/>
      <c r="DK58" s="987"/>
      <c r="DL58" s="976"/>
      <c r="DM58" s="977"/>
      <c r="DN58" s="977"/>
      <c r="DO58" s="977"/>
      <c r="DP58" s="987"/>
      <c r="DQ58" s="976"/>
      <c r="DR58" s="977"/>
      <c r="DS58" s="977"/>
      <c r="DT58" s="977"/>
      <c r="DU58" s="987"/>
      <c r="DV58" s="969"/>
      <c r="DW58" s="970"/>
      <c r="DX58" s="970"/>
      <c r="DY58" s="970"/>
      <c r="DZ58" s="988"/>
      <c r="EA58" s="55"/>
    </row>
    <row r="59" spans="1:131" s="52" customFormat="1" ht="26.25" customHeight="1">
      <c r="A59" s="60">
        <v>32</v>
      </c>
      <c r="B59" s="969"/>
      <c r="C59" s="970"/>
      <c r="D59" s="970"/>
      <c r="E59" s="970"/>
      <c r="F59" s="970"/>
      <c r="G59" s="970"/>
      <c r="H59" s="970"/>
      <c r="I59" s="970"/>
      <c r="J59" s="970"/>
      <c r="K59" s="970"/>
      <c r="L59" s="970"/>
      <c r="M59" s="970"/>
      <c r="N59" s="970"/>
      <c r="O59" s="970"/>
      <c r="P59" s="971"/>
      <c r="Q59" s="996"/>
      <c r="R59" s="997"/>
      <c r="S59" s="997"/>
      <c r="T59" s="997"/>
      <c r="U59" s="997"/>
      <c r="V59" s="997"/>
      <c r="W59" s="997"/>
      <c r="X59" s="997"/>
      <c r="Y59" s="997"/>
      <c r="Z59" s="997"/>
      <c r="AA59" s="997"/>
      <c r="AB59" s="997"/>
      <c r="AC59" s="997"/>
      <c r="AD59" s="997"/>
      <c r="AE59" s="998"/>
      <c r="AF59" s="999"/>
      <c r="AG59" s="977"/>
      <c r="AH59" s="977"/>
      <c r="AI59" s="977"/>
      <c r="AJ59" s="1000"/>
      <c r="AK59" s="1001"/>
      <c r="AL59" s="997"/>
      <c r="AM59" s="997"/>
      <c r="AN59" s="997"/>
      <c r="AO59" s="997"/>
      <c r="AP59" s="997"/>
      <c r="AQ59" s="997"/>
      <c r="AR59" s="997"/>
      <c r="AS59" s="997"/>
      <c r="AT59" s="997"/>
      <c r="AU59" s="997"/>
      <c r="AV59" s="997"/>
      <c r="AW59" s="997"/>
      <c r="AX59" s="997"/>
      <c r="AY59" s="997"/>
      <c r="AZ59" s="1002"/>
      <c r="BA59" s="1002"/>
      <c r="BB59" s="1002"/>
      <c r="BC59" s="1002"/>
      <c r="BD59" s="1002"/>
      <c r="BE59" s="974"/>
      <c r="BF59" s="974"/>
      <c r="BG59" s="974"/>
      <c r="BH59" s="974"/>
      <c r="BI59" s="975"/>
      <c r="BJ59" s="64"/>
      <c r="BK59" s="64"/>
      <c r="BL59" s="64"/>
      <c r="BM59" s="64"/>
      <c r="BN59" s="64"/>
      <c r="BO59" s="63"/>
      <c r="BP59" s="63"/>
      <c r="BQ59" s="60">
        <v>53</v>
      </c>
      <c r="BR59" s="88"/>
      <c r="BS59" s="969"/>
      <c r="BT59" s="970"/>
      <c r="BU59" s="970"/>
      <c r="BV59" s="970"/>
      <c r="BW59" s="970"/>
      <c r="BX59" s="970"/>
      <c r="BY59" s="970"/>
      <c r="BZ59" s="970"/>
      <c r="CA59" s="970"/>
      <c r="CB59" s="970"/>
      <c r="CC59" s="970"/>
      <c r="CD59" s="970"/>
      <c r="CE59" s="970"/>
      <c r="CF59" s="970"/>
      <c r="CG59" s="971"/>
      <c r="CH59" s="976"/>
      <c r="CI59" s="977"/>
      <c r="CJ59" s="977"/>
      <c r="CK59" s="977"/>
      <c r="CL59" s="987"/>
      <c r="CM59" s="976"/>
      <c r="CN59" s="977"/>
      <c r="CO59" s="977"/>
      <c r="CP59" s="977"/>
      <c r="CQ59" s="987"/>
      <c r="CR59" s="976"/>
      <c r="CS59" s="977"/>
      <c r="CT59" s="977"/>
      <c r="CU59" s="977"/>
      <c r="CV59" s="987"/>
      <c r="CW59" s="976"/>
      <c r="CX59" s="977"/>
      <c r="CY59" s="977"/>
      <c r="CZ59" s="977"/>
      <c r="DA59" s="987"/>
      <c r="DB59" s="976"/>
      <c r="DC59" s="977"/>
      <c r="DD59" s="977"/>
      <c r="DE59" s="977"/>
      <c r="DF59" s="987"/>
      <c r="DG59" s="976"/>
      <c r="DH59" s="977"/>
      <c r="DI59" s="977"/>
      <c r="DJ59" s="977"/>
      <c r="DK59" s="987"/>
      <c r="DL59" s="976"/>
      <c r="DM59" s="977"/>
      <c r="DN59" s="977"/>
      <c r="DO59" s="977"/>
      <c r="DP59" s="987"/>
      <c r="DQ59" s="976"/>
      <c r="DR59" s="977"/>
      <c r="DS59" s="977"/>
      <c r="DT59" s="977"/>
      <c r="DU59" s="987"/>
      <c r="DV59" s="969"/>
      <c r="DW59" s="970"/>
      <c r="DX59" s="970"/>
      <c r="DY59" s="970"/>
      <c r="DZ59" s="988"/>
      <c r="EA59" s="55"/>
    </row>
    <row r="60" spans="1:131" s="52" customFormat="1" ht="26.25" customHeight="1">
      <c r="A60" s="60">
        <v>33</v>
      </c>
      <c r="B60" s="969"/>
      <c r="C60" s="970"/>
      <c r="D60" s="970"/>
      <c r="E60" s="970"/>
      <c r="F60" s="970"/>
      <c r="G60" s="970"/>
      <c r="H60" s="970"/>
      <c r="I60" s="970"/>
      <c r="J60" s="970"/>
      <c r="K60" s="970"/>
      <c r="L60" s="970"/>
      <c r="M60" s="970"/>
      <c r="N60" s="970"/>
      <c r="O60" s="970"/>
      <c r="P60" s="971"/>
      <c r="Q60" s="996"/>
      <c r="R60" s="997"/>
      <c r="S60" s="997"/>
      <c r="T60" s="997"/>
      <c r="U60" s="997"/>
      <c r="V60" s="997"/>
      <c r="W60" s="997"/>
      <c r="X60" s="997"/>
      <c r="Y60" s="997"/>
      <c r="Z60" s="997"/>
      <c r="AA60" s="997"/>
      <c r="AB60" s="997"/>
      <c r="AC60" s="997"/>
      <c r="AD60" s="997"/>
      <c r="AE60" s="998"/>
      <c r="AF60" s="999"/>
      <c r="AG60" s="977"/>
      <c r="AH60" s="977"/>
      <c r="AI60" s="977"/>
      <c r="AJ60" s="1000"/>
      <c r="AK60" s="1001"/>
      <c r="AL60" s="997"/>
      <c r="AM60" s="997"/>
      <c r="AN60" s="997"/>
      <c r="AO60" s="997"/>
      <c r="AP60" s="997"/>
      <c r="AQ60" s="997"/>
      <c r="AR60" s="997"/>
      <c r="AS60" s="997"/>
      <c r="AT60" s="997"/>
      <c r="AU60" s="997"/>
      <c r="AV60" s="997"/>
      <c r="AW60" s="997"/>
      <c r="AX60" s="997"/>
      <c r="AY60" s="997"/>
      <c r="AZ60" s="1002"/>
      <c r="BA60" s="1002"/>
      <c r="BB60" s="1002"/>
      <c r="BC60" s="1002"/>
      <c r="BD60" s="1002"/>
      <c r="BE60" s="974"/>
      <c r="BF60" s="974"/>
      <c r="BG60" s="974"/>
      <c r="BH60" s="974"/>
      <c r="BI60" s="975"/>
      <c r="BJ60" s="64"/>
      <c r="BK60" s="64"/>
      <c r="BL60" s="64"/>
      <c r="BM60" s="64"/>
      <c r="BN60" s="64"/>
      <c r="BO60" s="63"/>
      <c r="BP60" s="63"/>
      <c r="BQ60" s="60">
        <v>54</v>
      </c>
      <c r="BR60" s="88"/>
      <c r="BS60" s="969"/>
      <c r="BT60" s="970"/>
      <c r="BU60" s="970"/>
      <c r="BV60" s="970"/>
      <c r="BW60" s="970"/>
      <c r="BX60" s="970"/>
      <c r="BY60" s="970"/>
      <c r="BZ60" s="970"/>
      <c r="CA60" s="970"/>
      <c r="CB60" s="970"/>
      <c r="CC60" s="970"/>
      <c r="CD60" s="970"/>
      <c r="CE60" s="970"/>
      <c r="CF60" s="970"/>
      <c r="CG60" s="971"/>
      <c r="CH60" s="976"/>
      <c r="CI60" s="977"/>
      <c r="CJ60" s="977"/>
      <c r="CK60" s="977"/>
      <c r="CL60" s="987"/>
      <c r="CM60" s="976"/>
      <c r="CN60" s="977"/>
      <c r="CO60" s="977"/>
      <c r="CP60" s="977"/>
      <c r="CQ60" s="987"/>
      <c r="CR60" s="976"/>
      <c r="CS60" s="977"/>
      <c r="CT60" s="977"/>
      <c r="CU60" s="977"/>
      <c r="CV60" s="987"/>
      <c r="CW60" s="976"/>
      <c r="CX60" s="977"/>
      <c r="CY60" s="977"/>
      <c r="CZ60" s="977"/>
      <c r="DA60" s="987"/>
      <c r="DB60" s="976"/>
      <c r="DC60" s="977"/>
      <c r="DD60" s="977"/>
      <c r="DE60" s="977"/>
      <c r="DF60" s="987"/>
      <c r="DG60" s="976"/>
      <c r="DH60" s="977"/>
      <c r="DI60" s="977"/>
      <c r="DJ60" s="977"/>
      <c r="DK60" s="987"/>
      <c r="DL60" s="976"/>
      <c r="DM60" s="977"/>
      <c r="DN60" s="977"/>
      <c r="DO60" s="977"/>
      <c r="DP60" s="987"/>
      <c r="DQ60" s="976"/>
      <c r="DR60" s="977"/>
      <c r="DS60" s="977"/>
      <c r="DT60" s="977"/>
      <c r="DU60" s="987"/>
      <c r="DV60" s="969"/>
      <c r="DW60" s="970"/>
      <c r="DX60" s="970"/>
      <c r="DY60" s="970"/>
      <c r="DZ60" s="988"/>
      <c r="EA60" s="55"/>
    </row>
    <row r="61" spans="1:131" s="52" customFormat="1" ht="26.25" customHeight="1">
      <c r="A61" s="60">
        <v>34</v>
      </c>
      <c r="B61" s="969"/>
      <c r="C61" s="970"/>
      <c r="D61" s="970"/>
      <c r="E61" s="970"/>
      <c r="F61" s="970"/>
      <c r="G61" s="970"/>
      <c r="H61" s="970"/>
      <c r="I61" s="970"/>
      <c r="J61" s="970"/>
      <c r="K61" s="970"/>
      <c r="L61" s="970"/>
      <c r="M61" s="970"/>
      <c r="N61" s="970"/>
      <c r="O61" s="970"/>
      <c r="P61" s="971"/>
      <c r="Q61" s="996"/>
      <c r="R61" s="997"/>
      <c r="S61" s="997"/>
      <c r="T61" s="997"/>
      <c r="U61" s="997"/>
      <c r="V61" s="997"/>
      <c r="W61" s="997"/>
      <c r="X61" s="997"/>
      <c r="Y61" s="997"/>
      <c r="Z61" s="997"/>
      <c r="AA61" s="997"/>
      <c r="AB61" s="997"/>
      <c r="AC61" s="997"/>
      <c r="AD61" s="997"/>
      <c r="AE61" s="998"/>
      <c r="AF61" s="999"/>
      <c r="AG61" s="977"/>
      <c r="AH61" s="977"/>
      <c r="AI61" s="977"/>
      <c r="AJ61" s="1000"/>
      <c r="AK61" s="1001"/>
      <c r="AL61" s="997"/>
      <c r="AM61" s="997"/>
      <c r="AN61" s="997"/>
      <c r="AO61" s="997"/>
      <c r="AP61" s="997"/>
      <c r="AQ61" s="997"/>
      <c r="AR61" s="997"/>
      <c r="AS61" s="997"/>
      <c r="AT61" s="997"/>
      <c r="AU61" s="997"/>
      <c r="AV61" s="997"/>
      <c r="AW61" s="997"/>
      <c r="AX61" s="997"/>
      <c r="AY61" s="997"/>
      <c r="AZ61" s="1002"/>
      <c r="BA61" s="1002"/>
      <c r="BB61" s="1002"/>
      <c r="BC61" s="1002"/>
      <c r="BD61" s="1002"/>
      <c r="BE61" s="974"/>
      <c r="BF61" s="974"/>
      <c r="BG61" s="974"/>
      <c r="BH61" s="974"/>
      <c r="BI61" s="975"/>
      <c r="BJ61" s="64"/>
      <c r="BK61" s="64"/>
      <c r="BL61" s="64"/>
      <c r="BM61" s="64"/>
      <c r="BN61" s="64"/>
      <c r="BO61" s="63"/>
      <c r="BP61" s="63"/>
      <c r="BQ61" s="60">
        <v>55</v>
      </c>
      <c r="BR61" s="88"/>
      <c r="BS61" s="969"/>
      <c r="BT61" s="970"/>
      <c r="BU61" s="970"/>
      <c r="BV61" s="970"/>
      <c r="BW61" s="970"/>
      <c r="BX61" s="970"/>
      <c r="BY61" s="970"/>
      <c r="BZ61" s="970"/>
      <c r="CA61" s="970"/>
      <c r="CB61" s="970"/>
      <c r="CC61" s="970"/>
      <c r="CD61" s="970"/>
      <c r="CE61" s="970"/>
      <c r="CF61" s="970"/>
      <c r="CG61" s="971"/>
      <c r="CH61" s="976"/>
      <c r="CI61" s="977"/>
      <c r="CJ61" s="977"/>
      <c r="CK61" s="977"/>
      <c r="CL61" s="987"/>
      <c r="CM61" s="976"/>
      <c r="CN61" s="977"/>
      <c r="CO61" s="977"/>
      <c r="CP61" s="977"/>
      <c r="CQ61" s="987"/>
      <c r="CR61" s="976"/>
      <c r="CS61" s="977"/>
      <c r="CT61" s="977"/>
      <c r="CU61" s="977"/>
      <c r="CV61" s="987"/>
      <c r="CW61" s="976"/>
      <c r="CX61" s="977"/>
      <c r="CY61" s="977"/>
      <c r="CZ61" s="977"/>
      <c r="DA61" s="987"/>
      <c r="DB61" s="976"/>
      <c r="DC61" s="977"/>
      <c r="DD61" s="977"/>
      <c r="DE61" s="977"/>
      <c r="DF61" s="987"/>
      <c r="DG61" s="976"/>
      <c r="DH61" s="977"/>
      <c r="DI61" s="977"/>
      <c r="DJ61" s="977"/>
      <c r="DK61" s="987"/>
      <c r="DL61" s="976"/>
      <c r="DM61" s="977"/>
      <c r="DN61" s="977"/>
      <c r="DO61" s="977"/>
      <c r="DP61" s="987"/>
      <c r="DQ61" s="976"/>
      <c r="DR61" s="977"/>
      <c r="DS61" s="977"/>
      <c r="DT61" s="977"/>
      <c r="DU61" s="987"/>
      <c r="DV61" s="969"/>
      <c r="DW61" s="970"/>
      <c r="DX61" s="970"/>
      <c r="DY61" s="970"/>
      <c r="DZ61" s="988"/>
      <c r="EA61" s="55"/>
    </row>
    <row r="62" spans="1:131" s="52" customFormat="1" ht="26.25" customHeight="1">
      <c r="A62" s="60">
        <v>35</v>
      </c>
      <c r="B62" s="969"/>
      <c r="C62" s="970"/>
      <c r="D62" s="970"/>
      <c r="E62" s="970"/>
      <c r="F62" s="970"/>
      <c r="G62" s="970"/>
      <c r="H62" s="970"/>
      <c r="I62" s="970"/>
      <c r="J62" s="970"/>
      <c r="K62" s="970"/>
      <c r="L62" s="970"/>
      <c r="M62" s="970"/>
      <c r="N62" s="970"/>
      <c r="O62" s="970"/>
      <c r="P62" s="971"/>
      <c r="Q62" s="996"/>
      <c r="R62" s="997"/>
      <c r="S62" s="997"/>
      <c r="T62" s="997"/>
      <c r="U62" s="997"/>
      <c r="V62" s="997"/>
      <c r="W62" s="997"/>
      <c r="X62" s="997"/>
      <c r="Y62" s="997"/>
      <c r="Z62" s="997"/>
      <c r="AA62" s="997"/>
      <c r="AB62" s="997"/>
      <c r="AC62" s="997"/>
      <c r="AD62" s="997"/>
      <c r="AE62" s="998"/>
      <c r="AF62" s="999"/>
      <c r="AG62" s="977"/>
      <c r="AH62" s="977"/>
      <c r="AI62" s="977"/>
      <c r="AJ62" s="1000"/>
      <c r="AK62" s="1001"/>
      <c r="AL62" s="997"/>
      <c r="AM62" s="997"/>
      <c r="AN62" s="997"/>
      <c r="AO62" s="997"/>
      <c r="AP62" s="997"/>
      <c r="AQ62" s="997"/>
      <c r="AR62" s="997"/>
      <c r="AS62" s="997"/>
      <c r="AT62" s="997"/>
      <c r="AU62" s="997"/>
      <c r="AV62" s="997"/>
      <c r="AW62" s="997"/>
      <c r="AX62" s="997"/>
      <c r="AY62" s="997"/>
      <c r="AZ62" s="1002"/>
      <c r="BA62" s="1002"/>
      <c r="BB62" s="1002"/>
      <c r="BC62" s="1002"/>
      <c r="BD62" s="1002"/>
      <c r="BE62" s="974"/>
      <c r="BF62" s="974"/>
      <c r="BG62" s="974"/>
      <c r="BH62" s="974"/>
      <c r="BI62" s="975"/>
      <c r="BJ62" s="1003" t="s">
        <v>462</v>
      </c>
      <c r="BK62" s="1004"/>
      <c r="BL62" s="1004"/>
      <c r="BM62" s="1004"/>
      <c r="BN62" s="1005"/>
      <c r="BO62" s="63"/>
      <c r="BP62" s="63"/>
      <c r="BQ62" s="60">
        <v>56</v>
      </c>
      <c r="BR62" s="88"/>
      <c r="BS62" s="969"/>
      <c r="BT62" s="970"/>
      <c r="BU62" s="970"/>
      <c r="BV62" s="970"/>
      <c r="BW62" s="970"/>
      <c r="BX62" s="970"/>
      <c r="BY62" s="970"/>
      <c r="BZ62" s="970"/>
      <c r="CA62" s="970"/>
      <c r="CB62" s="970"/>
      <c r="CC62" s="970"/>
      <c r="CD62" s="970"/>
      <c r="CE62" s="970"/>
      <c r="CF62" s="970"/>
      <c r="CG62" s="971"/>
      <c r="CH62" s="976"/>
      <c r="CI62" s="977"/>
      <c r="CJ62" s="977"/>
      <c r="CK62" s="977"/>
      <c r="CL62" s="987"/>
      <c r="CM62" s="976"/>
      <c r="CN62" s="977"/>
      <c r="CO62" s="977"/>
      <c r="CP62" s="977"/>
      <c r="CQ62" s="987"/>
      <c r="CR62" s="976"/>
      <c r="CS62" s="977"/>
      <c r="CT62" s="977"/>
      <c r="CU62" s="977"/>
      <c r="CV62" s="987"/>
      <c r="CW62" s="976"/>
      <c r="CX62" s="977"/>
      <c r="CY62" s="977"/>
      <c r="CZ62" s="977"/>
      <c r="DA62" s="987"/>
      <c r="DB62" s="976"/>
      <c r="DC62" s="977"/>
      <c r="DD62" s="977"/>
      <c r="DE62" s="977"/>
      <c r="DF62" s="987"/>
      <c r="DG62" s="976"/>
      <c r="DH62" s="977"/>
      <c r="DI62" s="977"/>
      <c r="DJ62" s="977"/>
      <c r="DK62" s="987"/>
      <c r="DL62" s="976"/>
      <c r="DM62" s="977"/>
      <c r="DN62" s="977"/>
      <c r="DO62" s="977"/>
      <c r="DP62" s="987"/>
      <c r="DQ62" s="976"/>
      <c r="DR62" s="977"/>
      <c r="DS62" s="977"/>
      <c r="DT62" s="977"/>
      <c r="DU62" s="987"/>
      <c r="DV62" s="969"/>
      <c r="DW62" s="970"/>
      <c r="DX62" s="970"/>
      <c r="DY62" s="970"/>
      <c r="DZ62" s="988"/>
      <c r="EA62" s="55"/>
    </row>
    <row r="63" spans="1:131" s="52" customFormat="1" ht="26.25" customHeight="1">
      <c r="A63" s="61" t="s">
        <v>251</v>
      </c>
      <c r="B63" s="947" t="s">
        <v>373</v>
      </c>
      <c r="C63" s="948"/>
      <c r="D63" s="948"/>
      <c r="E63" s="948"/>
      <c r="F63" s="948"/>
      <c r="G63" s="948"/>
      <c r="H63" s="948"/>
      <c r="I63" s="948"/>
      <c r="J63" s="948"/>
      <c r="K63" s="948"/>
      <c r="L63" s="948"/>
      <c r="M63" s="948"/>
      <c r="N63" s="948"/>
      <c r="O63" s="948"/>
      <c r="P63" s="949"/>
      <c r="Q63" s="957"/>
      <c r="R63" s="958"/>
      <c r="S63" s="958"/>
      <c r="T63" s="958"/>
      <c r="U63" s="958"/>
      <c r="V63" s="958"/>
      <c r="W63" s="958"/>
      <c r="X63" s="958"/>
      <c r="Y63" s="958"/>
      <c r="Z63" s="958"/>
      <c r="AA63" s="958"/>
      <c r="AB63" s="958"/>
      <c r="AC63" s="958"/>
      <c r="AD63" s="958"/>
      <c r="AE63" s="989"/>
      <c r="AF63" s="990">
        <v>2502</v>
      </c>
      <c r="AG63" s="959"/>
      <c r="AH63" s="959"/>
      <c r="AI63" s="959"/>
      <c r="AJ63" s="991"/>
      <c r="AK63" s="992"/>
      <c r="AL63" s="958"/>
      <c r="AM63" s="958"/>
      <c r="AN63" s="958"/>
      <c r="AO63" s="958"/>
      <c r="AP63" s="959">
        <v>33949</v>
      </c>
      <c r="AQ63" s="959"/>
      <c r="AR63" s="959"/>
      <c r="AS63" s="959"/>
      <c r="AT63" s="959"/>
      <c r="AU63" s="959">
        <v>11104</v>
      </c>
      <c r="AV63" s="959"/>
      <c r="AW63" s="959"/>
      <c r="AX63" s="959"/>
      <c r="AY63" s="959"/>
      <c r="AZ63" s="993"/>
      <c r="BA63" s="993"/>
      <c r="BB63" s="993"/>
      <c r="BC63" s="993"/>
      <c r="BD63" s="993"/>
      <c r="BE63" s="960"/>
      <c r="BF63" s="960"/>
      <c r="BG63" s="960"/>
      <c r="BH63" s="960"/>
      <c r="BI63" s="961"/>
      <c r="BJ63" s="994" t="s">
        <v>202</v>
      </c>
      <c r="BK63" s="954"/>
      <c r="BL63" s="954"/>
      <c r="BM63" s="954"/>
      <c r="BN63" s="995"/>
      <c r="BO63" s="63"/>
      <c r="BP63" s="63"/>
      <c r="BQ63" s="60">
        <v>57</v>
      </c>
      <c r="BR63" s="88"/>
      <c r="BS63" s="969"/>
      <c r="BT63" s="970"/>
      <c r="BU63" s="970"/>
      <c r="BV63" s="970"/>
      <c r="BW63" s="970"/>
      <c r="BX63" s="970"/>
      <c r="BY63" s="970"/>
      <c r="BZ63" s="970"/>
      <c r="CA63" s="970"/>
      <c r="CB63" s="970"/>
      <c r="CC63" s="970"/>
      <c r="CD63" s="970"/>
      <c r="CE63" s="970"/>
      <c r="CF63" s="970"/>
      <c r="CG63" s="971"/>
      <c r="CH63" s="976"/>
      <c r="CI63" s="977"/>
      <c r="CJ63" s="977"/>
      <c r="CK63" s="977"/>
      <c r="CL63" s="987"/>
      <c r="CM63" s="976"/>
      <c r="CN63" s="977"/>
      <c r="CO63" s="977"/>
      <c r="CP63" s="977"/>
      <c r="CQ63" s="987"/>
      <c r="CR63" s="976"/>
      <c r="CS63" s="977"/>
      <c r="CT63" s="977"/>
      <c r="CU63" s="977"/>
      <c r="CV63" s="987"/>
      <c r="CW63" s="976"/>
      <c r="CX63" s="977"/>
      <c r="CY63" s="977"/>
      <c r="CZ63" s="977"/>
      <c r="DA63" s="987"/>
      <c r="DB63" s="976"/>
      <c r="DC63" s="977"/>
      <c r="DD63" s="977"/>
      <c r="DE63" s="977"/>
      <c r="DF63" s="987"/>
      <c r="DG63" s="976"/>
      <c r="DH63" s="977"/>
      <c r="DI63" s="977"/>
      <c r="DJ63" s="977"/>
      <c r="DK63" s="987"/>
      <c r="DL63" s="976"/>
      <c r="DM63" s="977"/>
      <c r="DN63" s="977"/>
      <c r="DO63" s="977"/>
      <c r="DP63" s="987"/>
      <c r="DQ63" s="976"/>
      <c r="DR63" s="977"/>
      <c r="DS63" s="977"/>
      <c r="DT63" s="977"/>
      <c r="DU63" s="987"/>
      <c r="DV63" s="969"/>
      <c r="DW63" s="970"/>
      <c r="DX63" s="970"/>
      <c r="DY63" s="970"/>
      <c r="DZ63" s="988"/>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69"/>
      <c r="BT64" s="970"/>
      <c r="BU64" s="970"/>
      <c r="BV64" s="970"/>
      <c r="BW64" s="970"/>
      <c r="BX64" s="970"/>
      <c r="BY64" s="970"/>
      <c r="BZ64" s="970"/>
      <c r="CA64" s="970"/>
      <c r="CB64" s="970"/>
      <c r="CC64" s="970"/>
      <c r="CD64" s="970"/>
      <c r="CE64" s="970"/>
      <c r="CF64" s="970"/>
      <c r="CG64" s="971"/>
      <c r="CH64" s="976"/>
      <c r="CI64" s="977"/>
      <c r="CJ64" s="977"/>
      <c r="CK64" s="977"/>
      <c r="CL64" s="987"/>
      <c r="CM64" s="976"/>
      <c r="CN64" s="977"/>
      <c r="CO64" s="977"/>
      <c r="CP64" s="977"/>
      <c r="CQ64" s="987"/>
      <c r="CR64" s="976"/>
      <c r="CS64" s="977"/>
      <c r="CT64" s="977"/>
      <c r="CU64" s="977"/>
      <c r="CV64" s="987"/>
      <c r="CW64" s="976"/>
      <c r="CX64" s="977"/>
      <c r="CY64" s="977"/>
      <c r="CZ64" s="977"/>
      <c r="DA64" s="987"/>
      <c r="DB64" s="976"/>
      <c r="DC64" s="977"/>
      <c r="DD64" s="977"/>
      <c r="DE64" s="977"/>
      <c r="DF64" s="987"/>
      <c r="DG64" s="976"/>
      <c r="DH64" s="977"/>
      <c r="DI64" s="977"/>
      <c r="DJ64" s="977"/>
      <c r="DK64" s="987"/>
      <c r="DL64" s="976"/>
      <c r="DM64" s="977"/>
      <c r="DN64" s="977"/>
      <c r="DO64" s="977"/>
      <c r="DP64" s="987"/>
      <c r="DQ64" s="976"/>
      <c r="DR64" s="977"/>
      <c r="DS64" s="977"/>
      <c r="DT64" s="977"/>
      <c r="DU64" s="987"/>
      <c r="DV64" s="969"/>
      <c r="DW64" s="970"/>
      <c r="DX64" s="970"/>
      <c r="DY64" s="970"/>
      <c r="DZ64" s="988"/>
      <c r="EA64" s="55"/>
    </row>
    <row r="65" spans="1:131" s="52" customFormat="1" ht="26.25" customHeight="1">
      <c r="A65" s="64" t="s">
        <v>448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69"/>
      <c r="BT65" s="970"/>
      <c r="BU65" s="970"/>
      <c r="BV65" s="970"/>
      <c r="BW65" s="970"/>
      <c r="BX65" s="970"/>
      <c r="BY65" s="970"/>
      <c r="BZ65" s="970"/>
      <c r="CA65" s="970"/>
      <c r="CB65" s="970"/>
      <c r="CC65" s="970"/>
      <c r="CD65" s="970"/>
      <c r="CE65" s="970"/>
      <c r="CF65" s="970"/>
      <c r="CG65" s="971"/>
      <c r="CH65" s="976"/>
      <c r="CI65" s="977"/>
      <c r="CJ65" s="977"/>
      <c r="CK65" s="977"/>
      <c r="CL65" s="987"/>
      <c r="CM65" s="976"/>
      <c r="CN65" s="977"/>
      <c r="CO65" s="977"/>
      <c r="CP65" s="977"/>
      <c r="CQ65" s="987"/>
      <c r="CR65" s="976"/>
      <c r="CS65" s="977"/>
      <c r="CT65" s="977"/>
      <c r="CU65" s="977"/>
      <c r="CV65" s="987"/>
      <c r="CW65" s="976"/>
      <c r="CX65" s="977"/>
      <c r="CY65" s="977"/>
      <c r="CZ65" s="977"/>
      <c r="DA65" s="987"/>
      <c r="DB65" s="976"/>
      <c r="DC65" s="977"/>
      <c r="DD65" s="977"/>
      <c r="DE65" s="977"/>
      <c r="DF65" s="987"/>
      <c r="DG65" s="976"/>
      <c r="DH65" s="977"/>
      <c r="DI65" s="977"/>
      <c r="DJ65" s="977"/>
      <c r="DK65" s="987"/>
      <c r="DL65" s="976"/>
      <c r="DM65" s="977"/>
      <c r="DN65" s="977"/>
      <c r="DO65" s="977"/>
      <c r="DP65" s="987"/>
      <c r="DQ65" s="976"/>
      <c r="DR65" s="977"/>
      <c r="DS65" s="977"/>
      <c r="DT65" s="977"/>
      <c r="DU65" s="987"/>
      <c r="DV65" s="969"/>
      <c r="DW65" s="970"/>
      <c r="DX65" s="970"/>
      <c r="DY65" s="970"/>
      <c r="DZ65" s="988"/>
      <c r="EA65" s="55"/>
    </row>
    <row r="66" spans="1:131" s="52" customFormat="1" ht="26.25" customHeight="1">
      <c r="A66" s="705" t="s">
        <v>440</v>
      </c>
      <c r="B66" s="706"/>
      <c r="C66" s="706"/>
      <c r="D66" s="706"/>
      <c r="E66" s="706"/>
      <c r="F66" s="706"/>
      <c r="G66" s="706"/>
      <c r="H66" s="706"/>
      <c r="I66" s="706"/>
      <c r="J66" s="706"/>
      <c r="K66" s="706"/>
      <c r="L66" s="706"/>
      <c r="M66" s="706"/>
      <c r="N66" s="706"/>
      <c r="O66" s="706"/>
      <c r="P66" s="707"/>
      <c r="Q66" s="697" t="s">
        <v>451</v>
      </c>
      <c r="R66" s="698"/>
      <c r="S66" s="698"/>
      <c r="T66" s="698"/>
      <c r="U66" s="699"/>
      <c r="V66" s="697" t="s">
        <v>452</v>
      </c>
      <c r="W66" s="698"/>
      <c r="X66" s="698"/>
      <c r="Y66" s="698"/>
      <c r="Z66" s="699"/>
      <c r="AA66" s="697" t="s">
        <v>453</v>
      </c>
      <c r="AB66" s="698"/>
      <c r="AC66" s="698"/>
      <c r="AD66" s="698"/>
      <c r="AE66" s="699"/>
      <c r="AF66" s="711" t="s">
        <v>249</v>
      </c>
      <c r="AG66" s="712"/>
      <c r="AH66" s="712"/>
      <c r="AI66" s="712"/>
      <c r="AJ66" s="713"/>
      <c r="AK66" s="697" t="s">
        <v>387</v>
      </c>
      <c r="AL66" s="706"/>
      <c r="AM66" s="706"/>
      <c r="AN66" s="706"/>
      <c r="AO66" s="707"/>
      <c r="AP66" s="697" t="s">
        <v>356</v>
      </c>
      <c r="AQ66" s="698"/>
      <c r="AR66" s="698"/>
      <c r="AS66" s="698"/>
      <c r="AT66" s="699"/>
      <c r="AU66" s="697" t="s">
        <v>463</v>
      </c>
      <c r="AV66" s="698"/>
      <c r="AW66" s="698"/>
      <c r="AX66" s="698"/>
      <c r="AY66" s="699"/>
      <c r="AZ66" s="697" t="s">
        <v>438</v>
      </c>
      <c r="BA66" s="698"/>
      <c r="BB66" s="698"/>
      <c r="BC66" s="698"/>
      <c r="BD66" s="703"/>
      <c r="BE66" s="63"/>
      <c r="BF66" s="63"/>
      <c r="BG66" s="63"/>
      <c r="BH66" s="63"/>
      <c r="BI66" s="63"/>
      <c r="BJ66" s="63"/>
      <c r="BK66" s="63"/>
      <c r="BL66" s="63"/>
      <c r="BM66" s="63"/>
      <c r="BN66" s="63"/>
      <c r="BO66" s="63"/>
      <c r="BP66" s="63"/>
      <c r="BQ66" s="60">
        <v>60</v>
      </c>
      <c r="BR66" s="89"/>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6"/>
      <c r="EA66" s="55"/>
    </row>
    <row r="67" spans="1:131" s="52" customFormat="1" ht="26.25" customHeight="1">
      <c r="A67" s="708"/>
      <c r="B67" s="709"/>
      <c r="C67" s="709"/>
      <c r="D67" s="709"/>
      <c r="E67" s="709"/>
      <c r="F67" s="709"/>
      <c r="G67" s="709"/>
      <c r="H67" s="709"/>
      <c r="I67" s="709"/>
      <c r="J67" s="709"/>
      <c r="K67" s="709"/>
      <c r="L67" s="709"/>
      <c r="M67" s="709"/>
      <c r="N67" s="709"/>
      <c r="O67" s="709"/>
      <c r="P67" s="710"/>
      <c r="Q67" s="700"/>
      <c r="R67" s="701"/>
      <c r="S67" s="701"/>
      <c r="T67" s="701"/>
      <c r="U67" s="702"/>
      <c r="V67" s="700"/>
      <c r="W67" s="701"/>
      <c r="X67" s="701"/>
      <c r="Y67" s="701"/>
      <c r="Z67" s="702"/>
      <c r="AA67" s="700"/>
      <c r="AB67" s="701"/>
      <c r="AC67" s="701"/>
      <c r="AD67" s="701"/>
      <c r="AE67" s="702"/>
      <c r="AF67" s="714"/>
      <c r="AG67" s="715"/>
      <c r="AH67" s="715"/>
      <c r="AI67" s="715"/>
      <c r="AJ67" s="716"/>
      <c r="AK67" s="717"/>
      <c r="AL67" s="709"/>
      <c r="AM67" s="709"/>
      <c r="AN67" s="709"/>
      <c r="AO67" s="710"/>
      <c r="AP67" s="700"/>
      <c r="AQ67" s="701"/>
      <c r="AR67" s="701"/>
      <c r="AS67" s="701"/>
      <c r="AT67" s="702"/>
      <c r="AU67" s="700"/>
      <c r="AV67" s="701"/>
      <c r="AW67" s="701"/>
      <c r="AX67" s="701"/>
      <c r="AY67" s="702"/>
      <c r="AZ67" s="700"/>
      <c r="BA67" s="701"/>
      <c r="BB67" s="701"/>
      <c r="BC67" s="701"/>
      <c r="BD67" s="704"/>
      <c r="BE67" s="63"/>
      <c r="BF67" s="63"/>
      <c r="BG67" s="63"/>
      <c r="BH67" s="63"/>
      <c r="BI67" s="63"/>
      <c r="BJ67" s="63"/>
      <c r="BK67" s="63"/>
      <c r="BL67" s="63"/>
      <c r="BM67" s="63"/>
      <c r="BN67" s="63"/>
      <c r="BO67" s="63"/>
      <c r="BP67" s="63"/>
      <c r="BQ67" s="60">
        <v>61</v>
      </c>
      <c r="BR67" s="89"/>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6"/>
      <c r="EA67" s="55"/>
    </row>
    <row r="68" spans="1:131" s="52" customFormat="1" ht="26.25" customHeight="1">
      <c r="A68" s="59">
        <v>1</v>
      </c>
      <c r="B68" s="980" t="s">
        <v>536</v>
      </c>
      <c r="C68" s="981"/>
      <c r="D68" s="981"/>
      <c r="E68" s="981"/>
      <c r="F68" s="981"/>
      <c r="G68" s="981"/>
      <c r="H68" s="981"/>
      <c r="I68" s="981"/>
      <c r="J68" s="981"/>
      <c r="K68" s="981"/>
      <c r="L68" s="981"/>
      <c r="M68" s="981"/>
      <c r="N68" s="981"/>
      <c r="O68" s="981"/>
      <c r="P68" s="982"/>
      <c r="Q68" s="983">
        <v>3</v>
      </c>
      <c r="R68" s="984"/>
      <c r="S68" s="984"/>
      <c r="T68" s="984"/>
      <c r="U68" s="984"/>
      <c r="V68" s="984">
        <v>3</v>
      </c>
      <c r="W68" s="984"/>
      <c r="X68" s="984"/>
      <c r="Y68" s="984"/>
      <c r="Z68" s="984"/>
      <c r="AA68" s="984">
        <v>0</v>
      </c>
      <c r="AB68" s="984"/>
      <c r="AC68" s="984"/>
      <c r="AD68" s="984"/>
      <c r="AE68" s="984"/>
      <c r="AF68" s="984">
        <v>0</v>
      </c>
      <c r="AG68" s="984"/>
      <c r="AH68" s="984"/>
      <c r="AI68" s="984"/>
      <c r="AJ68" s="984"/>
      <c r="AK68" s="984" t="s">
        <v>202</v>
      </c>
      <c r="AL68" s="984"/>
      <c r="AM68" s="984"/>
      <c r="AN68" s="984"/>
      <c r="AO68" s="984"/>
      <c r="AP68" s="984" t="s">
        <v>202</v>
      </c>
      <c r="AQ68" s="984"/>
      <c r="AR68" s="984"/>
      <c r="AS68" s="984"/>
      <c r="AT68" s="984"/>
      <c r="AU68" s="984" t="s">
        <v>202</v>
      </c>
      <c r="AV68" s="984"/>
      <c r="AW68" s="984"/>
      <c r="AX68" s="984"/>
      <c r="AY68" s="984"/>
      <c r="AZ68" s="985"/>
      <c r="BA68" s="985"/>
      <c r="BB68" s="985"/>
      <c r="BC68" s="985"/>
      <c r="BD68" s="986"/>
      <c r="BE68" s="63"/>
      <c r="BF68" s="63"/>
      <c r="BG68" s="63"/>
      <c r="BH68" s="63"/>
      <c r="BI68" s="63"/>
      <c r="BJ68" s="63"/>
      <c r="BK68" s="63"/>
      <c r="BL68" s="63"/>
      <c r="BM68" s="63"/>
      <c r="BN68" s="63"/>
      <c r="BO68" s="63"/>
      <c r="BP68" s="63"/>
      <c r="BQ68" s="60">
        <v>62</v>
      </c>
      <c r="BR68" s="89"/>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6"/>
      <c r="EA68" s="55"/>
    </row>
    <row r="69" spans="1:131" s="52" customFormat="1" ht="26.25" customHeight="1">
      <c r="A69" s="60">
        <v>2</v>
      </c>
      <c r="B69" s="969" t="s">
        <v>537</v>
      </c>
      <c r="C69" s="970"/>
      <c r="D69" s="970"/>
      <c r="E69" s="970"/>
      <c r="F69" s="970"/>
      <c r="G69" s="970"/>
      <c r="H69" s="970"/>
      <c r="I69" s="970"/>
      <c r="J69" s="970"/>
      <c r="K69" s="970"/>
      <c r="L69" s="970"/>
      <c r="M69" s="970"/>
      <c r="N69" s="970"/>
      <c r="O69" s="970"/>
      <c r="P69" s="971"/>
      <c r="Q69" s="972">
        <v>33</v>
      </c>
      <c r="R69" s="973"/>
      <c r="S69" s="973"/>
      <c r="T69" s="973"/>
      <c r="U69" s="973"/>
      <c r="V69" s="973">
        <v>30</v>
      </c>
      <c r="W69" s="973"/>
      <c r="X69" s="973"/>
      <c r="Y69" s="973"/>
      <c r="Z69" s="973"/>
      <c r="AA69" s="973">
        <v>4</v>
      </c>
      <c r="AB69" s="973"/>
      <c r="AC69" s="973"/>
      <c r="AD69" s="973"/>
      <c r="AE69" s="973"/>
      <c r="AF69" s="973">
        <v>4</v>
      </c>
      <c r="AG69" s="973"/>
      <c r="AH69" s="973"/>
      <c r="AI69" s="973"/>
      <c r="AJ69" s="973"/>
      <c r="AK69" s="973">
        <v>30</v>
      </c>
      <c r="AL69" s="973"/>
      <c r="AM69" s="973"/>
      <c r="AN69" s="973"/>
      <c r="AO69" s="973"/>
      <c r="AP69" s="973" t="s">
        <v>202</v>
      </c>
      <c r="AQ69" s="973"/>
      <c r="AR69" s="973"/>
      <c r="AS69" s="973"/>
      <c r="AT69" s="973"/>
      <c r="AU69" s="973" t="s">
        <v>202</v>
      </c>
      <c r="AV69" s="973"/>
      <c r="AW69" s="973"/>
      <c r="AX69" s="973"/>
      <c r="AY69" s="973"/>
      <c r="AZ69" s="974"/>
      <c r="BA69" s="974"/>
      <c r="BB69" s="974"/>
      <c r="BC69" s="974"/>
      <c r="BD69" s="975"/>
      <c r="BE69" s="63"/>
      <c r="BF69" s="63"/>
      <c r="BG69" s="63"/>
      <c r="BH69" s="63"/>
      <c r="BI69" s="63"/>
      <c r="BJ69" s="63"/>
      <c r="BK69" s="63"/>
      <c r="BL69" s="63"/>
      <c r="BM69" s="63"/>
      <c r="BN69" s="63"/>
      <c r="BO69" s="63"/>
      <c r="BP69" s="63"/>
      <c r="BQ69" s="60">
        <v>63</v>
      </c>
      <c r="BR69" s="89"/>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6"/>
      <c r="EA69" s="55"/>
    </row>
    <row r="70" spans="1:131" s="52" customFormat="1" ht="26.25" customHeight="1">
      <c r="A70" s="60">
        <v>3</v>
      </c>
      <c r="B70" s="969" t="s">
        <v>444</v>
      </c>
      <c r="C70" s="970"/>
      <c r="D70" s="970"/>
      <c r="E70" s="970"/>
      <c r="F70" s="970"/>
      <c r="G70" s="970"/>
      <c r="H70" s="970"/>
      <c r="I70" s="970"/>
      <c r="J70" s="970"/>
      <c r="K70" s="970"/>
      <c r="L70" s="970"/>
      <c r="M70" s="970"/>
      <c r="N70" s="970"/>
      <c r="O70" s="970"/>
      <c r="P70" s="971"/>
      <c r="Q70" s="972">
        <v>209</v>
      </c>
      <c r="R70" s="973"/>
      <c r="S70" s="973"/>
      <c r="T70" s="973"/>
      <c r="U70" s="973"/>
      <c r="V70" s="973">
        <v>203</v>
      </c>
      <c r="W70" s="973"/>
      <c r="X70" s="973"/>
      <c r="Y70" s="973"/>
      <c r="Z70" s="973"/>
      <c r="AA70" s="973">
        <v>5</v>
      </c>
      <c r="AB70" s="973"/>
      <c r="AC70" s="973"/>
      <c r="AD70" s="973"/>
      <c r="AE70" s="973"/>
      <c r="AF70" s="973">
        <v>5</v>
      </c>
      <c r="AG70" s="973"/>
      <c r="AH70" s="973"/>
      <c r="AI70" s="973"/>
      <c r="AJ70" s="973"/>
      <c r="AK70" s="973">
        <v>5</v>
      </c>
      <c r="AL70" s="973"/>
      <c r="AM70" s="973"/>
      <c r="AN70" s="973"/>
      <c r="AO70" s="973"/>
      <c r="AP70" s="973" t="s">
        <v>202</v>
      </c>
      <c r="AQ70" s="973"/>
      <c r="AR70" s="973"/>
      <c r="AS70" s="973"/>
      <c r="AT70" s="973"/>
      <c r="AU70" s="973" t="s">
        <v>202</v>
      </c>
      <c r="AV70" s="973"/>
      <c r="AW70" s="973"/>
      <c r="AX70" s="973"/>
      <c r="AY70" s="973"/>
      <c r="AZ70" s="974"/>
      <c r="BA70" s="974"/>
      <c r="BB70" s="974"/>
      <c r="BC70" s="974"/>
      <c r="BD70" s="975"/>
      <c r="BE70" s="63"/>
      <c r="BF70" s="63"/>
      <c r="BG70" s="63"/>
      <c r="BH70" s="63"/>
      <c r="BI70" s="63"/>
      <c r="BJ70" s="63"/>
      <c r="BK70" s="63"/>
      <c r="BL70" s="63"/>
      <c r="BM70" s="63"/>
      <c r="BN70" s="63"/>
      <c r="BO70" s="63"/>
      <c r="BP70" s="63"/>
      <c r="BQ70" s="60">
        <v>64</v>
      </c>
      <c r="BR70" s="89"/>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6"/>
      <c r="EA70" s="55"/>
    </row>
    <row r="71" spans="1:131" s="52" customFormat="1" ht="26.25" customHeight="1">
      <c r="A71" s="60">
        <v>4</v>
      </c>
      <c r="B71" s="969" t="s">
        <v>538</v>
      </c>
      <c r="C71" s="970"/>
      <c r="D71" s="970"/>
      <c r="E71" s="970"/>
      <c r="F71" s="970"/>
      <c r="G71" s="970"/>
      <c r="H71" s="970"/>
      <c r="I71" s="970"/>
      <c r="J71" s="970"/>
      <c r="K71" s="970"/>
      <c r="L71" s="970"/>
      <c r="M71" s="970"/>
      <c r="N71" s="970"/>
      <c r="O71" s="970"/>
      <c r="P71" s="971"/>
      <c r="Q71" s="972">
        <v>158638</v>
      </c>
      <c r="R71" s="973"/>
      <c r="S71" s="973"/>
      <c r="T71" s="973"/>
      <c r="U71" s="973"/>
      <c r="V71" s="973">
        <v>150394</v>
      </c>
      <c r="W71" s="973"/>
      <c r="X71" s="973"/>
      <c r="Y71" s="973"/>
      <c r="Z71" s="973"/>
      <c r="AA71" s="973">
        <v>8244</v>
      </c>
      <c r="AB71" s="973"/>
      <c r="AC71" s="973"/>
      <c r="AD71" s="973"/>
      <c r="AE71" s="973"/>
      <c r="AF71" s="973">
        <v>8244</v>
      </c>
      <c r="AG71" s="973"/>
      <c r="AH71" s="973"/>
      <c r="AI71" s="973"/>
      <c r="AJ71" s="973"/>
      <c r="AK71" s="973" t="s">
        <v>202</v>
      </c>
      <c r="AL71" s="973"/>
      <c r="AM71" s="973"/>
      <c r="AN71" s="973"/>
      <c r="AO71" s="973"/>
      <c r="AP71" s="973" t="s">
        <v>202</v>
      </c>
      <c r="AQ71" s="973"/>
      <c r="AR71" s="973"/>
      <c r="AS71" s="973"/>
      <c r="AT71" s="973"/>
      <c r="AU71" s="973" t="s">
        <v>202</v>
      </c>
      <c r="AV71" s="973"/>
      <c r="AW71" s="973"/>
      <c r="AX71" s="973"/>
      <c r="AY71" s="973"/>
      <c r="AZ71" s="974"/>
      <c r="BA71" s="974"/>
      <c r="BB71" s="974"/>
      <c r="BC71" s="974"/>
      <c r="BD71" s="975"/>
      <c r="BE71" s="63"/>
      <c r="BF71" s="63"/>
      <c r="BG71" s="63"/>
      <c r="BH71" s="63"/>
      <c r="BI71" s="63"/>
      <c r="BJ71" s="63"/>
      <c r="BK71" s="63"/>
      <c r="BL71" s="63"/>
      <c r="BM71" s="63"/>
      <c r="BN71" s="63"/>
      <c r="BO71" s="63"/>
      <c r="BP71" s="63"/>
      <c r="BQ71" s="60">
        <v>65</v>
      </c>
      <c r="BR71" s="89"/>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6"/>
      <c r="EA71" s="55"/>
    </row>
    <row r="72" spans="1:131" s="52" customFormat="1" ht="26.25" customHeight="1">
      <c r="A72" s="60">
        <v>5</v>
      </c>
      <c r="B72" s="969" t="s">
        <v>539</v>
      </c>
      <c r="C72" s="970"/>
      <c r="D72" s="970"/>
      <c r="E72" s="970"/>
      <c r="F72" s="970"/>
      <c r="G72" s="970"/>
      <c r="H72" s="970"/>
      <c r="I72" s="970"/>
      <c r="J72" s="970"/>
      <c r="K72" s="970"/>
      <c r="L72" s="970"/>
      <c r="M72" s="970"/>
      <c r="N72" s="970"/>
      <c r="O72" s="970"/>
      <c r="P72" s="971"/>
      <c r="Q72" s="972">
        <v>2033</v>
      </c>
      <c r="R72" s="973"/>
      <c r="S72" s="973"/>
      <c r="T72" s="973"/>
      <c r="U72" s="973"/>
      <c r="V72" s="973">
        <v>1899</v>
      </c>
      <c r="W72" s="973"/>
      <c r="X72" s="973"/>
      <c r="Y72" s="973"/>
      <c r="Z72" s="973"/>
      <c r="AA72" s="973">
        <v>135</v>
      </c>
      <c r="AB72" s="973"/>
      <c r="AC72" s="973"/>
      <c r="AD72" s="973"/>
      <c r="AE72" s="973"/>
      <c r="AF72" s="973">
        <v>135</v>
      </c>
      <c r="AG72" s="973"/>
      <c r="AH72" s="973"/>
      <c r="AI72" s="973"/>
      <c r="AJ72" s="973"/>
      <c r="AK72" s="973">
        <v>14</v>
      </c>
      <c r="AL72" s="973"/>
      <c r="AM72" s="973"/>
      <c r="AN72" s="973"/>
      <c r="AO72" s="973"/>
      <c r="AP72" s="973" t="s">
        <v>202</v>
      </c>
      <c r="AQ72" s="973"/>
      <c r="AR72" s="973"/>
      <c r="AS72" s="973"/>
      <c r="AT72" s="973"/>
      <c r="AU72" s="973" t="s">
        <v>202</v>
      </c>
      <c r="AV72" s="973"/>
      <c r="AW72" s="973"/>
      <c r="AX72" s="973"/>
      <c r="AY72" s="973"/>
      <c r="AZ72" s="974"/>
      <c r="BA72" s="974"/>
      <c r="BB72" s="974"/>
      <c r="BC72" s="974"/>
      <c r="BD72" s="975"/>
      <c r="BE72" s="63"/>
      <c r="BF72" s="63"/>
      <c r="BG72" s="63"/>
      <c r="BH72" s="63"/>
      <c r="BI72" s="63"/>
      <c r="BJ72" s="63"/>
      <c r="BK72" s="63"/>
      <c r="BL72" s="63"/>
      <c r="BM72" s="63"/>
      <c r="BN72" s="63"/>
      <c r="BO72" s="63"/>
      <c r="BP72" s="63"/>
      <c r="BQ72" s="60">
        <v>66</v>
      </c>
      <c r="BR72" s="89"/>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6"/>
      <c r="EA72" s="55"/>
    </row>
    <row r="73" spans="1:131" s="52" customFormat="1" ht="26.25" customHeight="1">
      <c r="A73" s="60">
        <v>6</v>
      </c>
      <c r="B73" s="969" t="s">
        <v>540</v>
      </c>
      <c r="C73" s="970"/>
      <c r="D73" s="970"/>
      <c r="E73" s="970"/>
      <c r="F73" s="970"/>
      <c r="G73" s="970"/>
      <c r="H73" s="970"/>
      <c r="I73" s="970"/>
      <c r="J73" s="970"/>
      <c r="K73" s="970"/>
      <c r="L73" s="970"/>
      <c r="M73" s="970"/>
      <c r="N73" s="970"/>
      <c r="O73" s="970"/>
      <c r="P73" s="971"/>
      <c r="Q73" s="972">
        <v>45</v>
      </c>
      <c r="R73" s="973"/>
      <c r="S73" s="973"/>
      <c r="T73" s="973"/>
      <c r="U73" s="973"/>
      <c r="V73" s="973">
        <v>42</v>
      </c>
      <c r="W73" s="973"/>
      <c r="X73" s="973"/>
      <c r="Y73" s="973"/>
      <c r="Z73" s="973"/>
      <c r="AA73" s="973">
        <v>3</v>
      </c>
      <c r="AB73" s="973"/>
      <c r="AC73" s="973"/>
      <c r="AD73" s="973"/>
      <c r="AE73" s="973"/>
      <c r="AF73" s="973">
        <v>3</v>
      </c>
      <c r="AG73" s="973"/>
      <c r="AH73" s="973"/>
      <c r="AI73" s="973"/>
      <c r="AJ73" s="973"/>
      <c r="AK73" s="973">
        <v>30</v>
      </c>
      <c r="AL73" s="973"/>
      <c r="AM73" s="973"/>
      <c r="AN73" s="973"/>
      <c r="AO73" s="973"/>
      <c r="AP73" s="973" t="s">
        <v>202</v>
      </c>
      <c r="AQ73" s="973"/>
      <c r="AR73" s="973"/>
      <c r="AS73" s="973"/>
      <c r="AT73" s="973"/>
      <c r="AU73" s="973" t="s">
        <v>202</v>
      </c>
      <c r="AV73" s="973"/>
      <c r="AW73" s="973"/>
      <c r="AX73" s="973"/>
      <c r="AY73" s="973"/>
      <c r="AZ73" s="974"/>
      <c r="BA73" s="974"/>
      <c r="BB73" s="974"/>
      <c r="BC73" s="974"/>
      <c r="BD73" s="975"/>
      <c r="BE73" s="63"/>
      <c r="BF73" s="63"/>
      <c r="BG73" s="63"/>
      <c r="BH73" s="63"/>
      <c r="BI73" s="63"/>
      <c r="BJ73" s="63"/>
      <c r="BK73" s="63"/>
      <c r="BL73" s="63"/>
      <c r="BM73" s="63"/>
      <c r="BN73" s="63"/>
      <c r="BO73" s="63"/>
      <c r="BP73" s="63"/>
      <c r="BQ73" s="60">
        <v>67</v>
      </c>
      <c r="BR73" s="89"/>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6"/>
      <c r="EA73" s="55"/>
    </row>
    <row r="74" spans="1:131" s="52" customFormat="1" ht="26.25" customHeight="1">
      <c r="A74" s="60">
        <v>7</v>
      </c>
      <c r="B74" s="969" t="s">
        <v>541</v>
      </c>
      <c r="C74" s="970"/>
      <c r="D74" s="970"/>
      <c r="E74" s="970"/>
      <c r="F74" s="970"/>
      <c r="G74" s="970"/>
      <c r="H74" s="970"/>
      <c r="I74" s="970"/>
      <c r="J74" s="970"/>
      <c r="K74" s="970"/>
      <c r="L74" s="970"/>
      <c r="M74" s="970"/>
      <c r="N74" s="970"/>
      <c r="O74" s="970"/>
      <c r="P74" s="971"/>
      <c r="Q74" s="972">
        <v>23</v>
      </c>
      <c r="R74" s="973"/>
      <c r="S74" s="973"/>
      <c r="T74" s="973"/>
      <c r="U74" s="973"/>
      <c r="V74" s="973">
        <v>19</v>
      </c>
      <c r="W74" s="973"/>
      <c r="X74" s="973"/>
      <c r="Y74" s="973"/>
      <c r="Z74" s="973"/>
      <c r="AA74" s="973">
        <v>4</v>
      </c>
      <c r="AB74" s="973"/>
      <c r="AC74" s="973"/>
      <c r="AD74" s="973"/>
      <c r="AE74" s="973"/>
      <c r="AF74" s="973">
        <v>4</v>
      </c>
      <c r="AG74" s="973"/>
      <c r="AH74" s="973"/>
      <c r="AI74" s="973"/>
      <c r="AJ74" s="973"/>
      <c r="AK74" s="973" t="s">
        <v>202</v>
      </c>
      <c r="AL74" s="973"/>
      <c r="AM74" s="973"/>
      <c r="AN74" s="973"/>
      <c r="AO74" s="973"/>
      <c r="AP74" s="973" t="s">
        <v>202</v>
      </c>
      <c r="AQ74" s="973"/>
      <c r="AR74" s="973"/>
      <c r="AS74" s="973"/>
      <c r="AT74" s="973"/>
      <c r="AU74" s="973" t="s">
        <v>202</v>
      </c>
      <c r="AV74" s="973"/>
      <c r="AW74" s="973"/>
      <c r="AX74" s="973"/>
      <c r="AY74" s="973"/>
      <c r="AZ74" s="974"/>
      <c r="BA74" s="974"/>
      <c r="BB74" s="974"/>
      <c r="BC74" s="974"/>
      <c r="BD74" s="975"/>
      <c r="BE74" s="63"/>
      <c r="BF74" s="63"/>
      <c r="BG74" s="63"/>
      <c r="BH74" s="63"/>
      <c r="BI74" s="63"/>
      <c r="BJ74" s="63"/>
      <c r="BK74" s="63"/>
      <c r="BL74" s="63"/>
      <c r="BM74" s="63"/>
      <c r="BN74" s="63"/>
      <c r="BO74" s="63"/>
      <c r="BP74" s="63"/>
      <c r="BQ74" s="60">
        <v>68</v>
      </c>
      <c r="BR74" s="89"/>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6"/>
      <c r="EA74" s="55"/>
    </row>
    <row r="75" spans="1:131" s="52" customFormat="1" ht="26.25" customHeight="1">
      <c r="A75" s="60">
        <v>8</v>
      </c>
      <c r="B75" s="969"/>
      <c r="C75" s="970"/>
      <c r="D75" s="970"/>
      <c r="E75" s="970"/>
      <c r="F75" s="970"/>
      <c r="G75" s="970"/>
      <c r="H75" s="970"/>
      <c r="I75" s="970"/>
      <c r="J75" s="970"/>
      <c r="K75" s="970"/>
      <c r="L75" s="970"/>
      <c r="M75" s="970"/>
      <c r="N75" s="970"/>
      <c r="O75" s="970"/>
      <c r="P75" s="971"/>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4"/>
      <c r="BA75" s="974"/>
      <c r="BB75" s="974"/>
      <c r="BC75" s="974"/>
      <c r="BD75" s="975"/>
      <c r="BE75" s="63"/>
      <c r="BF75" s="63"/>
      <c r="BG75" s="63"/>
      <c r="BH75" s="63"/>
      <c r="BI75" s="63"/>
      <c r="BJ75" s="63"/>
      <c r="BK75" s="63"/>
      <c r="BL75" s="63"/>
      <c r="BM75" s="63"/>
      <c r="BN75" s="63"/>
      <c r="BO75" s="63"/>
      <c r="BP75" s="63"/>
      <c r="BQ75" s="60">
        <v>69</v>
      </c>
      <c r="BR75" s="89"/>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6"/>
      <c r="EA75" s="55"/>
    </row>
    <row r="76" spans="1:131" s="52" customFormat="1" ht="26.25" customHeight="1">
      <c r="A76" s="60">
        <v>9</v>
      </c>
      <c r="B76" s="969"/>
      <c r="C76" s="970"/>
      <c r="D76" s="970"/>
      <c r="E76" s="970"/>
      <c r="F76" s="970"/>
      <c r="G76" s="970"/>
      <c r="H76" s="970"/>
      <c r="I76" s="970"/>
      <c r="J76" s="970"/>
      <c r="K76" s="970"/>
      <c r="L76" s="970"/>
      <c r="M76" s="970"/>
      <c r="N76" s="970"/>
      <c r="O76" s="970"/>
      <c r="P76" s="971"/>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4"/>
      <c r="BA76" s="974"/>
      <c r="BB76" s="974"/>
      <c r="BC76" s="974"/>
      <c r="BD76" s="975"/>
      <c r="BE76" s="63"/>
      <c r="BF76" s="63"/>
      <c r="BG76" s="63"/>
      <c r="BH76" s="63"/>
      <c r="BI76" s="63"/>
      <c r="BJ76" s="63"/>
      <c r="BK76" s="63"/>
      <c r="BL76" s="63"/>
      <c r="BM76" s="63"/>
      <c r="BN76" s="63"/>
      <c r="BO76" s="63"/>
      <c r="BP76" s="63"/>
      <c r="BQ76" s="60">
        <v>70</v>
      </c>
      <c r="BR76" s="89"/>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6"/>
      <c r="EA76" s="55"/>
    </row>
    <row r="77" spans="1:131" s="52" customFormat="1" ht="26.25" customHeight="1">
      <c r="A77" s="60">
        <v>10</v>
      </c>
      <c r="B77" s="969"/>
      <c r="C77" s="970"/>
      <c r="D77" s="970"/>
      <c r="E77" s="970"/>
      <c r="F77" s="970"/>
      <c r="G77" s="970"/>
      <c r="H77" s="970"/>
      <c r="I77" s="970"/>
      <c r="J77" s="970"/>
      <c r="K77" s="970"/>
      <c r="L77" s="970"/>
      <c r="M77" s="970"/>
      <c r="N77" s="970"/>
      <c r="O77" s="970"/>
      <c r="P77" s="971"/>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4"/>
      <c r="BA77" s="974"/>
      <c r="BB77" s="974"/>
      <c r="BC77" s="974"/>
      <c r="BD77" s="975"/>
      <c r="BE77" s="63"/>
      <c r="BF77" s="63"/>
      <c r="BG77" s="63"/>
      <c r="BH77" s="63"/>
      <c r="BI77" s="63"/>
      <c r="BJ77" s="63"/>
      <c r="BK77" s="63"/>
      <c r="BL77" s="63"/>
      <c r="BM77" s="63"/>
      <c r="BN77" s="63"/>
      <c r="BO77" s="63"/>
      <c r="BP77" s="63"/>
      <c r="BQ77" s="60">
        <v>71</v>
      </c>
      <c r="BR77" s="89"/>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6"/>
      <c r="EA77" s="55"/>
    </row>
    <row r="78" spans="1:131" s="52" customFormat="1" ht="26.25" customHeight="1">
      <c r="A78" s="60">
        <v>11</v>
      </c>
      <c r="B78" s="969"/>
      <c r="C78" s="970"/>
      <c r="D78" s="970"/>
      <c r="E78" s="970"/>
      <c r="F78" s="970"/>
      <c r="G78" s="970"/>
      <c r="H78" s="970"/>
      <c r="I78" s="970"/>
      <c r="J78" s="970"/>
      <c r="K78" s="970"/>
      <c r="L78" s="970"/>
      <c r="M78" s="970"/>
      <c r="N78" s="970"/>
      <c r="O78" s="970"/>
      <c r="P78" s="971"/>
      <c r="Q78" s="972"/>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63"/>
      <c r="BF78" s="63"/>
      <c r="BG78" s="63"/>
      <c r="BH78" s="63"/>
      <c r="BI78" s="63"/>
      <c r="BJ78" s="55"/>
      <c r="BK78" s="55"/>
      <c r="BL78" s="55"/>
      <c r="BM78" s="55"/>
      <c r="BN78" s="55"/>
      <c r="BO78" s="63"/>
      <c r="BP78" s="63"/>
      <c r="BQ78" s="60">
        <v>72</v>
      </c>
      <c r="BR78" s="89"/>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6"/>
      <c r="EA78" s="55"/>
    </row>
    <row r="79" spans="1:131" s="52" customFormat="1" ht="26.25" customHeight="1">
      <c r="A79" s="60">
        <v>12</v>
      </c>
      <c r="B79" s="969"/>
      <c r="C79" s="970"/>
      <c r="D79" s="970"/>
      <c r="E79" s="970"/>
      <c r="F79" s="970"/>
      <c r="G79" s="970"/>
      <c r="H79" s="970"/>
      <c r="I79" s="970"/>
      <c r="J79" s="970"/>
      <c r="K79" s="970"/>
      <c r="L79" s="970"/>
      <c r="M79" s="970"/>
      <c r="N79" s="970"/>
      <c r="O79" s="970"/>
      <c r="P79" s="971"/>
      <c r="Q79" s="972"/>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63"/>
      <c r="BF79" s="63"/>
      <c r="BG79" s="63"/>
      <c r="BH79" s="63"/>
      <c r="BI79" s="63"/>
      <c r="BJ79" s="55"/>
      <c r="BK79" s="55"/>
      <c r="BL79" s="55"/>
      <c r="BM79" s="55"/>
      <c r="BN79" s="55"/>
      <c r="BO79" s="63"/>
      <c r="BP79" s="63"/>
      <c r="BQ79" s="60">
        <v>73</v>
      </c>
      <c r="BR79" s="89"/>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6"/>
      <c r="EA79" s="55"/>
    </row>
    <row r="80" spans="1:131" s="52" customFormat="1" ht="26.25" customHeight="1">
      <c r="A80" s="60">
        <v>13</v>
      </c>
      <c r="B80" s="969"/>
      <c r="C80" s="970"/>
      <c r="D80" s="970"/>
      <c r="E80" s="970"/>
      <c r="F80" s="970"/>
      <c r="G80" s="970"/>
      <c r="H80" s="970"/>
      <c r="I80" s="970"/>
      <c r="J80" s="970"/>
      <c r="K80" s="970"/>
      <c r="L80" s="970"/>
      <c r="M80" s="970"/>
      <c r="N80" s="970"/>
      <c r="O80" s="970"/>
      <c r="P80" s="971"/>
      <c r="Q80" s="972"/>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63"/>
      <c r="BF80" s="63"/>
      <c r="BG80" s="63"/>
      <c r="BH80" s="63"/>
      <c r="BI80" s="63"/>
      <c r="BJ80" s="63"/>
      <c r="BK80" s="63"/>
      <c r="BL80" s="63"/>
      <c r="BM80" s="63"/>
      <c r="BN80" s="63"/>
      <c r="BO80" s="63"/>
      <c r="BP80" s="63"/>
      <c r="BQ80" s="60">
        <v>74</v>
      </c>
      <c r="BR80" s="89"/>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6"/>
      <c r="EA80" s="55"/>
    </row>
    <row r="81" spans="1:131" s="52" customFormat="1" ht="26.25" customHeight="1">
      <c r="A81" s="60">
        <v>14</v>
      </c>
      <c r="B81" s="969"/>
      <c r="C81" s="970"/>
      <c r="D81" s="970"/>
      <c r="E81" s="970"/>
      <c r="F81" s="970"/>
      <c r="G81" s="970"/>
      <c r="H81" s="970"/>
      <c r="I81" s="970"/>
      <c r="J81" s="970"/>
      <c r="K81" s="970"/>
      <c r="L81" s="970"/>
      <c r="M81" s="970"/>
      <c r="N81" s="970"/>
      <c r="O81" s="970"/>
      <c r="P81" s="971"/>
      <c r="Q81" s="972"/>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63"/>
      <c r="BF81" s="63"/>
      <c r="BG81" s="63"/>
      <c r="BH81" s="63"/>
      <c r="BI81" s="63"/>
      <c r="BJ81" s="63"/>
      <c r="BK81" s="63"/>
      <c r="BL81" s="63"/>
      <c r="BM81" s="63"/>
      <c r="BN81" s="63"/>
      <c r="BO81" s="63"/>
      <c r="BP81" s="63"/>
      <c r="BQ81" s="60">
        <v>75</v>
      </c>
      <c r="BR81" s="89"/>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6"/>
      <c r="EA81" s="55"/>
    </row>
    <row r="82" spans="1:131" s="52" customFormat="1" ht="26.25" customHeight="1">
      <c r="A82" s="60">
        <v>15</v>
      </c>
      <c r="B82" s="969"/>
      <c r="C82" s="970"/>
      <c r="D82" s="970"/>
      <c r="E82" s="970"/>
      <c r="F82" s="970"/>
      <c r="G82" s="970"/>
      <c r="H82" s="970"/>
      <c r="I82" s="970"/>
      <c r="J82" s="970"/>
      <c r="K82" s="970"/>
      <c r="L82" s="970"/>
      <c r="M82" s="970"/>
      <c r="N82" s="970"/>
      <c r="O82" s="970"/>
      <c r="P82" s="971"/>
      <c r="Q82" s="972"/>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63"/>
      <c r="BF82" s="63"/>
      <c r="BG82" s="63"/>
      <c r="BH82" s="63"/>
      <c r="BI82" s="63"/>
      <c r="BJ82" s="63"/>
      <c r="BK82" s="63"/>
      <c r="BL82" s="63"/>
      <c r="BM82" s="63"/>
      <c r="BN82" s="63"/>
      <c r="BO82" s="63"/>
      <c r="BP82" s="63"/>
      <c r="BQ82" s="60">
        <v>76</v>
      </c>
      <c r="BR82" s="89"/>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6"/>
      <c r="EA82" s="55"/>
    </row>
    <row r="83" spans="1:131" s="52" customFormat="1" ht="26.25" customHeight="1">
      <c r="A83" s="60">
        <v>16</v>
      </c>
      <c r="B83" s="969"/>
      <c r="C83" s="970"/>
      <c r="D83" s="970"/>
      <c r="E83" s="970"/>
      <c r="F83" s="970"/>
      <c r="G83" s="970"/>
      <c r="H83" s="970"/>
      <c r="I83" s="970"/>
      <c r="J83" s="970"/>
      <c r="K83" s="970"/>
      <c r="L83" s="970"/>
      <c r="M83" s="970"/>
      <c r="N83" s="970"/>
      <c r="O83" s="970"/>
      <c r="P83" s="971"/>
      <c r="Q83" s="972"/>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63"/>
      <c r="BF83" s="63"/>
      <c r="BG83" s="63"/>
      <c r="BH83" s="63"/>
      <c r="BI83" s="63"/>
      <c r="BJ83" s="63"/>
      <c r="BK83" s="63"/>
      <c r="BL83" s="63"/>
      <c r="BM83" s="63"/>
      <c r="BN83" s="63"/>
      <c r="BO83" s="63"/>
      <c r="BP83" s="63"/>
      <c r="BQ83" s="60">
        <v>77</v>
      </c>
      <c r="BR83" s="89"/>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6"/>
      <c r="EA83" s="55"/>
    </row>
    <row r="84" spans="1:131" s="52" customFormat="1" ht="26.25" customHeight="1">
      <c r="A84" s="60">
        <v>17</v>
      </c>
      <c r="B84" s="969"/>
      <c r="C84" s="970"/>
      <c r="D84" s="970"/>
      <c r="E84" s="970"/>
      <c r="F84" s="970"/>
      <c r="G84" s="970"/>
      <c r="H84" s="970"/>
      <c r="I84" s="970"/>
      <c r="J84" s="970"/>
      <c r="K84" s="970"/>
      <c r="L84" s="970"/>
      <c r="M84" s="970"/>
      <c r="N84" s="970"/>
      <c r="O84" s="970"/>
      <c r="P84" s="971"/>
      <c r="Q84" s="972"/>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63"/>
      <c r="BF84" s="63"/>
      <c r="BG84" s="63"/>
      <c r="BH84" s="63"/>
      <c r="BI84" s="63"/>
      <c r="BJ84" s="63"/>
      <c r="BK84" s="63"/>
      <c r="BL84" s="63"/>
      <c r="BM84" s="63"/>
      <c r="BN84" s="63"/>
      <c r="BO84" s="63"/>
      <c r="BP84" s="63"/>
      <c r="BQ84" s="60">
        <v>78</v>
      </c>
      <c r="BR84" s="89"/>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6"/>
      <c r="EA84" s="55"/>
    </row>
    <row r="85" spans="1:131" s="52" customFormat="1" ht="26.25" customHeight="1">
      <c r="A85" s="60">
        <v>18</v>
      </c>
      <c r="B85" s="969"/>
      <c r="C85" s="970"/>
      <c r="D85" s="970"/>
      <c r="E85" s="970"/>
      <c r="F85" s="970"/>
      <c r="G85" s="970"/>
      <c r="H85" s="970"/>
      <c r="I85" s="970"/>
      <c r="J85" s="970"/>
      <c r="K85" s="970"/>
      <c r="L85" s="970"/>
      <c r="M85" s="970"/>
      <c r="N85" s="970"/>
      <c r="O85" s="970"/>
      <c r="P85" s="971"/>
      <c r="Q85" s="972"/>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63"/>
      <c r="BF85" s="63"/>
      <c r="BG85" s="63"/>
      <c r="BH85" s="63"/>
      <c r="BI85" s="63"/>
      <c r="BJ85" s="63"/>
      <c r="BK85" s="63"/>
      <c r="BL85" s="63"/>
      <c r="BM85" s="63"/>
      <c r="BN85" s="63"/>
      <c r="BO85" s="63"/>
      <c r="BP85" s="63"/>
      <c r="BQ85" s="60">
        <v>79</v>
      </c>
      <c r="BR85" s="89"/>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6"/>
      <c r="EA85" s="55"/>
    </row>
    <row r="86" spans="1:131" s="52" customFormat="1" ht="26.25" customHeight="1">
      <c r="A86" s="60">
        <v>19</v>
      </c>
      <c r="B86" s="969"/>
      <c r="C86" s="970"/>
      <c r="D86" s="970"/>
      <c r="E86" s="970"/>
      <c r="F86" s="970"/>
      <c r="G86" s="970"/>
      <c r="H86" s="970"/>
      <c r="I86" s="970"/>
      <c r="J86" s="970"/>
      <c r="K86" s="970"/>
      <c r="L86" s="970"/>
      <c r="M86" s="970"/>
      <c r="N86" s="970"/>
      <c r="O86" s="970"/>
      <c r="P86" s="971"/>
      <c r="Q86" s="972"/>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63"/>
      <c r="BF86" s="63"/>
      <c r="BG86" s="63"/>
      <c r="BH86" s="63"/>
      <c r="BI86" s="63"/>
      <c r="BJ86" s="63"/>
      <c r="BK86" s="63"/>
      <c r="BL86" s="63"/>
      <c r="BM86" s="63"/>
      <c r="BN86" s="63"/>
      <c r="BO86" s="63"/>
      <c r="BP86" s="63"/>
      <c r="BQ86" s="60">
        <v>80</v>
      </c>
      <c r="BR86" s="89"/>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6"/>
      <c r="EA86" s="55"/>
    </row>
    <row r="87" spans="1:131" s="52" customFormat="1" ht="26.25" customHeight="1">
      <c r="A87" s="65">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63"/>
      <c r="BF87" s="63"/>
      <c r="BG87" s="63"/>
      <c r="BH87" s="63"/>
      <c r="BI87" s="63"/>
      <c r="BJ87" s="63"/>
      <c r="BK87" s="63"/>
      <c r="BL87" s="63"/>
      <c r="BM87" s="63"/>
      <c r="BN87" s="63"/>
      <c r="BO87" s="63"/>
      <c r="BP87" s="63"/>
      <c r="BQ87" s="60">
        <v>81</v>
      </c>
      <c r="BR87" s="89"/>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6"/>
      <c r="EA87" s="55"/>
    </row>
    <row r="88" spans="1:131" s="52" customFormat="1" ht="26.25" customHeight="1">
      <c r="A88" s="61" t="s">
        <v>251</v>
      </c>
      <c r="B88" s="947" t="s">
        <v>186</v>
      </c>
      <c r="C88" s="948"/>
      <c r="D88" s="948"/>
      <c r="E88" s="948"/>
      <c r="F88" s="948"/>
      <c r="G88" s="948"/>
      <c r="H88" s="948"/>
      <c r="I88" s="948"/>
      <c r="J88" s="948"/>
      <c r="K88" s="948"/>
      <c r="L88" s="948"/>
      <c r="M88" s="948"/>
      <c r="N88" s="948"/>
      <c r="O88" s="948"/>
      <c r="P88" s="949"/>
      <c r="Q88" s="957"/>
      <c r="R88" s="958"/>
      <c r="S88" s="958"/>
      <c r="T88" s="958"/>
      <c r="U88" s="958"/>
      <c r="V88" s="958"/>
      <c r="W88" s="958"/>
      <c r="X88" s="958"/>
      <c r="Y88" s="958"/>
      <c r="Z88" s="958"/>
      <c r="AA88" s="958"/>
      <c r="AB88" s="958"/>
      <c r="AC88" s="958"/>
      <c r="AD88" s="958"/>
      <c r="AE88" s="958"/>
      <c r="AF88" s="959">
        <v>8395</v>
      </c>
      <c r="AG88" s="959"/>
      <c r="AH88" s="959"/>
      <c r="AI88" s="959"/>
      <c r="AJ88" s="959"/>
      <c r="AK88" s="958"/>
      <c r="AL88" s="958"/>
      <c r="AM88" s="958"/>
      <c r="AN88" s="958"/>
      <c r="AO88" s="958"/>
      <c r="AP88" s="959"/>
      <c r="AQ88" s="959"/>
      <c r="AR88" s="959"/>
      <c r="AS88" s="959"/>
      <c r="AT88" s="959"/>
      <c r="AU88" s="959"/>
      <c r="AV88" s="959"/>
      <c r="AW88" s="959"/>
      <c r="AX88" s="959"/>
      <c r="AY88" s="959"/>
      <c r="AZ88" s="960"/>
      <c r="BA88" s="960"/>
      <c r="BB88" s="960"/>
      <c r="BC88" s="960"/>
      <c r="BD88" s="961"/>
      <c r="BE88" s="63"/>
      <c r="BF88" s="63"/>
      <c r="BG88" s="63"/>
      <c r="BH88" s="63"/>
      <c r="BI88" s="63"/>
      <c r="BJ88" s="63"/>
      <c r="BK88" s="63"/>
      <c r="BL88" s="63"/>
      <c r="BM88" s="63"/>
      <c r="BN88" s="63"/>
      <c r="BO88" s="63"/>
      <c r="BP88" s="63"/>
      <c r="BQ88" s="60">
        <v>82</v>
      </c>
      <c r="BR88" s="89"/>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6"/>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6"/>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6"/>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6"/>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6"/>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6"/>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6"/>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6"/>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6"/>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6"/>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6"/>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6"/>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6"/>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6"/>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251</v>
      </c>
      <c r="BR102" s="947" t="s">
        <v>446</v>
      </c>
      <c r="BS102" s="948"/>
      <c r="BT102" s="948"/>
      <c r="BU102" s="948"/>
      <c r="BV102" s="948"/>
      <c r="BW102" s="948"/>
      <c r="BX102" s="948"/>
      <c r="BY102" s="948"/>
      <c r="BZ102" s="948"/>
      <c r="CA102" s="948"/>
      <c r="CB102" s="948"/>
      <c r="CC102" s="948"/>
      <c r="CD102" s="948"/>
      <c r="CE102" s="948"/>
      <c r="CF102" s="948"/>
      <c r="CG102" s="949"/>
      <c r="CH102" s="950"/>
      <c r="CI102" s="951"/>
      <c r="CJ102" s="951"/>
      <c r="CK102" s="951"/>
      <c r="CL102" s="952"/>
      <c r="CM102" s="950"/>
      <c r="CN102" s="951"/>
      <c r="CO102" s="951"/>
      <c r="CP102" s="951"/>
      <c r="CQ102" s="952"/>
      <c r="CR102" s="953">
        <v>357</v>
      </c>
      <c r="CS102" s="954"/>
      <c r="CT102" s="954"/>
      <c r="CU102" s="954"/>
      <c r="CV102" s="955"/>
      <c r="CW102" s="953">
        <v>3</v>
      </c>
      <c r="CX102" s="954"/>
      <c r="CY102" s="954"/>
      <c r="CZ102" s="954"/>
      <c r="DA102" s="955"/>
      <c r="DB102" s="953">
        <v>763</v>
      </c>
      <c r="DC102" s="954"/>
      <c r="DD102" s="954"/>
      <c r="DE102" s="954"/>
      <c r="DF102" s="955"/>
      <c r="DG102" s="953"/>
      <c r="DH102" s="954"/>
      <c r="DI102" s="954"/>
      <c r="DJ102" s="954"/>
      <c r="DK102" s="955"/>
      <c r="DL102" s="953"/>
      <c r="DM102" s="954"/>
      <c r="DN102" s="954"/>
      <c r="DO102" s="954"/>
      <c r="DP102" s="955"/>
      <c r="DQ102" s="953"/>
      <c r="DR102" s="954"/>
      <c r="DS102" s="954"/>
      <c r="DT102" s="954"/>
      <c r="DU102" s="955"/>
      <c r="DV102" s="947"/>
      <c r="DW102" s="948"/>
      <c r="DX102" s="948"/>
      <c r="DY102" s="948"/>
      <c r="DZ102" s="956"/>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34" t="s">
        <v>464</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35" t="s">
        <v>465</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466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936" t="s">
        <v>467</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204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55" customFormat="1" ht="26.25" customHeight="1">
      <c r="A109" s="914" t="s">
        <v>468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7" t="s">
        <v>469</v>
      </c>
      <c r="AB109" s="915"/>
      <c r="AC109" s="915"/>
      <c r="AD109" s="915"/>
      <c r="AE109" s="916"/>
      <c r="AF109" s="917" t="s">
        <v>168</v>
      </c>
      <c r="AG109" s="915"/>
      <c r="AH109" s="915"/>
      <c r="AI109" s="915"/>
      <c r="AJ109" s="916"/>
      <c r="AK109" s="917" t="s">
        <v>388</v>
      </c>
      <c r="AL109" s="915"/>
      <c r="AM109" s="915"/>
      <c r="AN109" s="915"/>
      <c r="AO109" s="916"/>
      <c r="AP109" s="917" t="s">
        <v>470</v>
      </c>
      <c r="AQ109" s="915"/>
      <c r="AR109" s="915"/>
      <c r="AS109" s="915"/>
      <c r="AT109" s="918"/>
      <c r="AU109" s="914" t="s">
        <v>468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7" t="s">
        <v>469</v>
      </c>
      <c r="BR109" s="915"/>
      <c r="BS109" s="915"/>
      <c r="BT109" s="915"/>
      <c r="BU109" s="916"/>
      <c r="BV109" s="917" t="s">
        <v>168</v>
      </c>
      <c r="BW109" s="915"/>
      <c r="BX109" s="915"/>
      <c r="BY109" s="915"/>
      <c r="BZ109" s="916"/>
      <c r="CA109" s="917" t="s">
        <v>388</v>
      </c>
      <c r="CB109" s="915"/>
      <c r="CC109" s="915"/>
      <c r="CD109" s="915"/>
      <c r="CE109" s="916"/>
      <c r="CF109" s="939" t="s">
        <v>470</v>
      </c>
      <c r="CG109" s="939"/>
      <c r="CH109" s="939"/>
      <c r="CI109" s="939"/>
      <c r="CJ109" s="939"/>
      <c r="CK109" s="917" t="s">
        <v>98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7" t="s">
        <v>469</v>
      </c>
      <c r="DH109" s="915"/>
      <c r="DI109" s="915"/>
      <c r="DJ109" s="915"/>
      <c r="DK109" s="916"/>
      <c r="DL109" s="917" t="s">
        <v>168</v>
      </c>
      <c r="DM109" s="915"/>
      <c r="DN109" s="915"/>
      <c r="DO109" s="915"/>
      <c r="DP109" s="916"/>
      <c r="DQ109" s="917" t="s">
        <v>388</v>
      </c>
      <c r="DR109" s="915"/>
      <c r="DS109" s="915"/>
      <c r="DT109" s="915"/>
      <c r="DU109" s="916"/>
      <c r="DV109" s="917" t="s">
        <v>470</v>
      </c>
      <c r="DW109" s="915"/>
      <c r="DX109" s="915"/>
      <c r="DY109" s="915"/>
      <c r="DZ109" s="918"/>
    </row>
    <row r="110" spans="1:131" s="55" customFormat="1" ht="26.25" customHeight="1">
      <c r="A110" s="839" t="s">
        <v>324</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832">
        <v>7234040</v>
      </c>
      <c r="AB110" s="833"/>
      <c r="AC110" s="833"/>
      <c r="AD110" s="833"/>
      <c r="AE110" s="834"/>
      <c r="AF110" s="835">
        <v>6707290</v>
      </c>
      <c r="AG110" s="833"/>
      <c r="AH110" s="833"/>
      <c r="AI110" s="833"/>
      <c r="AJ110" s="834"/>
      <c r="AK110" s="835">
        <v>6598239</v>
      </c>
      <c r="AL110" s="833"/>
      <c r="AM110" s="833"/>
      <c r="AN110" s="833"/>
      <c r="AO110" s="834"/>
      <c r="AP110" s="922">
        <v>24.4</v>
      </c>
      <c r="AQ110" s="923"/>
      <c r="AR110" s="923"/>
      <c r="AS110" s="923"/>
      <c r="AT110" s="924"/>
      <c r="AU110" s="749" t="s">
        <v>108</v>
      </c>
      <c r="AV110" s="750"/>
      <c r="AW110" s="750"/>
      <c r="AX110" s="750"/>
      <c r="AY110" s="750"/>
      <c r="AZ110" s="887" t="s">
        <v>471</v>
      </c>
      <c r="BA110" s="840"/>
      <c r="BB110" s="840"/>
      <c r="BC110" s="840"/>
      <c r="BD110" s="840"/>
      <c r="BE110" s="840"/>
      <c r="BF110" s="840"/>
      <c r="BG110" s="840"/>
      <c r="BH110" s="840"/>
      <c r="BI110" s="840"/>
      <c r="BJ110" s="840"/>
      <c r="BK110" s="840"/>
      <c r="BL110" s="840"/>
      <c r="BM110" s="840"/>
      <c r="BN110" s="840"/>
      <c r="BO110" s="840"/>
      <c r="BP110" s="841"/>
      <c r="BQ110" s="888">
        <v>57157004</v>
      </c>
      <c r="BR110" s="889"/>
      <c r="BS110" s="889"/>
      <c r="BT110" s="889"/>
      <c r="BU110" s="889"/>
      <c r="BV110" s="889">
        <v>56152458</v>
      </c>
      <c r="BW110" s="889"/>
      <c r="BX110" s="889"/>
      <c r="BY110" s="889"/>
      <c r="BZ110" s="889"/>
      <c r="CA110" s="889">
        <v>55428571</v>
      </c>
      <c r="CB110" s="889"/>
      <c r="CC110" s="889"/>
      <c r="CD110" s="889"/>
      <c r="CE110" s="889"/>
      <c r="CF110" s="904">
        <v>205</v>
      </c>
      <c r="CG110" s="905"/>
      <c r="CH110" s="905"/>
      <c r="CI110" s="905"/>
      <c r="CJ110" s="905"/>
      <c r="CK110" s="755" t="s">
        <v>383</v>
      </c>
      <c r="CL110" s="756"/>
      <c r="CM110" s="919" t="s">
        <v>472</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88" t="s">
        <v>202</v>
      </c>
      <c r="DH110" s="889"/>
      <c r="DI110" s="889"/>
      <c r="DJ110" s="889"/>
      <c r="DK110" s="889"/>
      <c r="DL110" s="889" t="s">
        <v>202</v>
      </c>
      <c r="DM110" s="889"/>
      <c r="DN110" s="889"/>
      <c r="DO110" s="889"/>
      <c r="DP110" s="889"/>
      <c r="DQ110" s="889" t="s">
        <v>202</v>
      </c>
      <c r="DR110" s="889"/>
      <c r="DS110" s="889"/>
      <c r="DT110" s="889"/>
      <c r="DU110" s="889"/>
      <c r="DV110" s="890" t="s">
        <v>202</v>
      </c>
      <c r="DW110" s="890"/>
      <c r="DX110" s="890"/>
      <c r="DY110" s="890"/>
      <c r="DZ110" s="891"/>
    </row>
    <row r="111" spans="1:131" s="55" customFormat="1" ht="26.25" customHeight="1">
      <c r="A111" s="787" t="s">
        <v>450</v>
      </c>
      <c r="B111" s="788"/>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933"/>
      <c r="AA111" s="792" t="s">
        <v>202</v>
      </c>
      <c r="AB111" s="793"/>
      <c r="AC111" s="793"/>
      <c r="AD111" s="793"/>
      <c r="AE111" s="794"/>
      <c r="AF111" s="795" t="s">
        <v>202</v>
      </c>
      <c r="AG111" s="793"/>
      <c r="AH111" s="793"/>
      <c r="AI111" s="793"/>
      <c r="AJ111" s="794"/>
      <c r="AK111" s="795" t="s">
        <v>202</v>
      </c>
      <c r="AL111" s="793"/>
      <c r="AM111" s="793"/>
      <c r="AN111" s="793"/>
      <c r="AO111" s="794"/>
      <c r="AP111" s="859" t="s">
        <v>202</v>
      </c>
      <c r="AQ111" s="860"/>
      <c r="AR111" s="860"/>
      <c r="AS111" s="860"/>
      <c r="AT111" s="861"/>
      <c r="AU111" s="751"/>
      <c r="AV111" s="752"/>
      <c r="AW111" s="752"/>
      <c r="AX111" s="752"/>
      <c r="AY111" s="752"/>
      <c r="AZ111" s="862" t="s">
        <v>474</v>
      </c>
      <c r="BA111" s="800"/>
      <c r="BB111" s="800"/>
      <c r="BC111" s="800"/>
      <c r="BD111" s="800"/>
      <c r="BE111" s="800"/>
      <c r="BF111" s="800"/>
      <c r="BG111" s="800"/>
      <c r="BH111" s="800"/>
      <c r="BI111" s="800"/>
      <c r="BJ111" s="800"/>
      <c r="BK111" s="800"/>
      <c r="BL111" s="800"/>
      <c r="BM111" s="800"/>
      <c r="BN111" s="800"/>
      <c r="BO111" s="800"/>
      <c r="BP111" s="801"/>
      <c r="BQ111" s="863">
        <v>90481</v>
      </c>
      <c r="BR111" s="864"/>
      <c r="BS111" s="864"/>
      <c r="BT111" s="864"/>
      <c r="BU111" s="864"/>
      <c r="BV111" s="864">
        <v>65365</v>
      </c>
      <c r="BW111" s="864"/>
      <c r="BX111" s="864"/>
      <c r="BY111" s="864"/>
      <c r="BZ111" s="864"/>
      <c r="CA111" s="864">
        <v>44101</v>
      </c>
      <c r="CB111" s="864"/>
      <c r="CC111" s="864"/>
      <c r="CD111" s="864"/>
      <c r="CE111" s="864"/>
      <c r="CF111" s="912">
        <v>0.2</v>
      </c>
      <c r="CG111" s="913"/>
      <c r="CH111" s="913"/>
      <c r="CI111" s="913"/>
      <c r="CJ111" s="913"/>
      <c r="CK111" s="757"/>
      <c r="CL111" s="758"/>
      <c r="CM111" s="856" t="s">
        <v>137</v>
      </c>
      <c r="CN111" s="857"/>
      <c r="CO111" s="857"/>
      <c r="CP111" s="857"/>
      <c r="CQ111" s="857"/>
      <c r="CR111" s="857"/>
      <c r="CS111" s="857"/>
      <c r="CT111" s="857"/>
      <c r="CU111" s="857"/>
      <c r="CV111" s="857"/>
      <c r="CW111" s="857"/>
      <c r="CX111" s="857"/>
      <c r="CY111" s="857"/>
      <c r="CZ111" s="857"/>
      <c r="DA111" s="857"/>
      <c r="DB111" s="857"/>
      <c r="DC111" s="857"/>
      <c r="DD111" s="857"/>
      <c r="DE111" s="857"/>
      <c r="DF111" s="858"/>
      <c r="DG111" s="863" t="s">
        <v>202</v>
      </c>
      <c r="DH111" s="864"/>
      <c r="DI111" s="864"/>
      <c r="DJ111" s="864"/>
      <c r="DK111" s="864"/>
      <c r="DL111" s="864" t="s">
        <v>202</v>
      </c>
      <c r="DM111" s="864"/>
      <c r="DN111" s="864"/>
      <c r="DO111" s="864"/>
      <c r="DP111" s="864"/>
      <c r="DQ111" s="864" t="s">
        <v>202</v>
      </c>
      <c r="DR111" s="864"/>
      <c r="DS111" s="864"/>
      <c r="DT111" s="864"/>
      <c r="DU111" s="864"/>
      <c r="DV111" s="865" t="s">
        <v>202</v>
      </c>
      <c r="DW111" s="865"/>
      <c r="DX111" s="865"/>
      <c r="DY111" s="865"/>
      <c r="DZ111" s="866"/>
    </row>
    <row r="112" spans="1:131" s="55" customFormat="1" ht="26.25" customHeight="1">
      <c r="A112" s="718" t="s">
        <v>157</v>
      </c>
      <c r="B112" s="719"/>
      <c r="C112" s="800" t="s">
        <v>475</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t="s">
        <v>202</v>
      </c>
      <c r="AB112" s="793"/>
      <c r="AC112" s="793"/>
      <c r="AD112" s="793"/>
      <c r="AE112" s="794"/>
      <c r="AF112" s="795" t="s">
        <v>202</v>
      </c>
      <c r="AG112" s="793"/>
      <c r="AH112" s="793"/>
      <c r="AI112" s="793"/>
      <c r="AJ112" s="794"/>
      <c r="AK112" s="795" t="s">
        <v>202</v>
      </c>
      <c r="AL112" s="793"/>
      <c r="AM112" s="793"/>
      <c r="AN112" s="793"/>
      <c r="AO112" s="794"/>
      <c r="AP112" s="859" t="s">
        <v>202</v>
      </c>
      <c r="AQ112" s="860"/>
      <c r="AR112" s="860"/>
      <c r="AS112" s="860"/>
      <c r="AT112" s="861"/>
      <c r="AU112" s="751"/>
      <c r="AV112" s="752"/>
      <c r="AW112" s="752"/>
      <c r="AX112" s="752"/>
      <c r="AY112" s="752"/>
      <c r="AZ112" s="862" t="s">
        <v>268</v>
      </c>
      <c r="BA112" s="800"/>
      <c r="BB112" s="800"/>
      <c r="BC112" s="800"/>
      <c r="BD112" s="800"/>
      <c r="BE112" s="800"/>
      <c r="BF112" s="800"/>
      <c r="BG112" s="800"/>
      <c r="BH112" s="800"/>
      <c r="BI112" s="800"/>
      <c r="BJ112" s="800"/>
      <c r="BK112" s="800"/>
      <c r="BL112" s="800"/>
      <c r="BM112" s="800"/>
      <c r="BN112" s="800"/>
      <c r="BO112" s="800"/>
      <c r="BP112" s="801"/>
      <c r="BQ112" s="863">
        <v>12362943</v>
      </c>
      <c r="BR112" s="864"/>
      <c r="BS112" s="864"/>
      <c r="BT112" s="864"/>
      <c r="BU112" s="864"/>
      <c r="BV112" s="864">
        <v>11743485</v>
      </c>
      <c r="BW112" s="864"/>
      <c r="BX112" s="864"/>
      <c r="BY112" s="864"/>
      <c r="BZ112" s="864"/>
      <c r="CA112" s="864">
        <v>11103702</v>
      </c>
      <c r="CB112" s="864"/>
      <c r="CC112" s="864"/>
      <c r="CD112" s="864"/>
      <c r="CE112" s="864"/>
      <c r="CF112" s="912">
        <v>41.1</v>
      </c>
      <c r="CG112" s="913"/>
      <c r="CH112" s="913"/>
      <c r="CI112" s="913"/>
      <c r="CJ112" s="913"/>
      <c r="CK112" s="757"/>
      <c r="CL112" s="758"/>
      <c r="CM112" s="856" t="s">
        <v>210</v>
      </c>
      <c r="CN112" s="857"/>
      <c r="CO112" s="857"/>
      <c r="CP112" s="857"/>
      <c r="CQ112" s="857"/>
      <c r="CR112" s="857"/>
      <c r="CS112" s="857"/>
      <c r="CT112" s="857"/>
      <c r="CU112" s="857"/>
      <c r="CV112" s="857"/>
      <c r="CW112" s="857"/>
      <c r="CX112" s="857"/>
      <c r="CY112" s="857"/>
      <c r="CZ112" s="857"/>
      <c r="DA112" s="857"/>
      <c r="DB112" s="857"/>
      <c r="DC112" s="857"/>
      <c r="DD112" s="857"/>
      <c r="DE112" s="857"/>
      <c r="DF112" s="858"/>
      <c r="DG112" s="863" t="s">
        <v>202</v>
      </c>
      <c r="DH112" s="864"/>
      <c r="DI112" s="864"/>
      <c r="DJ112" s="864"/>
      <c r="DK112" s="864"/>
      <c r="DL112" s="864" t="s">
        <v>202</v>
      </c>
      <c r="DM112" s="864"/>
      <c r="DN112" s="864"/>
      <c r="DO112" s="864"/>
      <c r="DP112" s="864"/>
      <c r="DQ112" s="864" t="s">
        <v>202</v>
      </c>
      <c r="DR112" s="864"/>
      <c r="DS112" s="864"/>
      <c r="DT112" s="864"/>
      <c r="DU112" s="864"/>
      <c r="DV112" s="865" t="s">
        <v>202</v>
      </c>
      <c r="DW112" s="865"/>
      <c r="DX112" s="865"/>
      <c r="DY112" s="865"/>
      <c r="DZ112" s="866"/>
    </row>
    <row r="113" spans="1:130" s="55" customFormat="1" ht="26.25" customHeight="1">
      <c r="A113" s="720"/>
      <c r="B113" s="721"/>
      <c r="C113" s="800" t="s">
        <v>477</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912448</v>
      </c>
      <c r="AB113" s="793"/>
      <c r="AC113" s="793"/>
      <c r="AD113" s="793"/>
      <c r="AE113" s="794"/>
      <c r="AF113" s="795">
        <v>878591</v>
      </c>
      <c r="AG113" s="793"/>
      <c r="AH113" s="793"/>
      <c r="AI113" s="793"/>
      <c r="AJ113" s="794"/>
      <c r="AK113" s="795">
        <v>822498</v>
      </c>
      <c r="AL113" s="793"/>
      <c r="AM113" s="793"/>
      <c r="AN113" s="793"/>
      <c r="AO113" s="794"/>
      <c r="AP113" s="859">
        <v>3</v>
      </c>
      <c r="AQ113" s="860"/>
      <c r="AR113" s="860"/>
      <c r="AS113" s="860"/>
      <c r="AT113" s="861"/>
      <c r="AU113" s="751"/>
      <c r="AV113" s="752"/>
      <c r="AW113" s="752"/>
      <c r="AX113" s="752"/>
      <c r="AY113" s="752"/>
      <c r="AZ113" s="862" t="s">
        <v>479</v>
      </c>
      <c r="BA113" s="800"/>
      <c r="BB113" s="800"/>
      <c r="BC113" s="800"/>
      <c r="BD113" s="800"/>
      <c r="BE113" s="800"/>
      <c r="BF113" s="800"/>
      <c r="BG113" s="800"/>
      <c r="BH113" s="800"/>
      <c r="BI113" s="800"/>
      <c r="BJ113" s="800"/>
      <c r="BK113" s="800"/>
      <c r="BL113" s="800"/>
      <c r="BM113" s="800"/>
      <c r="BN113" s="800"/>
      <c r="BO113" s="800"/>
      <c r="BP113" s="801"/>
      <c r="BQ113" s="863" t="s">
        <v>202</v>
      </c>
      <c r="BR113" s="864"/>
      <c r="BS113" s="864"/>
      <c r="BT113" s="864"/>
      <c r="BU113" s="864"/>
      <c r="BV113" s="864" t="s">
        <v>202</v>
      </c>
      <c r="BW113" s="864"/>
      <c r="BX113" s="864"/>
      <c r="BY113" s="864"/>
      <c r="BZ113" s="864"/>
      <c r="CA113" s="864" t="s">
        <v>202</v>
      </c>
      <c r="CB113" s="864"/>
      <c r="CC113" s="864"/>
      <c r="CD113" s="864"/>
      <c r="CE113" s="864"/>
      <c r="CF113" s="912" t="s">
        <v>202</v>
      </c>
      <c r="CG113" s="913"/>
      <c r="CH113" s="913"/>
      <c r="CI113" s="913"/>
      <c r="CJ113" s="913"/>
      <c r="CK113" s="757"/>
      <c r="CL113" s="758"/>
      <c r="CM113" s="856" t="s">
        <v>401</v>
      </c>
      <c r="CN113" s="857"/>
      <c r="CO113" s="857"/>
      <c r="CP113" s="857"/>
      <c r="CQ113" s="857"/>
      <c r="CR113" s="857"/>
      <c r="CS113" s="857"/>
      <c r="CT113" s="857"/>
      <c r="CU113" s="857"/>
      <c r="CV113" s="857"/>
      <c r="CW113" s="857"/>
      <c r="CX113" s="857"/>
      <c r="CY113" s="857"/>
      <c r="CZ113" s="857"/>
      <c r="DA113" s="857"/>
      <c r="DB113" s="857"/>
      <c r="DC113" s="857"/>
      <c r="DD113" s="857"/>
      <c r="DE113" s="857"/>
      <c r="DF113" s="858"/>
      <c r="DG113" s="792" t="s">
        <v>202</v>
      </c>
      <c r="DH113" s="793"/>
      <c r="DI113" s="793"/>
      <c r="DJ113" s="793"/>
      <c r="DK113" s="794"/>
      <c r="DL113" s="795" t="s">
        <v>202</v>
      </c>
      <c r="DM113" s="793"/>
      <c r="DN113" s="793"/>
      <c r="DO113" s="793"/>
      <c r="DP113" s="794"/>
      <c r="DQ113" s="795" t="s">
        <v>202</v>
      </c>
      <c r="DR113" s="793"/>
      <c r="DS113" s="793"/>
      <c r="DT113" s="793"/>
      <c r="DU113" s="794"/>
      <c r="DV113" s="859" t="s">
        <v>202</v>
      </c>
      <c r="DW113" s="860"/>
      <c r="DX113" s="860"/>
      <c r="DY113" s="860"/>
      <c r="DZ113" s="861"/>
    </row>
    <row r="114" spans="1:130" s="55" customFormat="1" ht="26.25" customHeight="1">
      <c r="A114" s="720"/>
      <c r="B114" s="721"/>
      <c r="C114" s="800" t="s">
        <v>480</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t="s">
        <v>202</v>
      </c>
      <c r="AB114" s="793"/>
      <c r="AC114" s="793"/>
      <c r="AD114" s="793"/>
      <c r="AE114" s="794"/>
      <c r="AF114" s="795" t="s">
        <v>202</v>
      </c>
      <c r="AG114" s="793"/>
      <c r="AH114" s="793"/>
      <c r="AI114" s="793"/>
      <c r="AJ114" s="794"/>
      <c r="AK114" s="795" t="s">
        <v>202</v>
      </c>
      <c r="AL114" s="793"/>
      <c r="AM114" s="793"/>
      <c r="AN114" s="793"/>
      <c r="AO114" s="794"/>
      <c r="AP114" s="859" t="s">
        <v>202</v>
      </c>
      <c r="AQ114" s="860"/>
      <c r="AR114" s="860"/>
      <c r="AS114" s="860"/>
      <c r="AT114" s="861"/>
      <c r="AU114" s="751"/>
      <c r="AV114" s="752"/>
      <c r="AW114" s="752"/>
      <c r="AX114" s="752"/>
      <c r="AY114" s="752"/>
      <c r="AZ114" s="862" t="s">
        <v>481</v>
      </c>
      <c r="BA114" s="800"/>
      <c r="BB114" s="800"/>
      <c r="BC114" s="800"/>
      <c r="BD114" s="800"/>
      <c r="BE114" s="800"/>
      <c r="BF114" s="800"/>
      <c r="BG114" s="800"/>
      <c r="BH114" s="800"/>
      <c r="BI114" s="800"/>
      <c r="BJ114" s="800"/>
      <c r="BK114" s="800"/>
      <c r="BL114" s="800"/>
      <c r="BM114" s="800"/>
      <c r="BN114" s="800"/>
      <c r="BO114" s="800"/>
      <c r="BP114" s="801"/>
      <c r="BQ114" s="863">
        <v>8340444</v>
      </c>
      <c r="BR114" s="864"/>
      <c r="BS114" s="864"/>
      <c r="BT114" s="864"/>
      <c r="BU114" s="864"/>
      <c r="BV114" s="864">
        <v>8162768</v>
      </c>
      <c r="BW114" s="864"/>
      <c r="BX114" s="864"/>
      <c r="BY114" s="864"/>
      <c r="BZ114" s="864"/>
      <c r="CA114" s="864">
        <v>8235629</v>
      </c>
      <c r="CB114" s="864"/>
      <c r="CC114" s="864"/>
      <c r="CD114" s="864"/>
      <c r="CE114" s="864"/>
      <c r="CF114" s="912">
        <v>30.5</v>
      </c>
      <c r="CG114" s="913"/>
      <c r="CH114" s="913"/>
      <c r="CI114" s="913"/>
      <c r="CJ114" s="913"/>
      <c r="CK114" s="757"/>
      <c r="CL114" s="758"/>
      <c r="CM114" s="856" t="s">
        <v>482</v>
      </c>
      <c r="CN114" s="857"/>
      <c r="CO114" s="857"/>
      <c r="CP114" s="857"/>
      <c r="CQ114" s="857"/>
      <c r="CR114" s="857"/>
      <c r="CS114" s="857"/>
      <c r="CT114" s="857"/>
      <c r="CU114" s="857"/>
      <c r="CV114" s="857"/>
      <c r="CW114" s="857"/>
      <c r="CX114" s="857"/>
      <c r="CY114" s="857"/>
      <c r="CZ114" s="857"/>
      <c r="DA114" s="857"/>
      <c r="DB114" s="857"/>
      <c r="DC114" s="857"/>
      <c r="DD114" s="857"/>
      <c r="DE114" s="857"/>
      <c r="DF114" s="858"/>
      <c r="DG114" s="792" t="s">
        <v>202</v>
      </c>
      <c r="DH114" s="793"/>
      <c r="DI114" s="793"/>
      <c r="DJ114" s="793"/>
      <c r="DK114" s="794"/>
      <c r="DL114" s="795" t="s">
        <v>202</v>
      </c>
      <c r="DM114" s="793"/>
      <c r="DN114" s="793"/>
      <c r="DO114" s="793"/>
      <c r="DP114" s="794"/>
      <c r="DQ114" s="795" t="s">
        <v>202</v>
      </c>
      <c r="DR114" s="793"/>
      <c r="DS114" s="793"/>
      <c r="DT114" s="793"/>
      <c r="DU114" s="794"/>
      <c r="DV114" s="859" t="s">
        <v>202</v>
      </c>
      <c r="DW114" s="860"/>
      <c r="DX114" s="860"/>
      <c r="DY114" s="860"/>
      <c r="DZ114" s="861"/>
    </row>
    <row r="115" spans="1:130" s="55" customFormat="1" ht="26.25" customHeight="1">
      <c r="A115" s="720"/>
      <c r="B115" s="721"/>
      <c r="C115" s="800" t="s">
        <v>374</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26460</v>
      </c>
      <c r="AB115" s="793"/>
      <c r="AC115" s="793"/>
      <c r="AD115" s="793"/>
      <c r="AE115" s="794"/>
      <c r="AF115" s="795">
        <v>26303</v>
      </c>
      <c r="AG115" s="793"/>
      <c r="AH115" s="793"/>
      <c r="AI115" s="793"/>
      <c r="AJ115" s="794"/>
      <c r="AK115" s="795">
        <v>22223</v>
      </c>
      <c r="AL115" s="793"/>
      <c r="AM115" s="793"/>
      <c r="AN115" s="793"/>
      <c r="AO115" s="794"/>
      <c r="AP115" s="859">
        <v>0.1</v>
      </c>
      <c r="AQ115" s="860"/>
      <c r="AR115" s="860"/>
      <c r="AS115" s="860"/>
      <c r="AT115" s="861"/>
      <c r="AU115" s="751"/>
      <c r="AV115" s="752"/>
      <c r="AW115" s="752"/>
      <c r="AX115" s="752"/>
      <c r="AY115" s="752"/>
      <c r="AZ115" s="862" t="s">
        <v>344</v>
      </c>
      <c r="BA115" s="800"/>
      <c r="BB115" s="800"/>
      <c r="BC115" s="800"/>
      <c r="BD115" s="800"/>
      <c r="BE115" s="800"/>
      <c r="BF115" s="800"/>
      <c r="BG115" s="800"/>
      <c r="BH115" s="800"/>
      <c r="BI115" s="800"/>
      <c r="BJ115" s="800"/>
      <c r="BK115" s="800"/>
      <c r="BL115" s="800"/>
      <c r="BM115" s="800"/>
      <c r="BN115" s="800"/>
      <c r="BO115" s="800"/>
      <c r="BP115" s="801"/>
      <c r="BQ115" s="863" t="s">
        <v>202</v>
      </c>
      <c r="BR115" s="864"/>
      <c r="BS115" s="864"/>
      <c r="BT115" s="864"/>
      <c r="BU115" s="864"/>
      <c r="BV115" s="864" t="s">
        <v>202</v>
      </c>
      <c r="BW115" s="864"/>
      <c r="BX115" s="864"/>
      <c r="BY115" s="864"/>
      <c r="BZ115" s="864"/>
      <c r="CA115" s="864" t="s">
        <v>202</v>
      </c>
      <c r="CB115" s="864"/>
      <c r="CC115" s="864"/>
      <c r="CD115" s="864"/>
      <c r="CE115" s="864"/>
      <c r="CF115" s="912" t="s">
        <v>202</v>
      </c>
      <c r="CG115" s="913"/>
      <c r="CH115" s="913"/>
      <c r="CI115" s="913"/>
      <c r="CJ115" s="913"/>
      <c r="CK115" s="757"/>
      <c r="CL115" s="758"/>
      <c r="CM115" s="862" t="s">
        <v>34</v>
      </c>
      <c r="CN115" s="932"/>
      <c r="CO115" s="932"/>
      <c r="CP115" s="932"/>
      <c r="CQ115" s="932"/>
      <c r="CR115" s="932"/>
      <c r="CS115" s="932"/>
      <c r="CT115" s="932"/>
      <c r="CU115" s="932"/>
      <c r="CV115" s="932"/>
      <c r="CW115" s="932"/>
      <c r="CX115" s="932"/>
      <c r="CY115" s="932"/>
      <c r="CZ115" s="932"/>
      <c r="DA115" s="932"/>
      <c r="DB115" s="932"/>
      <c r="DC115" s="932"/>
      <c r="DD115" s="932"/>
      <c r="DE115" s="932"/>
      <c r="DF115" s="801"/>
      <c r="DG115" s="792" t="s">
        <v>202</v>
      </c>
      <c r="DH115" s="793"/>
      <c r="DI115" s="793"/>
      <c r="DJ115" s="793"/>
      <c r="DK115" s="794"/>
      <c r="DL115" s="795" t="s">
        <v>202</v>
      </c>
      <c r="DM115" s="793"/>
      <c r="DN115" s="793"/>
      <c r="DO115" s="793"/>
      <c r="DP115" s="794"/>
      <c r="DQ115" s="795" t="s">
        <v>202</v>
      </c>
      <c r="DR115" s="793"/>
      <c r="DS115" s="793"/>
      <c r="DT115" s="793"/>
      <c r="DU115" s="794"/>
      <c r="DV115" s="859" t="s">
        <v>202</v>
      </c>
      <c r="DW115" s="860"/>
      <c r="DX115" s="860"/>
      <c r="DY115" s="860"/>
      <c r="DZ115" s="861"/>
    </row>
    <row r="116" spans="1:130" s="55" customFormat="1" ht="26.25" customHeight="1">
      <c r="A116" s="722"/>
      <c r="B116" s="723"/>
      <c r="C116" s="893" t="s">
        <v>1</v>
      </c>
      <c r="D116" s="893"/>
      <c r="E116" s="893"/>
      <c r="F116" s="893"/>
      <c r="G116" s="893"/>
      <c r="H116" s="893"/>
      <c r="I116" s="893"/>
      <c r="J116" s="893"/>
      <c r="K116" s="893"/>
      <c r="L116" s="893"/>
      <c r="M116" s="893"/>
      <c r="N116" s="893"/>
      <c r="O116" s="893"/>
      <c r="P116" s="893"/>
      <c r="Q116" s="893"/>
      <c r="R116" s="893"/>
      <c r="S116" s="893"/>
      <c r="T116" s="893"/>
      <c r="U116" s="893"/>
      <c r="V116" s="893"/>
      <c r="W116" s="893"/>
      <c r="X116" s="893"/>
      <c r="Y116" s="893"/>
      <c r="Z116" s="894"/>
      <c r="AA116" s="792" t="s">
        <v>202</v>
      </c>
      <c r="AB116" s="793"/>
      <c r="AC116" s="793"/>
      <c r="AD116" s="793"/>
      <c r="AE116" s="794"/>
      <c r="AF116" s="795" t="s">
        <v>202</v>
      </c>
      <c r="AG116" s="793"/>
      <c r="AH116" s="793"/>
      <c r="AI116" s="793"/>
      <c r="AJ116" s="794"/>
      <c r="AK116" s="795" t="s">
        <v>202</v>
      </c>
      <c r="AL116" s="793"/>
      <c r="AM116" s="793"/>
      <c r="AN116" s="793"/>
      <c r="AO116" s="794"/>
      <c r="AP116" s="859" t="s">
        <v>202</v>
      </c>
      <c r="AQ116" s="860"/>
      <c r="AR116" s="860"/>
      <c r="AS116" s="860"/>
      <c r="AT116" s="861"/>
      <c r="AU116" s="751"/>
      <c r="AV116" s="752"/>
      <c r="AW116" s="752"/>
      <c r="AX116" s="752"/>
      <c r="AY116" s="752"/>
      <c r="AZ116" s="909" t="s">
        <v>226</v>
      </c>
      <c r="BA116" s="910"/>
      <c r="BB116" s="910"/>
      <c r="BC116" s="910"/>
      <c r="BD116" s="910"/>
      <c r="BE116" s="910"/>
      <c r="BF116" s="910"/>
      <c r="BG116" s="910"/>
      <c r="BH116" s="910"/>
      <c r="BI116" s="910"/>
      <c r="BJ116" s="910"/>
      <c r="BK116" s="910"/>
      <c r="BL116" s="910"/>
      <c r="BM116" s="910"/>
      <c r="BN116" s="910"/>
      <c r="BO116" s="910"/>
      <c r="BP116" s="911"/>
      <c r="BQ116" s="863" t="s">
        <v>202</v>
      </c>
      <c r="BR116" s="864"/>
      <c r="BS116" s="864"/>
      <c r="BT116" s="864"/>
      <c r="BU116" s="864"/>
      <c r="BV116" s="864" t="s">
        <v>202</v>
      </c>
      <c r="BW116" s="864"/>
      <c r="BX116" s="864"/>
      <c r="BY116" s="864"/>
      <c r="BZ116" s="864"/>
      <c r="CA116" s="864" t="s">
        <v>202</v>
      </c>
      <c r="CB116" s="864"/>
      <c r="CC116" s="864"/>
      <c r="CD116" s="864"/>
      <c r="CE116" s="864"/>
      <c r="CF116" s="912" t="s">
        <v>202</v>
      </c>
      <c r="CG116" s="913"/>
      <c r="CH116" s="913"/>
      <c r="CI116" s="913"/>
      <c r="CJ116" s="913"/>
      <c r="CK116" s="757"/>
      <c r="CL116" s="758"/>
      <c r="CM116" s="856" t="s">
        <v>483</v>
      </c>
      <c r="CN116" s="857"/>
      <c r="CO116" s="857"/>
      <c r="CP116" s="857"/>
      <c r="CQ116" s="857"/>
      <c r="CR116" s="857"/>
      <c r="CS116" s="857"/>
      <c r="CT116" s="857"/>
      <c r="CU116" s="857"/>
      <c r="CV116" s="857"/>
      <c r="CW116" s="857"/>
      <c r="CX116" s="857"/>
      <c r="CY116" s="857"/>
      <c r="CZ116" s="857"/>
      <c r="DA116" s="857"/>
      <c r="DB116" s="857"/>
      <c r="DC116" s="857"/>
      <c r="DD116" s="857"/>
      <c r="DE116" s="857"/>
      <c r="DF116" s="858"/>
      <c r="DG116" s="792">
        <v>37670</v>
      </c>
      <c r="DH116" s="793"/>
      <c r="DI116" s="793"/>
      <c r="DJ116" s="793"/>
      <c r="DK116" s="794"/>
      <c r="DL116" s="795">
        <v>24110</v>
      </c>
      <c r="DM116" s="793"/>
      <c r="DN116" s="793"/>
      <c r="DO116" s="793"/>
      <c r="DP116" s="794"/>
      <c r="DQ116" s="795">
        <v>12090</v>
      </c>
      <c r="DR116" s="793"/>
      <c r="DS116" s="793"/>
      <c r="DT116" s="793"/>
      <c r="DU116" s="794"/>
      <c r="DV116" s="859">
        <v>0</v>
      </c>
      <c r="DW116" s="860"/>
      <c r="DX116" s="860"/>
      <c r="DY116" s="860"/>
      <c r="DZ116" s="861"/>
    </row>
    <row r="117" spans="1:130" s="55" customFormat="1" ht="26.25" customHeight="1">
      <c r="A117" s="914" t="s">
        <v>272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899" t="s">
        <v>319</v>
      </c>
      <c r="Z117" s="916"/>
      <c r="AA117" s="925">
        <v>8172948</v>
      </c>
      <c r="AB117" s="926"/>
      <c r="AC117" s="926"/>
      <c r="AD117" s="926"/>
      <c r="AE117" s="927"/>
      <c r="AF117" s="928">
        <v>7612184</v>
      </c>
      <c r="AG117" s="926"/>
      <c r="AH117" s="926"/>
      <c r="AI117" s="926"/>
      <c r="AJ117" s="927"/>
      <c r="AK117" s="928">
        <v>7442960</v>
      </c>
      <c r="AL117" s="926"/>
      <c r="AM117" s="926"/>
      <c r="AN117" s="926"/>
      <c r="AO117" s="927"/>
      <c r="AP117" s="929"/>
      <c r="AQ117" s="930"/>
      <c r="AR117" s="930"/>
      <c r="AS117" s="930"/>
      <c r="AT117" s="931"/>
      <c r="AU117" s="751"/>
      <c r="AV117" s="752"/>
      <c r="AW117" s="752"/>
      <c r="AX117" s="752"/>
      <c r="AY117" s="752"/>
      <c r="AZ117" s="909" t="s">
        <v>484</v>
      </c>
      <c r="BA117" s="910"/>
      <c r="BB117" s="910"/>
      <c r="BC117" s="910"/>
      <c r="BD117" s="910"/>
      <c r="BE117" s="910"/>
      <c r="BF117" s="910"/>
      <c r="BG117" s="910"/>
      <c r="BH117" s="910"/>
      <c r="BI117" s="910"/>
      <c r="BJ117" s="910"/>
      <c r="BK117" s="910"/>
      <c r="BL117" s="910"/>
      <c r="BM117" s="910"/>
      <c r="BN117" s="910"/>
      <c r="BO117" s="910"/>
      <c r="BP117" s="911"/>
      <c r="BQ117" s="863" t="s">
        <v>202</v>
      </c>
      <c r="BR117" s="864"/>
      <c r="BS117" s="864"/>
      <c r="BT117" s="864"/>
      <c r="BU117" s="864"/>
      <c r="BV117" s="864" t="s">
        <v>202</v>
      </c>
      <c r="BW117" s="864"/>
      <c r="BX117" s="864"/>
      <c r="BY117" s="864"/>
      <c r="BZ117" s="864"/>
      <c r="CA117" s="864" t="s">
        <v>202</v>
      </c>
      <c r="CB117" s="864"/>
      <c r="CC117" s="864"/>
      <c r="CD117" s="864"/>
      <c r="CE117" s="864"/>
      <c r="CF117" s="912" t="s">
        <v>202</v>
      </c>
      <c r="CG117" s="913"/>
      <c r="CH117" s="913"/>
      <c r="CI117" s="913"/>
      <c r="CJ117" s="913"/>
      <c r="CK117" s="757"/>
      <c r="CL117" s="758"/>
      <c r="CM117" s="856" t="s">
        <v>336</v>
      </c>
      <c r="CN117" s="857"/>
      <c r="CO117" s="857"/>
      <c r="CP117" s="857"/>
      <c r="CQ117" s="857"/>
      <c r="CR117" s="857"/>
      <c r="CS117" s="857"/>
      <c r="CT117" s="857"/>
      <c r="CU117" s="857"/>
      <c r="CV117" s="857"/>
      <c r="CW117" s="857"/>
      <c r="CX117" s="857"/>
      <c r="CY117" s="857"/>
      <c r="CZ117" s="857"/>
      <c r="DA117" s="857"/>
      <c r="DB117" s="857"/>
      <c r="DC117" s="857"/>
      <c r="DD117" s="857"/>
      <c r="DE117" s="857"/>
      <c r="DF117" s="858"/>
      <c r="DG117" s="792" t="s">
        <v>202</v>
      </c>
      <c r="DH117" s="793"/>
      <c r="DI117" s="793"/>
      <c r="DJ117" s="793"/>
      <c r="DK117" s="794"/>
      <c r="DL117" s="795" t="s">
        <v>202</v>
      </c>
      <c r="DM117" s="793"/>
      <c r="DN117" s="793"/>
      <c r="DO117" s="793"/>
      <c r="DP117" s="794"/>
      <c r="DQ117" s="795" t="s">
        <v>202</v>
      </c>
      <c r="DR117" s="793"/>
      <c r="DS117" s="793"/>
      <c r="DT117" s="793"/>
      <c r="DU117" s="794"/>
      <c r="DV117" s="859" t="s">
        <v>202</v>
      </c>
      <c r="DW117" s="860"/>
      <c r="DX117" s="860"/>
      <c r="DY117" s="860"/>
      <c r="DZ117" s="861"/>
    </row>
    <row r="118" spans="1:130" s="55" customFormat="1" ht="26.25" customHeight="1">
      <c r="A118" s="914" t="s">
        <v>98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7" t="s">
        <v>469</v>
      </c>
      <c r="AB118" s="915"/>
      <c r="AC118" s="915"/>
      <c r="AD118" s="915"/>
      <c r="AE118" s="916"/>
      <c r="AF118" s="917" t="s">
        <v>168</v>
      </c>
      <c r="AG118" s="915"/>
      <c r="AH118" s="915"/>
      <c r="AI118" s="915"/>
      <c r="AJ118" s="916"/>
      <c r="AK118" s="917" t="s">
        <v>388</v>
      </c>
      <c r="AL118" s="915"/>
      <c r="AM118" s="915"/>
      <c r="AN118" s="915"/>
      <c r="AO118" s="916"/>
      <c r="AP118" s="917" t="s">
        <v>470</v>
      </c>
      <c r="AQ118" s="915"/>
      <c r="AR118" s="915"/>
      <c r="AS118" s="915"/>
      <c r="AT118" s="918"/>
      <c r="AU118" s="751"/>
      <c r="AV118" s="752"/>
      <c r="AW118" s="752"/>
      <c r="AX118" s="752"/>
      <c r="AY118" s="752"/>
      <c r="AZ118" s="892" t="s">
        <v>485</v>
      </c>
      <c r="BA118" s="893"/>
      <c r="BB118" s="893"/>
      <c r="BC118" s="893"/>
      <c r="BD118" s="893"/>
      <c r="BE118" s="893"/>
      <c r="BF118" s="893"/>
      <c r="BG118" s="893"/>
      <c r="BH118" s="893"/>
      <c r="BI118" s="893"/>
      <c r="BJ118" s="893"/>
      <c r="BK118" s="893"/>
      <c r="BL118" s="893"/>
      <c r="BM118" s="893"/>
      <c r="BN118" s="893"/>
      <c r="BO118" s="893"/>
      <c r="BP118" s="894"/>
      <c r="BQ118" s="895" t="s">
        <v>202</v>
      </c>
      <c r="BR118" s="896"/>
      <c r="BS118" s="896"/>
      <c r="BT118" s="896"/>
      <c r="BU118" s="896"/>
      <c r="BV118" s="896" t="s">
        <v>202</v>
      </c>
      <c r="BW118" s="896"/>
      <c r="BX118" s="896"/>
      <c r="BY118" s="896"/>
      <c r="BZ118" s="896"/>
      <c r="CA118" s="896" t="s">
        <v>202</v>
      </c>
      <c r="CB118" s="896"/>
      <c r="CC118" s="896"/>
      <c r="CD118" s="896"/>
      <c r="CE118" s="896"/>
      <c r="CF118" s="912" t="s">
        <v>202</v>
      </c>
      <c r="CG118" s="913"/>
      <c r="CH118" s="913"/>
      <c r="CI118" s="913"/>
      <c r="CJ118" s="913"/>
      <c r="CK118" s="757"/>
      <c r="CL118" s="758"/>
      <c r="CM118" s="856" t="s">
        <v>486</v>
      </c>
      <c r="CN118" s="857"/>
      <c r="CO118" s="857"/>
      <c r="CP118" s="857"/>
      <c r="CQ118" s="857"/>
      <c r="CR118" s="857"/>
      <c r="CS118" s="857"/>
      <c r="CT118" s="857"/>
      <c r="CU118" s="857"/>
      <c r="CV118" s="857"/>
      <c r="CW118" s="857"/>
      <c r="CX118" s="857"/>
      <c r="CY118" s="857"/>
      <c r="CZ118" s="857"/>
      <c r="DA118" s="857"/>
      <c r="DB118" s="857"/>
      <c r="DC118" s="857"/>
      <c r="DD118" s="857"/>
      <c r="DE118" s="857"/>
      <c r="DF118" s="858"/>
      <c r="DG118" s="792" t="s">
        <v>202</v>
      </c>
      <c r="DH118" s="793"/>
      <c r="DI118" s="793"/>
      <c r="DJ118" s="793"/>
      <c r="DK118" s="794"/>
      <c r="DL118" s="795" t="s">
        <v>202</v>
      </c>
      <c r="DM118" s="793"/>
      <c r="DN118" s="793"/>
      <c r="DO118" s="793"/>
      <c r="DP118" s="794"/>
      <c r="DQ118" s="795" t="s">
        <v>202</v>
      </c>
      <c r="DR118" s="793"/>
      <c r="DS118" s="793"/>
      <c r="DT118" s="793"/>
      <c r="DU118" s="794"/>
      <c r="DV118" s="859" t="s">
        <v>202</v>
      </c>
      <c r="DW118" s="860"/>
      <c r="DX118" s="860"/>
      <c r="DY118" s="860"/>
      <c r="DZ118" s="861"/>
    </row>
    <row r="119" spans="1:130" s="55" customFormat="1" ht="26.25" customHeight="1">
      <c r="A119" s="761" t="s">
        <v>383</v>
      </c>
      <c r="B119" s="756"/>
      <c r="C119" s="919" t="s">
        <v>472</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832" t="s">
        <v>202</v>
      </c>
      <c r="AB119" s="833"/>
      <c r="AC119" s="833"/>
      <c r="AD119" s="833"/>
      <c r="AE119" s="834"/>
      <c r="AF119" s="835" t="s">
        <v>202</v>
      </c>
      <c r="AG119" s="833"/>
      <c r="AH119" s="833"/>
      <c r="AI119" s="833"/>
      <c r="AJ119" s="834"/>
      <c r="AK119" s="835" t="s">
        <v>202</v>
      </c>
      <c r="AL119" s="833"/>
      <c r="AM119" s="833"/>
      <c r="AN119" s="833"/>
      <c r="AO119" s="834"/>
      <c r="AP119" s="922" t="s">
        <v>202</v>
      </c>
      <c r="AQ119" s="923"/>
      <c r="AR119" s="923"/>
      <c r="AS119" s="923"/>
      <c r="AT119" s="924"/>
      <c r="AU119" s="753"/>
      <c r="AV119" s="754"/>
      <c r="AW119" s="754"/>
      <c r="AX119" s="754"/>
      <c r="AY119" s="754"/>
      <c r="AZ119" s="84" t="s">
        <v>272</v>
      </c>
      <c r="BA119" s="84"/>
      <c r="BB119" s="84"/>
      <c r="BC119" s="84"/>
      <c r="BD119" s="84"/>
      <c r="BE119" s="84"/>
      <c r="BF119" s="84"/>
      <c r="BG119" s="84"/>
      <c r="BH119" s="84"/>
      <c r="BI119" s="84"/>
      <c r="BJ119" s="84"/>
      <c r="BK119" s="84"/>
      <c r="BL119" s="84"/>
      <c r="BM119" s="84"/>
      <c r="BN119" s="84"/>
      <c r="BO119" s="899" t="s">
        <v>171</v>
      </c>
      <c r="BP119" s="900"/>
      <c r="BQ119" s="895">
        <v>77950872</v>
      </c>
      <c r="BR119" s="896"/>
      <c r="BS119" s="896"/>
      <c r="BT119" s="896"/>
      <c r="BU119" s="896"/>
      <c r="BV119" s="896">
        <v>76124076</v>
      </c>
      <c r="BW119" s="896"/>
      <c r="BX119" s="896"/>
      <c r="BY119" s="896"/>
      <c r="BZ119" s="896"/>
      <c r="CA119" s="896">
        <v>74812003</v>
      </c>
      <c r="CB119" s="896"/>
      <c r="CC119" s="896"/>
      <c r="CD119" s="896"/>
      <c r="CE119" s="896"/>
      <c r="CF119" s="770"/>
      <c r="CG119" s="771"/>
      <c r="CH119" s="771"/>
      <c r="CI119" s="771"/>
      <c r="CJ119" s="903"/>
      <c r="CK119" s="759"/>
      <c r="CL119" s="760"/>
      <c r="CM119" s="867" t="s">
        <v>487</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812">
        <v>52811</v>
      </c>
      <c r="DH119" s="813"/>
      <c r="DI119" s="813"/>
      <c r="DJ119" s="813"/>
      <c r="DK119" s="814"/>
      <c r="DL119" s="815">
        <v>41255</v>
      </c>
      <c r="DM119" s="813"/>
      <c r="DN119" s="813"/>
      <c r="DO119" s="813"/>
      <c r="DP119" s="814"/>
      <c r="DQ119" s="815">
        <v>32011</v>
      </c>
      <c r="DR119" s="813"/>
      <c r="DS119" s="813"/>
      <c r="DT119" s="813"/>
      <c r="DU119" s="814"/>
      <c r="DV119" s="884">
        <v>0.1</v>
      </c>
      <c r="DW119" s="885"/>
      <c r="DX119" s="885"/>
      <c r="DY119" s="885"/>
      <c r="DZ119" s="886"/>
    </row>
    <row r="120" spans="1:130" s="55" customFormat="1" ht="26.25" customHeight="1">
      <c r="A120" s="762"/>
      <c r="B120" s="758"/>
      <c r="C120" s="856" t="s">
        <v>137</v>
      </c>
      <c r="D120" s="857"/>
      <c r="E120" s="857"/>
      <c r="F120" s="857"/>
      <c r="G120" s="857"/>
      <c r="H120" s="857"/>
      <c r="I120" s="857"/>
      <c r="J120" s="857"/>
      <c r="K120" s="857"/>
      <c r="L120" s="857"/>
      <c r="M120" s="857"/>
      <c r="N120" s="857"/>
      <c r="O120" s="857"/>
      <c r="P120" s="857"/>
      <c r="Q120" s="857"/>
      <c r="R120" s="857"/>
      <c r="S120" s="857"/>
      <c r="T120" s="857"/>
      <c r="U120" s="857"/>
      <c r="V120" s="857"/>
      <c r="W120" s="857"/>
      <c r="X120" s="857"/>
      <c r="Y120" s="857"/>
      <c r="Z120" s="858"/>
      <c r="AA120" s="792" t="s">
        <v>202</v>
      </c>
      <c r="AB120" s="793"/>
      <c r="AC120" s="793"/>
      <c r="AD120" s="793"/>
      <c r="AE120" s="794"/>
      <c r="AF120" s="795" t="s">
        <v>202</v>
      </c>
      <c r="AG120" s="793"/>
      <c r="AH120" s="793"/>
      <c r="AI120" s="793"/>
      <c r="AJ120" s="794"/>
      <c r="AK120" s="795" t="s">
        <v>202</v>
      </c>
      <c r="AL120" s="793"/>
      <c r="AM120" s="793"/>
      <c r="AN120" s="793"/>
      <c r="AO120" s="794"/>
      <c r="AP120" s="859" t="s">
        <v>202</v>
      </c>
      <c r="AQ120" s="860"/>
      <c r="AR120" s="860"/>
      <c r="AS120" s="860"/>
      <c r="AT120" s="861"/>
      <c r="AU120" s="724" t="s">
        <v>476</v>
      </c>
      <c r="AV120" s="725"/>
      <c r="AW120" s="725"/>
      <c r="AX120" s="725"/>
      <c r="AY120" s="726"/>
      <c r="AZ120" s="887" t="s">
        <v>219</v>
      </c>
      <c r="BA120" s="840"/>
      <c r="BB120" s="840"/>
      <c r="BC120" s="840"/>
      <c r="BD120" s="840"/>
      <c r="BE120" s="840"/>
      <c r="BF120" s="840"/>
      <c r="BG120" s="840"/>
      <c r="BH120" s="840"/>
      <c r="BI120" s="840"/>
      <c r="BJ120" s="840"/>
      <c r="BK120" s="840"/>
      <c r="BL120" s="840"/>
      <c r="BM120" s="840"/>
      <c r="BN120" s="840"/>
      <c r="BO120" s="840"/>
      <c r="BP120" s="841"/>
      <c r="BQ120" s="888">
        <v>22501948</v>
      </c>
      <c r="BR120" s="889"/>
      <c r="BS120" s="889"/>
      <c r="BT120" s="889"/>
      <c r="BU120" s="889"/>
      <c r="BV120" s="889">
        <v>22891870</v>
      </c>
      <c r="BW120" s="889"/>
      <c r="BX120" s="889"/>
      <c r="BY120" s="889"/>
      <c r="BZ120" s="889"/>
      <c r="CA120" s="889">
        <v>22235469</v>
      </c>
      <c r="CB120" s="889"/>
      <c r="CC120" s="889"/>
      <c r="CD120" s="889"/>
      <c r="CE120" s="889"/>
      <c r="CF120" s="904">
        <v>82.2</v>
      </c>
      <c r="CG120" s="905"/>
      <c r="CH120" s="905"/>
      <c r="CI120" s="905"/>
      <c r="CJ120" s="905"/>
      <c r="CK120" s="732" t="s">
        <v>269</v>
      </c>
      <c r="CL120" s="733"/>
      <c r="CM120" s="733"/>
      <c r="CN120" s="733"/>
      <c r="CO120" s="734"/>
      <c r="CP120" s="906" t="s">
        <v>460</v>
      </c>
      <c r="CQ120" s="907"/>
      <c r="CR120" s="907"/>
      <c r="CS120" s="907"/>
      <c r="CT120" s="907"/>
      <c r="CU120" s="907"/>
      <c r="CV120" s="907"/>
      <c r="CW120" s="907"/>
      <c r="CX120" s="907"/>
      <c r="CY120" s="907"/>
      <c r="CZ120" s="907"/>
      <c r="DA120" s="907"/>
      <c r="DB120" s="907"/>
      <c r="DC120" s="907"/>
      <c r="DD120" s="907"/>
      <c r="DE120" s="907"/>
      <c r="DF120" s="908"/>
      <c r="DG120" s="888">
        <v>12138975</v>
      </c>
      <c r="DH120" s="889"/>
      <c r="DI120" s="889"/>
      <c r="DJ120" s="889"/>
      <c r="DK120" s="889"/>
      <c r="DL120" s="889">
        <v>11539671</v>
      </c>
      <c r="DM120" s="889"/>
      <c r="DN120" s="889"/>
      <c r="DO120" s="889"/>
      <c r="DP120" s="889"/>
      <c r="DQ120" s="889">
        <v>10921701</v>
      </c>
      <c r="DR120" s="889"/>
      <c r="DS120" s="889"/>
      <c r="DT120" s="889"/>
      <c r="DU120" s="889"/>
      <c r="DV120" s="890">
        <v>40.4</v>
      </c>
      <c r="DW120" s="890"/>
      <c r="DX120" s="890"/>
      <c r="DY120" s="890"/>
      <c r="DZ120" s="891"/>
    </row>
    <row r="121" spans="1:130" s="55" customFormat="1" ht="26.25" customHeight="1">
      <c r="A121" s="762"/>
      <c r="B121" s="758"/>
      <c r="C121" s="909" t="s">
        <v>139</v>
      </c>
      <c r="D121" s="910"/>
      <c r="E121" s="910"/>
      <c r="F121" s="910"/>
      <c r="G121" s="910"/>
      <c r="H121" s="910"/>
      <c r="I121" s="910"/>
      <c r="J121" s="910"/>
      <c r="K121" s="910"/>
      <c r="L121" s="910"/>
      <c r="M121" s="910"/>
      <c r="N121" s="910"/>
      <c r="O121" s="910"/>
      <c r="P121" s="910"/>
      <c r="Q121" s="910"/>
      <c r="R121" s="910"/>
      <c r="S121" s="910"/>
      <c r="T121" s="910"/>
      <c r="U121" s="910"/>
      <c r="V121" s="910"/>
      <c r="W121" s="910"/>
      <c r="X121" s="910"/>
      <c r="Y121" s="910"/>
      <c r="Z121" s="911"/>
      <c r="AA121" s="792" t="s">
        <v>202</v>
      </c>
      <c r="AB121" s="793"/>
      <c r="AC121" s="793"/>
      <c r="AD121" s="793"/>
      <c r="AE121" s="794"/>
      <c r="AF121" s="795" t="s">
        <v>202</v>
      </c>
      <c r="AG121" s="793"/>
      <c r="AH121" s="793"/>
      <c r="AI121" s="793"/>
      <c r="AJ121" s="794"/>
      <c r="AK121" s="795" t="s">
        <v>202</v>
      </c>
      <c r="AL121" s="793"/>
      <c r="AM121" s="793"/>
      <c r="AN121" s="793"/>
      <c r="AO121" s="794"/>
      <c r="AP121" s="859" t="s">
        <v>202</v>
      </c>
      <c r="AQ121" s="860"/>
      <c r="AR121" s="860"/>
      <c r="AS121" s="860"/>
      <c r="AT121" s="861"/>
      <c r="AU121" s="727"/>
      <c r="AV121" s="728"/>
      <c r="AW121" s="728"/>
      <c r="AX121" s="728"/>
      <c r="AY121" s="729"/>
      <c r="AZ121" s="862" t="s">
        <v>488</v>
      </c>
      <c r="BA121" s="800"/>
      <c r="BB121" s="800"/>
      <c r="BC121" s="800"/>
      <c r="BD121" s="800"/>
      <c r="BE121" s="800"/>
      <c r="BF121" s="800"/>
      <c r="BG121" s="800"/>
      <c r="BH121" s="800"/>
      <c r="BI121" s="800"/>
      <c r="BJ121" s="800"/>
      <c r="BK121" s="800"/>
      <c r="BL121" s="800"/>
      <c r="BM121" s="800"/>
      <c r="BN121" s="800"/>
      <c r="BO121" s="800"/>
      <c r="BP121" s="801"/>
      <c r="BQ121" s="863">
        <v>1691493</v>
      </c>
      <c r="BR121" s="864"/>
      <c r="BS121" s="864"/>
      <c r="BT121" s="864"/>
      <c r="BU121" s="864"/>
      <c r="BV121" s="864">
        <v>1835897</v>
      </c>
      <c r="BW121" s="864"/>
      <c r="BX121" s="864"/>
      <c r="BY121" s="864"/>
      <c r="BZ121" s="864"/>
      <c r="CA121" s="864">
        <v>1738796</v>
      </c>
      <c r="CB121" s="864"/>
      <c r="CC121" s="864"/>
      <c r="CD121" s="864"/>
      <c r="CE121" s="864"/>
      <c r="CF121" s="912">
        <v>6.4</v>
      </c>
      <c r="CG121" s="913"/>
      <c r="CH121" s="913"/>
      <c r="CI121" s="913"/>
      <c r="CJ121" s="913"/>
      <c r="CK121" s="735"/>
      <c r="CL121" s="736"/>
      <c r="CM121" s="736"/>
      <c r="CN121" s="736"/>
      <c r="CO121" s="737"/>
      <c r="CP121" s="881" t="s">
        <v>457</v>
      </c>
      <c r="CQ121" s="882"/>
      <c r="CR121" s="882"/>
      <c r="CS121" s="882"/>
      <c r="CT121" s="882"/>
      <c r="CU121" s="882"/>
      <c r="CV121" s="882"/>
      <c r="CW121" s="882"/>
      <c r="CX121" s="882"/>
      <c r="CY121" s="882"/>
      <c r="CZ121" s="882"/>
      <c r="DA121" s="882"/>
      <c r="DB121" s="882"/>
      <c r="DC121" s="882"/>
      <c r="DD121" s="882"/>
      <c r="DE121" s="882"/>
      <c r="DF121" s="883"/>
      <c r="DG121" s="863">
        <v>223968</v>
      </c>
      <c r="DH121" s="864"/>
      <c r="DI121" s="864"/>
      <c r="DJ121" s="864"/>
      <c r="DK121" s="864"/>
      <c r="DL121" s="864">
        <v>203814</v>
      </c>
      <c r="DM121" s="864"/>
      <c r="DN121" s="864"/>
      <c r="DO121" s="864"/>
      <c r="DP121" s="864"/>
      <c r="DQ121" s="864">
        <v>182001</v>
      </c>
      <c r="DR121" s="864"/>
      <c r="DS121" s="864"/>
      <c r="DT121" s="864"/>
      <c r="DU121" s="864"/>
      <c r="DV121" s="865">
        <v>0.7</v>
      </c>
      <c r="DW121" s="865"/>
      <c r="DX121" s="865"/>
      <c r="DY121" s="865"/>
      <c r="DZ121" s="866"/>
    </row>
    <row r="122" spans="1:130" s="55" customFormat="1" ht="26.25" customHeight="1">
      <c r="A122" s="762"/>
      <c r="B122" s="758"/>
      <c r="C122" s="856" t="s">
        <v>482</v>
      </c>
      <c r="D122" s="857"/>
      <c r="E122" s="857"/>
      <c r="F122" s="857"/>
      <c r="G122" s="857"/>
      <c r="H122" s="857"/>
      <c r="I122" s="857"/>
      <c r="J122" s="857"/>
      <c r="K122" s="857"/>
      <c r="L122" s="857"/>
      <c r="M122" s="857"/>
      <c r="N122" s="857"/>
      <c r="O122" s="857"/>
      <c r="P122" s="857"/>
      <c r="Q122" s="857"/>
      <c r="R122" s="857"/>
      <c r="S122" s="857"/>
      <c r="T122" s="857"/>
      <c r="U122" s="857"/>
      <c r="V122" s="857"/>
      <c r="W122" s="857"/>
      <c r="X122" s="857"/>
      <c r="Y122" s="857"/>
      <c r="Z122" s="858"/>
      <c r="AA122" s="792" t="s">
        <v>202</v>
      </c>
      <c r="AB122" s="793"/>
      <c r="AC122" s="793"/>
      <c r="AD122" s="793"/>
      <c r="AE122" s="794"/>
      <c r="AF122" s="795" t="s">
        <v>202</v>
      </c>
      <c r="AG122" s="793"/>
      <c r="AH122" s="793"/>
      <c r="AI122" s="793"/>
      <c r="AJ122" s="794"/>
      <c r="AK122" s="795" t="s">
        <v>202</v>
      </c>
      <c r="AL122" s="793"/>
      <c r="AM122" s="793"/>
      <c r="AN122" s="793"/>
      <c r="AO122" s="794"/>
      <c r="AP122" s="859" t="s">
        <v>202</v>
      </c>
      <c r="AQ122" s="860"/>
      <c r="AR122" s="860"/>
      <c r="AS122" s="860"/>
      <c r="AT122" s="861"/>
      <c r="AU122" s="727"/>
      <c r="AV122" s="728"/>
      <c r="AW122" s="728"/>
      <c r="AX122" s="728"/>
      <c r="AY122" s="729"/>
      <c r="AZ122" s="892" t="s">
        <v>461</v>
      </c>
      <c r="BA122" s="893"/>
      <c r="BB122" s="893"/>
      <c r="BC122" s="893"/>
      <c r="BD122" s="893"/>
      <c r="BE122" s="893"/>
      <c r="BF122" s="893"/>
      <c r="BG122" s="893"/>
      <c r="BH122" s="893"/>
      <c r="BI122" s="893"/>
      <c r="BJ122" s="893"/>
      <c r="BK122" s="893"/>
      <c r="BL122" s="893"/>
      <c r="BM122" s="893"/>
      <c r="BN122" s="893"/>
      <c r="BO122" s="893"/>
      <c r="BP122" s="894"/>
      <c r="BQ122" s="895">
        <v>54385802</v>
      </c>
      <c r="BR122" s="896"/>
      <c r="BS122" s="896"/>
      <c r="BT122" s="896"/>
      <c r="BU122" s="896"/>
      <c r="BV122" s="896">
        <v>52602975</v>
      </c>
      <c r="BW122" s="896"/>
      <c r="BX122" s="896"/>
      <c r="BY122" s="896"/>
      <c r="BZ122" s="896"/>
      <c r="CA122" s="896">
        <v>50942301</v>
      </c>
      <c r="CB122" s="896"/>
      <c r="CC122" s="896"/>
      <c r="CD122" s="896"/>
      <c r="CE122" s="896"/>
      <c r="CF122" s="897">
        <v>188.4</v>
      </c>
      <c r="CG122" s="898"/>
      <c r="CH122" s="898"/>
      <c r="CI122" s="898"/>
      <c r="CJ122" s="898"/>
      <c r="CK122" s="735"/>
      <c r="CL122" s="736"/>
      <c r="CM122" s="736"/>
      <c r="CN122" s="736"/>
      <c r="CO122" s="737"/>
      <c r="CP122" s="881" t="s">
        <v>456</v>
      </c>
      <c r="CQ122" s="882"/>
      <c r="CR122" s="882"/>
      <c r="CS122" s="882"/>
      <c r="CT122" s="882"/>
      <c r="CU122" s="882"/>
      <c r="CV122" s="882"/>
      <c r="CW122" s="882"/>
      <c r="CX122" s="882"/>
      <c r="CY122" s="882"/>
      <c r="CZ122" s="882"/>
      <c r="DA122" s="882"/>
      <c r="DB122" s="882"/>
      <c r="DC122" s="882"/>
      <c r="DD122" s="882"/>
      <c r="DE122" s="882"/>
      <c r="DF122" s="883"/>
      <c r="DG122" s="863" t="s">
        <v>202</v>
      </c>
      <c r="DH122" s="864"/>
      <c r="DI122" s="864"/>
      <c r="DJ122" s="864"/>
      <c r="DK122" s="864"/>
      <c r="DL122" s="864" t="s">
        <v>202</v>
      </c>
      <c r="DM122" s="864"/>
      <c r="DN122" s="864"/>
      <c r="DO122" s="864"/>
      <c r="DP122" s="864"/>
      <c r="DQ122" s="864" t="s">
        <v>202</v>
      </c>
      <c r="DR122" s="864"/>
      <c r="DS122" s="864"/>
      <c r="DT122" s="864"/>
      <c r="DU122" s="864"/>
      <c r="DV122" s="865" t="s">
        <v>202</v>
      </c>
      <c r="DW122" s="865"/>
      <c r="DX122" s="865"/>
      <c r="DY122" s="865"/>
      <c r="DZ122" s="866"/>
    </row>
    <row r="123" spans="1:130" s="55" customFormat="1" ht="26.25" customHeight="1">
      <c r="A123" s="762"/>
      <c r="B123" s="758"/>
      <c r="C123" s="856" t="s">
        <v>483</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8"/>
      <c r="AA123" s="792">
        <v>13560</v>
      </c>
      <c r="AB123" s="793"/>
      <c r="AC123" s="793"/>
      <c r="AD123" s="793"/>
      <c r="AE123" s="794"/>
      <c r="AF123" s="795">
        <v>13560</v>
      </c>
      <c r="AG123" s="793"/>
      <c r="AH123" s="793"/>
      <c r="AI123" s="793"/>
      <c r="AJ123" s="794"/>
      <c r="AK123" s="795">
        <v>12020</v>
      </c>
      <c r="AL123" s="793"/>
      <c r="AM123" s="793"/>
      <c r="AN123" s="793"/>
      <c r="AO123" s="794"/>
      <c r="AP123" s="859">
        <v>0</v>
      </c>
      <c r="AQ123" s="860"/>
      <c r="AR123" s="860"/>
      <c r="AS123" s="860"/>
      <c r="AT123" s="861"/>
      <c r="AU123" s="730"/>
      <c r="AV123" s="731"/>
      <c r="AW123" s="731"/>
      <c r="AX123" s="731"/>
      <c r="AY123" s="731"/>
      <c r="AZ123" s="84" t="s">
        <v>272</v>
      </c>
      <c r="BA123" s="84"/>
      <c r="BB123" s="84"/>
      <c r="BC123" s="84"/>
      <c r="BD123" s="84"/>
      <c r="BE123" s="84"/>
      <c r="BF123" s="84"/>
      <c r="BG123" s="84"/>
      <c r="BH123" s="84"/>
      <c r="BI123" s="84"/>
      <c r="BJ123" s="84"/>
      <c r="BK123" s="84"/>
      <c r="BL123" s="84"/>
      <c r="BM123" s="84"/>
      <c r="BN123" s="84"/>
      <c r="BO123" s="899" t="s">
        <v>489</v>
      </c>
      <c r="BP123" s="900"/>
      <c r="BQ123" s="901">
        <v>78579243</v>
      </c>
      <c r="BR123" s="902"/>
      <c r="BS123" s="902"/>
      <c r="BT123" s="902"/>
      <c r="BU123" s="902"/>
      <c r="BV123" s="902">
        <v>77330742</v>
      </c>
      <c r="BW123" s="902"/>
      <c r="BX123" s="902"/>
      <c r="BY123" s="902"/>
      <c r="BZ123" s="902"/>
      <c r="CA123" s="902">
        <v>74916566</v>
      </c>
      <c r="CB123" s="902"/>
      <c r="CC123" s="902"/>
      <c r="CD123" s="902"/>
      <c r="CE123" s="902"/>
      <c r="CF123" s="770"/>
      <c r="CG123" s="771"/>
      <c r="CH123" s="771"/>
      <c r="CI123" s="771"/>
      <c r="CJ123" s="903"/>
      <c r="CK123" s="735"/>
      <c r="CL123" s="736"/>
      <c r="CM123" s="736"/>
      <c r="CN123" s="736"/>
      <c r="CO123" s="737"/>
      <c r="CP123" s="881" t="s">
        <v>13</v>
      </c>
      <c r="CQ123" s="882"/>
      <c r="CR123" s="882"/>
      <c r="CS123" s="882"/>
      <c r="CT123" s="882"/>
      <c r="CU123" s="882"/>
      <c r="CV123" s="882"/>
      <c r="CW123" s="882"/>
      <c r="CX123" s="882"/>
      <c r="CY123" s="882"/>
      <c r="CZ123" s="882"/>
      <c r="DA123" s="882"/>
      <c r="DB123" s="882"/>
      <c r="DC123" s="882"/>
      <c r="DD123" s="882"/>
      <c r="DE123" s="882"/>
      <c r="DF123" s="883"/>
      <c r="DG123" s="792" t="s">
        <v>202</v>
      </c>
      <c r="DH123" s="793"/>
      <c r="DI123" s="793"/>
      <c r="DJ123" s="793"/>
      <c r="DK123" s="794"/>
      <c r="DL123" s="795" t="s">
        <v>202</v>
      </c>
      <c r="DM123" s="793"/>
      <c r="DN123" s="793"/>
      <c r="DO123" s="793"/>
      <c r="DP123" s="794"/>
      <c r="DQ123" s="795" t="s">
        <v>202</v>
      </c>
      <c r="DR123" s="793"/>
      <c r="DS123" s="793"/>
      <c r="DT123" s="793"/>
      <c r="DU123" s="794"/>
      <c r="DV123" s="859" t="s">
        <v>202</v>
      </c>
      <c r="DW123" s="860"/>
      <c r="DX123" s="860"/>
      <c r="DY123" s="860"/>
      <c r="DZ123" s="861"/>
    </row>
    <row r="124" spans="1:130" s="55" customFormat="1" ht="26.25" customHeight="1">
      <c r="A124" s="762"/>
      <c r="B124" s="758"/>
      <c r="C124" s="856" t="s">
        <v>336</v>
      </c>
      <c r="D124" s="857"/>
      <c r="E124" s="857"/>
      <c r="F124" s="857"/>
      <c r="G124" s="857"/>
      <c r="H124" s="857"/>
      <c r="I124" s="857"/>
      <c r="J124" s="857"/>
      <c r="K124" s="857"/>
      <c r="L124" s="857"/>
      <c r="M124" s="857"/>
      <c r="N124" s="857"/>
      <c r="O124" s="857"/>
      <c r="P124" s="857"/>
      <c r="Q124" s="857"/>
      <c r="R124" s="857"/>
      <c r="S124" s="857"/>
      <c r="T124" s="857"/>
      <c r="U124" s="857"/>
      <c r="V124" s="857"/>
      <c r="W124" s="857"/>
      <c r="X124" s="857"/>
      <c r="Y124" s="857"/>
      <c r="Z124" s="858"/>
      <c r="AA124" s="792" t="s">
        <v>202</v>
      </c>
      <c r="AB124" s="793"/>
      <c r="AC124" s="793"/>
      <c r="AD124" s="793"/>
      <c r="AE124" s="794"/>
      <c r="AF124" s="795" t="s">
        <v>202</v>
      </c>
      <c r="AG124" s="793"/>
      <c r="AH124" s="793"/>
      <c r="AI124" s="793"/>
      <c r="AJ124" s="794"/>
      <c r="AK124" s="795" t="s">
        <v>202</v>
      </c>
      <c r="AL124" s="793"/>
      <c r="AM124" s="793"/>
      <c r="AN124" s="793"/>
      <c r="AO124" s="794"/>
      <c r="AP124" s="859" t="s">
        <v>202</v>
      </c>
      <c r="AQ124" s="860"/>
      <c r="AR124" s="860"/>
      <c r="AS124" s="860"/>
      <c r="AT124" s="861"/>
      <c r="AU124" s="875" t="s">
        <v>490</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t="s">
        <v>202</v>
      </c>
      <c r="BR124" s="879"/>
      <c r="BS124" s="879"/>
      <c r="BT124" s="879"/>
      <c r="BU124" s="879"/>
      <c r="BV124" s="879" t="s">
        <v>202</v>
      </c>
      <c r="BW124" s="879"/>
      <c r="BX124" s="879"/>
      <c r="BY124" s="879"/>
      <c r="BZ124" s="879"/>
      <c r="CA124" s="879" t="s">
        <v>202</v>
      </c>
      <c r="CB124" s="879"/>
      <c r="CC124" s="879"/>
      <c r="CD124" s="879"/>
      <c r="CE124" s="879"/>
      <c r="CF124" s="778"/>
      <c r="CG124" s="779"/>
      <c r="CH124" s="779"/>
      <c r="CI124" s="779"/>
      <c r="CJ124" s="880"/>
      <c r="CK124" s="738"/>
      <c r="CL124" s="738"/>
      <c r="CM124" s="738"/>
      <c r="CN124" s="738"/>
      <c r="CO124" s="739"/>
      <c r="CP124" s="881" t="s">
        <v>492</v>
      </c>
      <c r="CQ124" s="882"/>
      <c r="CR124" s="882"/>
      <c r="CS124" s="882"/>
      <c r="CT124" s="882"/>
      <c r="CU124" s="882"/>
      <c r="CV124" s="882"/>
      <c r="CW124" s="882"/>
      <c r="CX124" s="882"/>
      <c r="CY124" s="882"/>
      <c r="CZ124" s="882"/>
      <c r="DA124" s="882"/>
      <c r="DB124" s="882"/>
      <c r="DC124" s="882"/>
      <c r="DD124" s="882"/>
      <c r="DE124" s="882"/>
      <c r="DF124" s="883"/>
      <c r="DG124" s="812" t="s">
        <v>202</v>
      </c>
      <c r="DH124" s="813"/>
      <c r="DI124" s="813"/>
      <c r="DJ124" s="813"/>
      <c r="DK124" s="814"/>
      <c r="DL124" s="815" t="s">
        <v>202</v>
      </c>
      <c r="DM124" s="813"/>
      <c r="DN124" s="813"/>
      <c r="DO124" s="813"/>
      <c r="DP124" s="814"/>
      <c r="DQ124" s="815" t="s">
        <v>202</v>
      </c>
      <c r="DR124" s="813"/>
      <c r="DS124" s="813"/>
      <c r="DT124" s="813"/>
      <c r="DU124" s="814"/>
      <c r="DV124" s="884" t="s">
        <v>202</v>
      </c>
      <c r="DW124" s="885"/>
      <c r="DX124" s="885"/>
      <c r="DY124" s="885"/>
      <c r="DZ124" s="886"/>
    </row>
    <row r="125" spans="1:130" s="55" customFormat="1" ht="26.25" customHeight="1">
      <c r="A125" s="762"/>
      <c r="B125" s="758"/>
      <c r="C125" s="856" t="s">
        <v>486</v>
      </c>
      <c r="D125" s="857"/>
      <c r="E125" s="857"/>
      <c r="F125" s="857"/>
      <c r="G125" s="857"/>
      <c r="H125" s="857"/>
      <c r="I125" s="857"/>
      <c r="J125" s="857"/>
      <c r="K125" s="857"/>
      <c r="L125" s="857"/>
      <c r="M125" s="857"/>
      <c r="N125" s="857"/>
      <c r="O125" s="857"/>
      <c r="P125" s="857"/>
      <c r="Q125" s="857"/>
      <c r="R125" s="857"/>
      <c r="S125" s="857"/>
      <c r="T125" s="857"/>
      <c r="U125" s="857"/>
      <c r="V125" s="857"/>
      <c r="W125" s="857"/>
      <c r="X125" s="857"/>
      <c r="Y125" s="857"/>
      <c r="Z125" s="858"/>
      <c r="AA125" s="792" t="s">
        <v>202</v>
      </c>
      <c r="AB125" s="793"/>
      <c r="AC125" s="793"/>
      <c r="AD125" s="793"/>
      <c r="AE125" s="794"/>
      <c r="AF125" s="795" t="s">
        <v>202</v>
      </c>
      <c r="AG125" s="793"/>
      <c r="AH125" s="793"/>
      <c r="AI125" s="793"/>
      <c r="AJ125" s="794"/>
      <c r="AK125" s="795" t="s">
        <v>202</v>
      </c>
      <c r="AL125" s="793"/>
      <c r="AM125" s="793"/>
      <c r="AN125" s="793"/>
      <c r="AO125" s="794"/>
      <c r="AP125" s="859" t="s">
        <v>202</v>
      </c>
      <c r="AQ125" s="860"/>
      <c r="AR125" s="860"/>
      <c r="AS125" s="860"/>
      <c r="AT125" s="861"/>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40" t="s">
        <v>493</v>
      </c>
      <c r="CL125" s="733"/>
      <c r="CM125" s="733"/>
      <c r="CN125" s="733"/>
      <c r="CO125" s="734"/>
      <c r="CP125" s="887" t="s">
        <v>142</v>
      </c>
      <c r="CQ125" s="840"/>
      <c r="CR125" s="840"/>
      <c r="CS125" s="840"/>
      <c r="CT125" s="840"/>
      <c r="CU125" s="840"/>
      <c r="CV125" s="840"/>
      <c r="CW125" s="840"/>
      <c r="CX125" s="840"/>
      <c r="CY125" s="840"/>
      <c r="CZ125" s="840"/>
      <c r="DA125" s="840"/>
      <c r="DB125" s="840"/>
      <c r="DC125" s="840"/>
      <c r="DD125" s="840"/>
      <c r="DE125" s="840"/>
      <c r="DF125" s="841"/>
      <c r="DG125" s="888" t="s">
        <v>202</v>
      </c>
      <c r="DH125" s="889"/>
      <c r="DI125" s="889"/>
      <c r="DJ125" s="889"/>
      <c r="DK125" s="889"/>
      <c r="DL125" s="889" t="s">
        <v>202</v>
      </c>
      <c r="DM125" s="889"/>
      <c r="DN125" s="889"/>
      <c r="DO125" s="889"/>
      <c r="DP125" s="889"/>
      <c r="DQ125" s="889" t="s">
        <v>202</v>
      </c>
      <c r="DR125" s="889"/>
      <c r="DS125" s="889"/>
      <c r="DT125" s="889"/>
      <c r="DU125" s="889"/>
      <c r="DV125" s="890" t="s">
        <v>202</v>
      </c>
      <c r="DW125" s="890"/>
      <c r="DX125" s="890"/>
      <c r="DY125" s="890"/>
      <c r="DZ125" s="891"/>
    </row>
    <row r="126" spans="1:130" s="55" customFormat="1" ht="26.25" customHeight="1">
      <c r="A126" s="762"/>
      <c r="B126" s="758"/>
      <c r="C126" s="856" t="s">
        <v>487</v>
      </c>
      <c r="D126" s="857"/>
      <c r="E126" s="857"/>
      <c r="F126" s="857"/>
      <c r="G126" s="857"/>
      <c r="H126" s="857"/>
      <c r="I126" s="857"/>
      <c r="J126" s="857"/>
      <c r="K126" s="857"/>
      <c r="L126" s="857"/>
      <c r="M126" s="857"/>
      <c r="N126" s="857"/>
      <c r="O126" s="857"/>
      <c r="P126" s="857"/>
      <c r="Q126" s="857"/>
      <c r="R126" s="857"/>
      <c r="S126" s="857"/>
      <c r="T126" s="857"/>
      <c r="U126" s="857"/>
      <c r="V126" s="857"/>
      <c r="W126" s="857"/>
      <c r="X126" s="857"/>
      <c r="Y126" s="857"/>
      <c r="Z126" s="858"/>
      <c r="AA126" s="792">
        <v>11436</v>
      </c>
      <c r="AB126" s="793"/>
      <c r="AC126" s="793"/>
      <c r="AD126" s="793"/>
      <c r="AE126" s="794"/>
      <c r="AF126" s="795">
        <v>11556</v>
      </c>
      <c r="AG126" s="793"/>
      <c r="AH126" s="793"/>
      <c r="AI126" s="793"/>
      <c r="AJ126" s="794"/>
      <c r="AK126" s="795">
        <v>9244</v>
      </c>
      <c r="AL126" s="793"/>
      <c r="AM126" s="793"/>
      <c r="AN126" s="793"/>
      <c r="AO126" s="794"/>
      <c r="AP126" s="859">
        <v>0</v>
      </c>
      <c r="AQ126" s="860"/>
      <c r="AR126" s="860"/>
      <c r="AS126" s="860"/>
      <c r="AT126" s="861"/>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41"/>
      <c r="CL126" s="736"/>
      <c r="CM126" s="736"/>
      <c r="CN126" s="736"/>
      <c r="CO126" s="737"/>
      <c r="CP126" s="862" t="s">
        <v>413</v>
      </c>
      <c r="CQ126" s="800"/>
      <c r="CR126" s="800"/>
      <c r="CS126" s="800"/>
      <c r="CT126" s="800"/>
      <c r="CU126" s="800"/>
      <c r="CV126" s="800"/>
      <c r="CW126" s="800"/>
      <c r="CX126" s="800"/>
      <c r="CY126" s="800"/>
      <c r="CZ126" s="800"/>
      <c r="DA126" s="800"/>
      <c r="DB126" s="800"/>
      <c r="DC126" s="800"/>
      <c r="DD126" s="800"/>
      <c r="DE126" s="800"/>
      <c r="DF126" s="801"/>
      <c r="DG126" s="863" t="s">
        <v>202</v>
      </c>
      <c r="DH126" s="864"/>
      <c r="DI126" s="864"/>
      <c r="DJ126" s="864"/>
      <c r="DK126" s="864"/>
      <c r="DL126" s="864" t="s">
        <v>202</v>
      </c>
      <c r="DM126" s="864"/>
      <c r="DN126" s="864"/>
      <c r="DO126" s="864"/>
      <c r="DP126" s="864"/>
      <c r="DQ126" s="864" t="s">
        <v>202</v>
      </c>
      <c r="DR126" s="864"/>
      <c r="DS126" s="864"/>
      <c r="DT126" s="864"/>
      <c r="DU126" s="864"/>
      <c r="DV126" s="865" t="s">
        <v>202</v>
      </c>
      <c r="DW126" s="865"/>
      <c r="DX126" s="865"/>
      <c r="DY126" s="865"/>
      <c r="DZ126" s="866"/>
    </row>
    <row r="127" spans="1:130" s="55" customFormat="1" ht="26.25" customHeight="1">
      <c r="A127" s="763"/>
      <c r="B127" s="760"/>
      <c r="C127" s="867" t="s">
        <v>78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792">
        <v>1464</v>
      </c>
      <c r="AB127" s="793"/>
      <c r="AC127" s="793"/>
      <c r="AD127" s="793"/>
      <c r="AE127" s="794"/>
      <c r="AF127" s="795">
        <v>1187</v>
      </c>
      <c r="AG127" s="793"/>
      <c r="AH127" s="793"/>
      <c r="AI127" s="793"/>
      <c r="AJ127" s="794"/>
      <c r="AK127" s="795">
        <v>959</v>
      </c>
      <c r="AL127" s="793"/>
      <c r="AM127" s="793"/>
      <c r="AN127" s="793"/>
      <c r="AO127" s="794"/>
      <c r="AP127" s="859">
        <v>0</v>
      </c>
      <c r="AQ127" s="860"/>
      <c r="AR127" s="860"/>
      <c r="AS127" s="860"/>
      <c r="AT127" s="861"/>
      <c r="AU127" s="78"/>
      <c r="AV127" s="78"/>
      <c r="AW127" s="78"/>
      <c r="AX127" s="870" t="s">
        <v>496</v>
      </c>
      <c r="AY127" s="871"/>
      <c r="AZ127" s="871"/>
      <c r="BA127" s="871"/>
      <c r="BB127" s="871"/>
      <c r="BC127" s="871"/>
      <c r="BD127" s="871"/>
      <c r="BE127" s="872"/>
      <c r="BF127" s="873" t="s">
        <v>233</v>
      </c>
      <c r="BG127" s="871"/>
      <c r="BH127" s="871"/>
      <c r="BI127" s="871"/>
      <c r="BJ127" s="871"/>
      <c r="BK127" s="871"/>
      <c r="BL127" s="872"/>
      <c r="BM127" s="873" t="s">
        <v>414</v>
      </c>
      <c r="BN127" s="871"/>
      <c r="BO127" s="871"/>
      <c r="BP127" s="871"/>
      <c r="BQ127" s="871"/>
      <c r="BR127" s="871"/>
      <c r="BS127" s="872"/>
      <c r="BT127" s="873" t="s">
        <v>406</v>
      </c>
      <c r="BU127" s="871"/>
      <c r="BV127" s="871"/>
      <c r="BW127" s="871"/>
      <c r="BX127" s="871"/>
      <c r="BY127" s="871"/>
      <c r="BZ127" s="874"/>
      <c r="CA127" s="78"/>
      <c r="CB127" s="78"/>
      <c r="CC127" s="78"/>
      <c r="CD127" s="90"/>
      <c r="CE127" s="90"/>
      <c r="CF127" s="90"/>
      <c r="CG127" s="75"/>
      <c r="CH127" s="75"/>
      <c r="CI127" s="75"/>
      <c r="CJ127" s="91"/>
      <c r="CK127" s="741"/>
      <c r="CL127" s="736"/>
      <c r="CM127" s="736"/>
      <c r="CN127" s="736"/>
      <c r="CO127" s="737"/>
      <c r="CP127" s="862" t="s">
        <v>442</v>
      </c>
      <c r="CQ127" s="800"/>
      <c r="CR127" s="800"/>
      <c r="CS127" s="800"/>
      <c r="CT127" s="800"/>
      <c r="CU127" s="800"/>
      <c r="CV127" s="800"/>
      <c r="CW127" s="800"/>
      <c r="CX127" s="800"/>
      <c r="CY127" s="800"/>
      <c r="CZ127" s="800"/>
      <c r="DA127" s="800"/>
      <c r="DB127" s="800"/>
      <c r="DC127" s="800"/>
      <c r="DD127" s="800"/>
      <c r="DE127" s="800"/>
      <c r="DF127" s="801"/>
      <c r="DG127" s="863" t="s">
        <v>202</v>
      </c>
      <c r="DH127" s="864"/>
      <c r="DI127" s="864"/>
      <c r="DJ127" s="864"/>
      <c r="DK127" s="864"/>
      <c r="DL127" s="864" t="s">
        <v>202</v>
      </c>
      <c r="DM127" s="864"/>
      <c r="DN127" s="864"/>
      <c r="DO127" s="864"/>
      <c r="DP127" s="864"/>
      <c r="DQ127" s="864" t="s">
        <v>202</v>
      </c>
      <c r="DR127" s="864"/>
      <c r="DS127" s="864"/>
      <c r="DT127" s="864"/>
      <c r="DU127" s="864"/>
      <c r="DV127" s="865" t="s">
        <v>202</v>
      </c>
      <c r="DW127" s="865"/>
      <c r="DX127" s="865"/>
      <c r="DY127" s="865"/>
      <c r="DZ127" s="866"/>
    </row>
    <row r="128" spans="1:130" s="55" customFormat="1" ht="26.25" customHeight="1">
      <c r="A128" s="828" t="s">
        <v>497</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8</v>
      </c>
      <c r="X128" s="830"/>
      <c r="Y128" s="830"/>
      <c r="Z128" s="831"/>
      <c r="AA128" s="832">
        <v>276854</v>
      </c>
      <c r="AB128" s="833"/>
      <c r="AC128" s="833"/>
      <c r="AD128" s="833"/>
      <c r="AE128" s="834"/>
      <c r="AF128" s="835">
        <v>237426</v>
      </c>
      <c r="AG128" s="833"/>
      <c r="AH128" s="833"/>
      <c r="AI128" s="833"/>
      <c r="AJ128" s="834"/>
      <c r="AK128" s="835">
        <v>230380</v>
      </c>
      <c r="AL128" s="833"/>
      <c r="AM128" s="833"/>
      <c r="AN128" s="833"/>
      <c r="AO128" s="834"/>
      <c r="AP128" s="836"/>
      <c r="AQ128" s="837"/>
      <c r="AR128" s="837"/>
      <c r="AS128" s="837"/>
      <c r="AT128" s="838"/>
      <c r="AU128" s="78"/>
      <c r="AV128" s="78"/>
      <c r="AW128" s="78"/>
      <c r="AX128" s="839" t="s">
        <v>303</v>
      </c>
      <c r="AY128" s="840"/>
      <c r="AZ128" s="840"/>
      <c r="BA128" s="840"/>
      <c r="BB128" s="840"/>
      <c r="BC128" s="840"/>
      <c r="BD128" s="840"/>
      <c r="BE128" s="841"/>
      <c r="BF128" s="842" t="s">
        <v>202</v>
      </c>
      <c r="BG128" s="843"/>
      <c r="BH128" s="843"/>
      <c r="BI128" s="843"/>
      <c r="BJ128" s="843"/>
      <c r="BK128" s="843"/>
      <c r="BL128" s="844"/>
      <c r="BM128" s="842">
        <v>11.71</v>
      </c>
      <c r="BN128" s="843"/>
      <c r="BO128" s="843"/>
      <c r="BP128" s="843"/>
      <c r="BQ128" s="843"/>
      <c r="BR128" s="843"/>
      <c r="BS128" s="844"/>
      <c r="BT128" s="842">
        <v>20</v>
      </c>
      <c r="BU128" s="843"/>
      <c r="BV128" s="843"/>
      <c r="BW128" s="843"/>
      <c r="BX128" s="843"/>
      <c r="BY128" s="843"/>
      <c r="BZ128" s="845"/>
      <c r="CA128" s="90"/>
      <c r="CB128" s="90"/>
      <c r="CC128" s="90"/>
      <c r="CD128" s="90"/>
      <c r="CE128" s="90"/>
      <c r="CF128" s="90"/>
      <c r="CG128" s="75"/>
      <c r="CH128" s="75"/>
      <c r="CI128" s="75"/>
      <c r="CJ128" s="91"/>
      <c r="CK128" s="742"/>
      <c r="CL128" s="743"/>
      <c r="CM128" s="743"/>
      <c r="CN128" s="743"/>
      <c r="CO128" s="744"/>
      <c r="CP128" s="846" t="s">
        <v>397</v>
      </c>
      <c r="CQ128" s="820"/>
      <c r="CR128" s="820"/>
      <c r="CS128" s="820"/>
      <c r="CT128" s="820"/>
      <c r="CU128" s="820"/>
      <c r="CV128" s="820"/>
      <c r="CW128" s="820"/>
      <c r="CX128" s="820"/>
      <c r="CY128" s="820"/>
      <c r="CZ128" s="820"/>
      <c r="DA128" s="820"/>
      <c r="DB128" s="820"/>
      <c r="DC128" s="820"/>
      <c r="DD128" s="820"/>
      <c r="DE128" s="820"/>
      <c r="DF128" s="821"/>
      <c r="DG128" s="847" t="s">
        <v>202</v>
      </c>
      <c r="DH128" s="848"/>
      <c r="DI128" s="848"/>
      <c r="DJ128" s="848"/>
      <c r="DK128" s="848"/>
      <c r="DL128" s="848" t="s">
        <v>202</v>
      </c>
      <c r="DM128" s="848"/>
      <c r="DN128" s="848"/>
      <c r="DO128" s="848"/>
      <c r="DP128" s="848"/>
      <c r="DQ128" s="848" t="s">
        <v>202</v>
      </c>
      <c r="DR128" s="848"/>
      <c r="DS128" s="848"/>
      <c r="DT128" s="848"/>
      <c r="DU128" s="848"/>
      <c r="DV128" s="849" t="s">
        <v>202</v>
      </c>
      <c r="DW128" s="849"/>
      <c r="DX128" s="849"/>
      <c r="DY128" s="849"/>
      <c r="DZ128" s="850"/>
    </row>
    <row r="129" spans="1:131" s="55" customFormat="1" ht="26.25" customHeight="1">
      <c r="A129" s="787" t="s">
        <v>175</v>
      </c>
      <c r="B129" s="788"/>
      <c r="C129" s="788"/>
      <c r="D129" s="788"/>
      <c r="E129" s="788"/>
      <c r="F129" s="788"/>
      <c r="G129" s="788"/>
      <c r="H129" s="788"/>
      <c r="I129" s="788"/>
      <c r="J129" s="788"/>
      <c r="K129" s="788"/>
      <c r="L129" s="788"/>
      <c r="M129" s="788"/>
      <c r="N129" s="788"/>
      <c r="O129" s="788"/>
      <c r="P129" s="788"/>
      <c r="Q129" s="788"/>
      <c r="R129" s="788"/>
      <c r="S129" s="788"/>
      <c r="T129" s="788"/>
      <c r="U129" s="788"/>
      <c r="V129" s="788"/>
      <c r="W129" s="789" t="s">
        <v>238</v>
      </c>
      <c r="X129" s="790"/>
      <c r="Y129" s="790"/>
      <c r="Z129" s="791"/>
      <c r="AA129" s="792">
        <v>31826747</v>
      </c>
      <c r="AB129" s="793"/>
      <c r="AC129" s="793"/>
      <c r="AD129" s="793"/>
      <c r="AE129" s="794"/>
      <c r="AF129" s="795">
        <v>31634319</v>
      </c>
      <c r="AG129" s="793"/>
      <c r="AH129" s="793"/>
      <c r="AI129" s="793"/>
      <c r="AJ129" s="794"/>
      <c r="AK129" s="795">
        <v>32195730</v>
      </c>
      <c r="AL129" s="793"/>
      <c r="AM129" s="793"/>
      <c r="AN129" s="793"/>
      <c r="AO129" s="794"/>
      <c r="AP129" s="796"/>
      <c r="AQ129" s="797"/>
      <c r="AR129" s="797"/>
      <c r="AS129" s="797"/>
      <c r="AT129" s="798"/>
      <c r="AU129" s="80"/>
      <c r="AV129" s="80"/>
      <c r="AW129" s="80"/>
      <c r="AX129" s="799" t="s">
        <v>121</v>
      </c>
      <c r="AY129" s="800"/>
      <c r="AZ129" s="800"/>
      <c r="BA129" s="800"/>
      <c r="BB129" s="800"/>
      <c r="BC129" s="800"/>
      <c r="BD129" s="800"/>
      <c r="BE129" s="801"/>
      <c r="BF129" s="851" t="s">
        <v>202</v>
      </c>
      <c r="BG129" s="852"/>
      <c r="BH129" s="852"/>
      <c r="BI129" s="852"/>
      <c r="BJ129" s="852"/>
      <c r="BK129" s="852"/>
      <c r="BL129" s="853"/>
      <c r="BM129" s="851">
        <v>16.71</v>
      </c>
      <c r="BN129" s="852"/>
      <c r="BO129" s="852"/>
      <c r="BP129" s="852"/>
      <c r="BQ129" s="852"/>
      <c r="BR129" s="852"/>
      <c r="BS129" s="853"/>
      <c r="BT129" s="851">
        <v>30</v>
      </c>
      <c r="BU129" s="854"/>
      <c r="BV129" s="854"/>
      <c r="BW129" s="854"/>
      <c r="BX129" s="854"/>
      <c r="BY129" s="854"/>
      <c r="BZ129" s="85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787" t="s">
        <v>498</v>
      </c>
      <c r="B130" s="788"/>
      <c r="C130" s="788"/>
      <c r="D130" s="788"/>
      <c r="E130" s="788"/>
      <c r="F130" s="788"/>
      <c r="G130" s="788"/>
      <c r="H130" s="788"/>
      <c r="I130" s="788"/>
      <c r="J130" s="788"/>
      <c r="K130" s="788"/>
      <c r="L130" s="788"/>
      <c r="M130" s="788"/>
      <c r="N130" s="788"/>
      <c r="O130" s="788"/>
      <c r="P130" s="788"/>
      <c r="Q130" s="788"/>
      <c r="R130" s="788"/>
      <c r="S130" s="788"/>
      <c r="T130" s="788"/>
      <c r="U130" s="788"/>
      <c r="V130" s="788"/>
      <c r="W130" s="789" t="s">
        <v>499</v>
      </c>
      <c r="X130" s="790"/>
      <c r="Y130" s="790"/>
      <c r="Z130" s="791"/>
      <c r="AA130" s="792">
        <v>5569727</v>
      </c>
      <c r="AB130" s="793"/>
      <c r="AC130" s="793"/>
      <c r="AD130" s="793"/>
      <c r="AE130" s="794"/>
      <c r="AF130" s="795">
        <v>5251276</v>
      </c>
      <c r="AG130" s="793"/>
      <c r="AH130" s="793"/>
      <c r="AI130" s="793"/>
      <c r="AJ130" s="794"/>
      <c r="AK130" s="795">
        <v>5158107</v>
      </c>
      <c r="AL130" s="793"/>
      <c r="AM130" s="793"/>
      <c r="AN130" s="793"/>
      <c r="AO130" s="794"/>
      <c r="AP130" s="796"/>
      <c r="AQ130" s="797"/>
      <c r="AR130" s="797"/>
      <c r="AS130" s="797"/>
      <c r="AT130" s="798"/>
      <c r="AU130" s="80"/>
      <c r="AV130" s="80"/>
      <c r="AW130" s="80"/>
      <c r="AX130" s="799" t="s">
        <v>429</v>
      </c>
      <c r="AY130" s="800"/>
      <c r="AZ130" s="800"/>
      <c r="BA130" s="800"/>
      <c r="BB130" s="800"/>
      <c r="BC130" s="800"/>
      <c r="BD130" s="800"/>
      <c r="BE130" s="801"/>
      <c r="BF130" s="802">
        <v>8.1</v>
      </c>
      <c r="BG130" s="803"/>
      <c r="BH130" s="803"/>
      <c r="BI130" s="803"/>
      <c r="BJ130" s="803"/>
      <c r="BK130" s="803"/>
      <c r="BL130" s="804"/>
      <c r="BM130" s="802">
        <v>25</v>
      </c>
      <c r="BN130" s="803"/>
      <c r="BO130" s="803"/>
      <c r="BP130" s="803"/>
      <c r="BQ130" s="803"/>
      <c r="BR130" s="803"/>
      <c r="BS130" s="804"/>
      <c r="BT130" s="802">
        <v>35</v>
      </c>
      <c r="BU130" s="805"/>
      <c r="BV130" s="805"/>
      <c r="BW130" s="805"/>
      <c r="BX130" s="805"/>
      <c r="BY130" s="805"/>
      <c r="BZ130" s="80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807"/>
      <c r="B131" s="808"/>
      <c r="C131" s="808"/>
      <c r="D131" s="808"/>
      <c r="E131" s="808"/>
      <c r="F131" s="808"/>
      <c r="G131" s="808"/>
      <c r="H131" s="808"/>
      <c r="I131" s="808"/>
      <c r="J131" s="808"/>
      <c r="K131" s="808"/>
      <c r="L131" s="808"/>
      <c r="M131" s="808"/>
      <c r="N131" s="808"/>
      <c r="O131" s="808"/>
      <c r="P131" s="808"/>
      <c r="Q131" s="808"/>
      <c r="R131" s="808"/>
      <c r="S131" s="808"/>
      <c r="T131" s="808"/>
      <c r="U131" s="808"/>
      <c r="V131" s="808"/>
      <c r="W131" s="809" t="s">
        <v>178</v>
      </c>
      <c r="X131" s="810"/>
      <c r="Y131" s="810"/>
      <c r="Z131" s="811"/>
      <c r="AA131" s="812">
        <v>26257020</v>
      </c>
      <c r="AB131" s="813"/>
      <c r="AC131" s="813"/>
      <c r="AD131" s="813"/>
      <c r="AE131" s="814"/>
      <c r="AF131" s="815">
        <v>26383043</v>
      </c>
      <c r="AG131" s="813"/>
      <c r="AH131" s="813"/>
      <c r="AI131" s="813"/>
      <c r="AJ131" s="814"/>
      <c r="AK131" s="815">
        <v>27037623</v>
      </c>
      <c r="AL131" s="813"/>
      <c r="AM131" s="813"/>
      <c r="AN131" s="813"/>
      <c r="AO131" s="814"/>
      <c r="AP131" s="816"/>
      <c r="AQ131" s="817"/>
      <c r="AR131" s="817"/>
      <c r="AS131" s="817"/>
      <c r="AT131" s="818"/>
      <c r="AU131" s="80"/>
      <c r="AV131" s="80"/>
      <c r="AW131" s="80"/>
      <c r="AX131" s="819" t="s">
        <v>473</v>
      </c>
      <c r="AY131" s="820"/>
      <c r="AZ131" s="820"/>
      <c r="BA131" s="820"/>
      <c r="BB131" s="820"/>
      <c r="BC131" s="820"/>
      <c r="BD131" s="820"/>
      <c r="BE131" s="821"/>
      <c r="BF131" s="822" t="s">
        <v>202</v>
      </c>
      <c r="BG131" s="823"/>
      <c r="BH131" s="823"/>
      <c r="BI131" s="823"/>
      <c r="BJ131" s="823"/>
      <c r="BK131" s="823"/>
      <c r="BL131" s="824"/>
      <c r="BM131" s="822">
        <v>350</v>
      </c>
      <c r="BN131" s="823"/>
      <c r="BO131" s="823"/>
      <c r="BP131" s="823"/>
      <c r="BQ131" s="823"/>
      <c r="BR131" s="823"/>
      <c r="BS131" s="824"/>
      <c r="BT131" s="825"/>
      <c r="BU131" s="826"/>
      <c r="BV131" s="826"/>
      <c r="BW131" s="826"/>
      <c r="BX131" s="826"/>
      <c r="BY131" s="826"/>
      <c r="BZ131" s="82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745" t="s">
        <v>32</v>
      </c>
      <c r="B132" s="746"/>
      <c r="C132" s="746"/>
      <c r="D132" s="746"/>
      <c r="E132" s="746"/>
      <c r="F132" s="746"/>
      <c r="G132" s="746"/>
      <c r="H132" s="746"/>
      <c r="I132" s="746"/>
      <c r="J132" s="746"/>
      <c r="K132" s="746"/>
      <c r="L132" s="746"/>
      <c r="M132" s="746"/>
      <c r="N132" s="746"/>
      <c r="O132" s="746"/>
      <c r="P132" s="746"/>
      <c r="Q132" s="746"/>
      <c r="R132" s="746"/>
      <c r="S132" s="746"/>
      <c r="T132" s="746"/>
      <c r="U132" s="746"/>
      <c r="V132" s="764" t="s">
        <v>500</v>
      </c>
      <c r="W132" s="764"/>
      <c r="X132" s="764"/>
      <c r="Y132" s="764"/>
      <c r="Z132" s="765"/>
      <c r="AA132" s="766">
        <v>8.8599810639999994</v>
      </c>
      <c r="AB132" s="767"/>
      <c r="AC132" s="767"/>
      <c r="AD132" s="767"/>
      <c r="AE132" s="768"/>
      <c r="AF132" s="769">
        <v>8.0486621649999996</v>
      </c>
      <c r="AG132" s="767"/>
      <c r="AH132" s="767"/>
      <c r="AI132" s="767"/>
      <c r="AJ132" s="768"/>
      <c r="AK132" s="769">
        <v>7.5985710729999996</v>
      </c>
      <c r="AL132" s="767"/>
      <c r="AM132" s="767"/>
      <c r="AN132" s="767"/>
      <c r="AO132" s="768"/>
      <c r="AP132" s="770"/>
      <c r="AQ132" s="771"/>
      <c r="AR132" s="771"/>
      <c r="AS132" s="771"/>
      <c r="AT132" s="77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73" t="s">
        <v>85</v>
      </c>
      <c r="W133" s="773"/>
      <c r="X133" s="773"/>
      <c r="Y133" s="773"/>
      <c r="Z133" s="774"/>
      <c r="AA133" s="775">
        <v>9.8000000000000007</v>
      </c>
      <c r="AB133" s="776"/>
      <c r="AC133" s="776"/>
      <c r="AD133" s="776"/>
      <c r="AE133" s="777"/>
      <c r="AF133" s="775">
        <v>8.9</v>
      </c>
      <c r="AG133" s="776"/>
      <c r="AH133" s="776"/>
      <c r="AI133" s="776"/>
      <c r="AJ133" s="777"/>
      <c r="AK133" s="775">
        <v>8.1</v>
      </c>
      <c r="AL133" s="776"/>
      <c r="AM133" s="776"/>
      <c r="AN133" s="776"/>
      <c r="AO133" s="777"/>
      <c r="AP133" s="778"/>
      <c r="AQ133" s="779"/>
      <c r="AR133" s="779"/>
      <c r="AS133" s="779"/>
      <c r="AT133" s="78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6778RHrz1WF8fKBgoOtvoR1xA4GIZOBaU404iae34xhGp2Kw7Y0t9GZpTTPTf6aFIBjgnLd6RYmrbbQv17NhAQ==" saltValue="vA7QNKCRZuURRRwvUTmxt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7734375" style="95" customWidth="1"/>
    <col min="121" max="121" width="0" style="96" hidden="1" customWidth="1"/>
    <col min="122" max="122" width="9" style="96" hidden="1" customWidth="1"/>
    <col min="123" max="16384" width="9" style="96" hidden="1"/>
  </cols>
  <sheetData>
    <row r="1" spans="1:120" ht="13.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96"/>
    </row>
    <row r="17" spans="119:120" ht="13.2">
      <c r="DP17" s="96"/>
    </row>
    <row r="18" spans="119:120" ht="13.2"/>
    <row r="19" spans="119:120" ht="13.2"/>
    <row r="20" spans="119:120" ht="13.2">
      <c r="DO20" s="96"/>
      <c r="DP20" s="96"/>
    </row>
    <row r="21" spans="119:120" ht="13.2">
      <c r="DP21" s="96"/>
    </row>
    <row r="22" spans="119:120" ht="13.2"/>
    <row r="23" spans="119:120" ht="13.2">
      <c r="DO23" s="96"/>
      <c r="DP23" s="96"/>
    </row>
    <row r="24" spans="119:120" ht="13.2">
      <c r="DP24" s="96"/>
    </row>
    <row r="25" spans="119:120" ht="13.2">
      <c r="DP25" s="96"/>
    </row>
    <row r="26" spans="119:120" ht="13.2">
      <c r="DO26" s="96"/>
      <c r="DP26" s="96"/>
    </row>
    <row r="27" spans="119:120" ht="13.2"/>
    <row r="28" spans="119:120" ht="13.2">
      <c r="DO28" s="96"/>
      <c r="DP28" s="96"/>
    </row>
    <row r="29" spans="119:120" ht="13.2">
      <c r="DP29" s="96"/>
    </row>
    <row r="30" spans="119:120" ht="13.2"/>
    <row r="31" spans="119:120" ht="13.2">
      <c r="DO31" s="96"/>
      <c r="DP31" s="96"/>
    </row>
    <row r="32" spans="119:120" ht="13.2"/>
    <row r="33" spans="98:120" ht="13.2">
      <c r="DO33" s="96"/>
      <c r="DP33" s="96"/>
    </row>
    <row r="34" spans="98:120" ht="13.2">
      <c r="DM34" s="96"/>
    </row>
    <row r="35" spans="98:120" ht="13.2">
      <c r="CT35" s="96"/>
      <c r="CU35" s="96"/>
      <c r="CV35" s="96"/>
      <c r="CY35" s="96"/>
      <c r="CZ35" s="96"/>
      <c r="DA35" s="96"/>
      <c r="DD35" s="96"/>
      <c r="DE35" s="96"/>
      <c r="DF35" s="96"/>
      <c r="DI35" s="96"/>
      <c r="DJ35" s="96"/>
      <c r="DK35" s="96"/>
      <c r="DM35" s="96"/>
      <c r="DN35" s="96"/>
      <c r="DO35" s="96"/>
      <c r="DP35" s="96"/>
    </row>
    <row r="36" spans="98:120" ht="13.2"/>
    <row r="37" spans="98:120" ht="13.2">
      <c r="CW37" s="96"/>
      <c r="DB37" s="96"/>
      <c r="DG37" s="96"/>
      <c r="DL37" s="96"/>
      <c r="DP37" s="96"/>
    </row>
    <row r="38" spans="98:120" ht="13.2">
      <c r="CT38" s="96"/>
      <c r="CU38" s="96"/>
      <c r="CV38" s="96"/>
      <c r="CW38" s="96"/>
      <c r="CY38" s="96"/>
      <c r="CZ38" s="96"/>
      <c r="DA38" s="96"/>
      <c r="DB38" s="96"/>
      <c r="DD38" s="96"/>
      <c r="DE38" s="96"/>
      <c r="DF38" s="96"/>
      <c r="DG38" s="96"/>
      <c r="DI38" s="96"/>
      <c r="DJ38" s="96"/>
      <c r="DK38" s="96"/>
      <c r="DL38" s="96"/>
      <c r="DN38" s="96"/>
      <c r="DO38" s="96"/>
      <c r="DP38" s="9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96"/>
      <c r="DO49" s="96"/>
      <c r="DP49" s="9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96"/>
      <c r="CS63" s="96"/>
      <c r="CX63" s="96"/>
      <c r="DC63" s="96"/>
      <c r="DH63" s="96"/>
    </row>
    <row r="64" spans="22:120" ht="13.2">
      <c r="V64" s="96"/>
    </row>
    <row r="65" spans="15:120" ht="13.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c r="Q66" s="96"/>
      <c r="S66" s="96"/>
      <c r="U66" s="96"/>
      <c r="DM66" s="96"/>
    </row>
    <row r="67" spans="15:120" ht="13.2">
      <c r="O67" s="96"/>
      <c r="P67" s="96"/>
      <c r="R67" s="96"/>
      <c r="T67" s="96"/>
      <c r="Y67" s="96"/>
      <c r="CT67" s="96"/>
      <c r="CV67" s="96"/>
      <c r="CW67" s="96"/>
      <c r="CY67" s="96"/>
      <c r="DA67" s="96"/>
      <c r="DB67" s="96"/>
      <c r="DD67" s="96"/>
      <c r="DF67" s="96"/>
      <c r="DG67" s="96"/>
      <c r="DI67" s="96"/>
      <c r="DK67" s="96"/>
      <c r="DL67" s="96"/>
      <c r="DN67" s="96"/>
      <c r="DO67" s="96"/>
      <c r="DP67" s="96"/>
    </row>
    <row r="68" spans="15:120" ht="13.2"/>
    <row r="69" spans="15:120" ht="13.2"/>
    <row r="70" spans="15:120" ht="13.2"/>
    <row r="71" spans="15:120" ht="13.2"/>
    <row r="72" spans="15:120" ht="13.2">
      <c r="DP72" s="96"/>
    </row>
    <row r="73" spans="15:120" ht="13.2">
      <c r="DP73" s="9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96"/>
      <c r="CX96" s="96"/>
      <c r="DC96" s="96"/>
      <c r="DH96" s="96"/>
    </row>
    <row r="97" spans="24:120" ht="13.2">
      <c r="CS97" s="96"/>
      <c r="CX97" s="96"/>
      <c r="DC97" s="96"/>
      <c r="DH97" s="96"/>
      <c r="DP97" s="95" t="s">
        <v>102</v>
      </c>
    </row>
    <row r="98" spans="24:120" ht="13.2" hidden="1">
      <c r="CS98" s="96"/>
      <c r="CX98" s="96"/>
      <c r="DC98" s="96"/>
      <c r="DH98" s="96"/>
    </row>
    <row r="99" spans="24:120" ht="13.2"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t="13.2" hidden="1">
      <c r="CT103" s="96"/>
      <c r="CV103" s="96"/>
      <c r="CW103" s="96"/>
      <c r="CY103" s="96"/>
      <c r="DA103" s="96"/>
      <c r="DB103" s="96"/>
      <c r="DD103" s="96"/>
      <c r="DF103" s="96"/>
      <c r="DG103" s="96"/>
      <c r="DI103" s="96"/>
      <c r="DK103" s="96"/>
      <c r="DL103" s="96"/>
      <c r="DM103" s="96"/>
      <c r="DN103" s="96"/>
      <c r="DO103" s="96"/>
      <c r="DP103" s="96"/>
    </row>
    <row r="104" spans="24:120" ht="13.2" hidden="1">
      <c r="CV104" s="96"/>
      <c r="CW104" s="96"/>
      <c r="DA104" s="96"/>
      <c r="DB104" s="96"/>
      <c r="DF104" s="96"/>
      <c r="DG104" s="96"/>
      <c r="DK104" s="96"/>
      <c r="DL104" s="96"/>
      <c r="DN104" s="96"/>
      <c r="DO104" s="96"/>
      <c r="DP104" s="96"/>
    </row>
    <row r="105" spans="24:120" ht="12.75" hidden="1" customHeight="1"/>
  </sheetData>
  <sheetProtection algorithmName="SHA-512" hashValue="7CoFtdTJI/cMQDzQAzwtemgQHX0WaPmqMKRZBZdPXfZCHdmp8j2A4y56Ic4QGxEEb7wqmuVXBxd6K0dvQieqmw==" saltValue="1i8xfsk3zLMgUNSb6sF6aA==" spinCount="100000" sheet="1" objects="1" scenarios="1"/>
  <phoneticPr fontId="5"/>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640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kb7SPnGBSNf/0QoG5Sz0qfe9BtaM8Wf1CkF+/rMs+wGiGarB+DvASR07ffLBmQ3W/nqwkWuu+hSGF+V8sWQ4g==" saltValue="0+0R2HxbL7YGJYJnkzim/w=="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c r="AS1" s="109"/>
      <c r="AT1" s="109"/>
    </row>
    <row r="2" spans="1:46" ht="13.2">
      <c r="AS2" s="109"/>
      <c r="AT2" s="109"/>
    </row>
    <row r="3" spans="1:46" ht="13.2">
      <c r="AS3" s="109"/>
      <c r="AT3" s="109"/>
    </row>
    <row r="4" spans="1:46" ht="13.2">
      <c r="AS4" s="109"/>
      <c r="AT4" s="109"/>
    </row>
    <row r="5" spans="1:46" ht="16.2">
      <c r="A5" s="100" t="s">
        <v>501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328</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7" t="s">
        <v>89</v>
      </c>
      <c r="AP7" s="145"/>
      <c r="AQ7" s="156" t="s">
        <v>502</v>
      </c>
      <c r="AR7" s="170"/>
    </row>
    <row r="8" spans="1:46" ht="13.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8"/>
      <c r="AP8" s="146" t="s">
        <v>503</v>
      </c>
      <c r="AQ8" s="157" t="s">
        <v>505</v>
      </c>
      <c r="AR8" s="171" t="s">
        <v>417</v>
      </c>
    </row>
    <row r="9" spans="1:46" ht="13.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60" t="s">
        <v>506</v>
      </c>
      <c r="AL9" s="1061"/>
      <c r="AM9" s="1061"/>
      <c r="AN9" s="1062"/>
      <c r="AO9" s="135">
        <v>9552539</v>
      </c>
      <c r="AP9" s="135">
        <v>78996</v>
      </c>
      <c r="AQ9" s="158">
        <v>61284</v>
      </c>
      <c r="AR9" s="172">
        <v>28.9</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60" t="s">
        <v>212</v>
      </c>
      <c r="AL10" s="1061"/>
      <c r="AM10" s="1061"/>
      <c r="AN10" s="1062"/>
      <c r="AO10" s="136">
        <v>923</v>
      </c>
      <c r="AP10" s="136">
        <v>8</v>
      </c>
      <c r="AQ10" s="159">
        <v>4056</v>
      </c>
      <c r="AR10" s="173">
        <v>-99.8</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60" t="s">
        <v>395</v>
      </c>
      <c r="AL11" s="1061"/>
      <c r="AM11" s="1061"/>
      <c r="AN11" s="1062"/>
      <c r="AO11" s="136">
        <v>20572</v>
      </c>
      <c r="AP11" s="136">
        <v>170</v>
      </c>
      <c r="AQ11" s="159">
        <v>604</v>
      </c>
      <c r="AR11" s="173">
        <v>-71.900000000000006</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60" t="s">
        <v>236</v>
      </c>
      <c r="AL12" s="1061"/>
      <c r="AM12" s="1061"/>
      <c r="AN12" s="1062"/>
      <c r="AO12" s="136" t="s">
        <v>202</v>
      </c>
      <c r="AP12" s="136" t="s">
        <v>202</v>
      </c>
      <c r="AQ12" s="159">
        <v>21</v>
      </c>
      <c r="AR12" s="173" t="s">
        <v>202</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60" t="s">
        <v>507</v>
      </c>
      <c r="AL13" s="1061"/>
      <c r="AM13" s="1061"/>
      <c r="AN13" s="1062"/>
      <c r="AO13" s="136">
        <v>537611</v>
      </c>
      <c r="AP13" s="136">
        <v>4446</v>
      </c>
      <c r="AQ13" s="159">
        <v>2509</v>
      </c>
      <c r="AR13" s="173">
        <v>77.2</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60" t="s">
        <v>508</v>
      </c>
      <c r="AL14" s="1061"/>
      <c r="AM14" s="1061"/>
      <c r="AN14" s="1062"/>
      <c r="AO14" s="136">
        <v>158253</v>
      </c>
      <c r="AP14" s="136">
        <v>1309</v>
      </c>
      <c r="AQ14" s="159">
        <v>1157</v>
      </c>
      <c r="AR14" s="173">
        <v>13.1</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63" t="s">
        <v>306</v>
      </c>
      <c r="AL15" s="1064"/>
      <c r="AM15" s="1064"/>
      <c r="AN15" s="1065"/>
      <c r="AO15" s="136">
        <v>-620779</v>
      </c>
      <c r="AP15" s="136">
        <v>-5134</v>
      </c>
      <c r="AQ15" s="159">
        <v>-4228</v>
      </c>
      <c r="AR15" s="173">
        <v>21.4</v>
      </c>
    </row>
    <row r="16" spans="1:46" ht="13.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63" t="s">
        <v>272</v>
      </c>
      <c r="AL16" s="1064"/>
      <c r="AM16" s="1064"/>
      <c r="AN16" s="1065"/>
      <c r="AO16" s="136">
        <v>9649119</v>
      </c>
      <c r="AP16" s="136">
        <v>79795</v>
      </c>
      <c r="AQ16" s="159">
        <v>65402</v>
      </c>
      <c r="AR16" s="173">
        <v>22</v>
      </c>
    </row>
    <row r="17" spans="1:46" ht="13.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190</v>
      </c>
      <c r="AL19" s="109"/>
      <c r="AM19" s="109"/>
      <c r="AN19" s="109"/>
      <c r="AO19" s="109"/>
      <c r="AP19" s="109"/>
      <c r="AQ19" s="109"/>
      <c r="AR19" s="109"/>
    </row>
    <row r="20" spans="1:46" ht="13.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509</v>
      </c>
      <c r="AP20" s="147" t="s">
        <v>334</v>
      </c>
      <c r="AQ20" s="160" t="s">
        <v>43</v>
      </c>
      <c r="AR20" s="174"/>
    </row>
    <row r="21" spans="1:46" s="99" customFormat="1" ht="13.2">
      <c r="A21" s="101"/>
      <c r="AK21" s="1066" t="s">
        <v>510</v>
      </c>
      <c r="AL21" s="1067"/>
      <c r="AM21" s="1067"/>
      <c r="AN21" s="1068"/>
      <c r="AO21" s="138">
        <v>8.23</v>
      </c>
      <c r="AP21" s="148">
        <v>6.06</v>
      </c>
      <c r="AQ21" s="161">
        <v>2.17</v>
      </c>
      <c r="AS21" s="180"/>
      <c r="AT21" s="101"/>
    </row>
    <row r="22" spans="1:46" s="99" customFormat="1" ht="13.2">
      <c r="A22" s="101"/>
      <c r="AK22" s="1066" t="s">
        <v>511</v>
      </c>
      <c r="AL22" s="1067"/>
      <c r="AM22" s="1067"/>
      <c r="AN22" s="1068"/>
      <c r="AO22" s="139">
        <v>99.6</v>
      </c>
      <c r="AP22" s="149">
        <v>99.2</v>
      </c>
      <c r="AQ22" s="162">
        <v>0.4</v>
      </c>
      <c r="AR22" s="150"/>
      <c r="AS22" s="180"/>
      <c r="AT22" s="101"/>
    </row>
    <row r="23" spans="1:46" s="99" customFormat="1" ht="13.2">
      <c r="A23" s="101"/>
      <c r="AP23" s="150"/>
      <c r="AQ23" s="150"/>
      <c r="AR23" s="150"/>
      <c r="AS23" s="180"/>
      <c r="AT23" s="101"/>
    </row>
    <row r="24" spans="1:46" s="99" customFormat="1" ht="13.2">
      <c r="A24" s="101"/>
      <c r="AP24" s="150"/>
      <c r="AQ24" s="150"/>
      <c r="AR24" s="150"/>
      <c r="AS24" s="180"/>
      <c r="AT24" s="101"/>
    </row>
    <row r="25" spans="1:46" s="99" customFormat="1" ht="13.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c r="A26" s="103" t="s">
        <v>512</v>
      </c>
      <c r="AP26" s="150"/>
      <c r="AQ26" s="150"/>
      <c r="AR26" s="150"/>
      <c r="AS26" s="103"/>
      <c r="AT26" s="103"/>
    </row>
    <row r="27" spans="1:46" ht="13.2">
      <c r="A27" s="104"/>
      <c r="AO27" s="109"/>
      <c r="AP27" s="109"/>
      <c r="AQ27" s="109"/>
      <c r="AR27" s="109"/>
      <c r="AS27" s="109"/>
      <c r="AT27" s="109"/>
    </row>
    <row r="28" spans="1:46" ht="16.2">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125</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7" t="s">
        <v>89</v>
      </c>
      <c r="AP30" s="145"/>
      <c r="AQ30" s="156" t="s">
        <v>502</v>
      </c>
      <c r="AR30" s="170"/>
    </row>
    <row r="31" spans="1:46" ht="13.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8"/>
      <c r="AP31" s="146" t="s">
        <v>503</v>
      </c>
      <c r="AQ31" s="157" t="s">
        <v>505</v>
      </c>
      <c r="AR31" s="171" t="s">
        <v>417</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1" t="s">
        <v>513</v>
      </c>
      <c r="AL32" s="1052"/>
      <c r="AM32" s="1052"/>
      <c r="AN32" s="1053"/>
      <c r="AO32" s="136">
        <v>6598239</v>
      </c>
      <c r="AP32" s="136">
        <v>54565</v>
      </c>
      <c r="AQ32" s="163">
        <v>32044</v>
      </c>
      <c r="AR32" s="173">
        <v>70.3</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1" t="s">
        <v>514</v>
      </c>
      <c r="AL33" s="1052"/>
      <c r="AM33" s="1052"/>
      <c r="AN33" s="1053"/>
      <c r="AO33" s="136" t="s">
        <v>202</v>
      </c>
      <c r="AP33" s="136" t="s">
        <v>202</v>
      </c>
      <c r="AQ33" s="163">
        <v>6</v>
      </c>
      <c r="AR33" s="173" t="s">
        <v>202</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1" t="s">
        <v>19</v>
      </c>
      <c r="AL34" s="1052"/>
      <c r="AM34" s="1052"/>
      <c r="AN34" s="1053"/>
      <c r="AO34" s="136" t="s">
        <v>202</v>
      </c>
      <c r="AP34" s="136" t="s">
        <v>202</v>
      </c>
      <c r="AQ34" s="163">
        <v>29</v>
      </c>
      <c r="AR34" s="173" t="s">
        <v>202</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1" t="s">
        <v>515</v>
      </c>
      <c r="AL35" s="1052"/>
      <c r="AM35" s="1052"/>
      <c r="AN35" s="1053"/>
      <c r="AO35" s="136">
        <v>822498</v>
      </c>
      <c r="AP35" s="136">
        <v>6802</v>
      </c>
      <c r="AQ35" s="163">
        <v>6008</v>
      </c>
      <c r="AR35" s="173">
        <v>13.2</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1" t="s">
        <v>36</v>
      </c>
      <c r="AL36" s="1052"/>
      <c r="AM36" s="1052"/>
      <c r="AN36" s="1053"/>
      <c r="AO36" s="136" t="s">
        <v>202</v>
      </c>
      <c r="AP36" s="136" t="s">
        <v>202</v>
      </c>
      <c r="AQ36" s="163">
        <v>1138</v>
      </c>
      <c r="AR36" s="173" t="s">
        <v>202</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1" t="s">
        <v>347</v>
      </c>
      <c r="AL37" s="1052"/>
      <c r="AM37" s="1052"/>
      <c r="AN37" s="1053"/>
      <c r="AO37" s="136">
        <v>22223</v>
      </c>
      <c r="AP37" s="136">
        <v>184</v>
      </c>
      <c r="AQ37" s="163">
        <v>852</v>
      </c>
      <c r="AR37" s="173">
        <v>-78.400000000000006</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4" t="s">
        <v>516</v>
      </c>
      <c r="AL38" s="1055"/>
      <c r="AM38" s="1055"/>
      <c r="AN38" s="1056"/>
      <c r="AO38" s="140" t="s">
        <v>202</v>
      </c>
      <c r="AP38" s="140" t="s">
        <v>202</v>
      </c>
      <c r="AQ38" s="164">
        <v>2</v>
      </c>
      <c r="AR38" s="162" t="s">
        <v>202</v>
      </c>
      <c r="AS38" s="183"/>
    </row>
    <row r="39" spans="1:46" ht="13.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4" t="s">
        <v>87</v>
      </c>
      <c r="AL39" s="1055"/>
      <c r="AM39" s="1055"/>
      <c r="AN39" s="1056"/>
      <c r="AO39" s="136">
        <v>-230380</v>
      </c>
      <c r="AP39" s="136">
        <v>-1905</v>
      </c>
      <c r="AQ39" s="163">
        <v>-6316</v>
      </c>
      <c r="AR39" s="173">
        <v>-69.8</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1" t="s">
        <v>517</v>
      </c>
      <c r="AL40" s="1052"/>
      <c r="AM40" s="1052"/>
      <c r="AN40" s="1053"/>
      <c r="AO40" s="136">
        <v>-5158107</v>
      </c>
      <c r="AP40" s="136">
        <v>-42656</v>
      </c>
      <c r="AQ40" s="163">
        <v>-26078</v>
      </c>
      <c r="AR40" s="173">
        <v>63.6</v>
      </c>
      <c r="AS40" s="183"/>
    </row>
    <row r="41" spans="1:46" ht="13.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7" t="s">
        <v>386</v>
      </c>
      <c r="AL41" s="1058"/>
      <c r="AM41" s="1058"/>
      <c r="AN41" s="1059"/>
      <c r="AO41" s="136">
        <v>2054473</v>
      </c>
      <c r="AP41" s="136">
        <v>16990</v>
      </c>
      <c r="AQ41" s="163">
        <v>7686</v>
      </c>
      <c r="AR41" s="173">
        <v>121.1</v>
      </c>
      <c r="AS41" s="183"/>
    </row>
    <row r="42" spans="1:46" ht="13.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68</v>
      </c>
      <c r="AL42" s="109"/>
      <c r="AM42" s="109"/>
      <c r="AN42" s="109"/>
      <c r="AO42" s="109"/>
      <c r="AP42" s="109"/>
      <c r="AQ42" s="150"/>
      <c r="AR42" s="150"/>
      <c r="AS42" s="183"/>
    </row>
    <row r="43" spans="1:46" ht="13.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9" t="s">
        <v>89</v>
      </c>
      <c r="AN49" s="1044" t="s">
        <v>437</v>
      </c>
      <c r="AO49" s="1045"/>
      <c r="AP49" s="1045"/>
      <c r="AQ49" s="1045"/>
      <c r="AR49" s="1046"/>
    </row>
    <row r="50" spans="1:44" ht="13.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0"/>
      <c r="AN50" s="132" t="s">
        <v>494</v>
      </c>
      <c r="AO50" s="142" t="s">
        <v>495</v>
      </c>
      <c r="AP50" s="153" t="s">
        <v>520</v>
      </c>
      <c r="AQ50" s="166" t="s">
        <v>380</v>
      </c>
      <c r="AR50" s="176" t="s">
        <v>521</v>
      </c>
    </row>
    <row r="51" spans="1:44" ht="13.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136</v>
      </c>
      <c r="AL51" s="121"/>
      <c r="AM51" s="126">
        <v>7208283</v>
      </c>
      <c r="AN51" s="133">
        <v>56932</v>
      </c>
      <c r="AO51" s="143">
        <v>22.3</v>
      </c>
      <c r="AP51" s="154">
        <v>40879</v>
      </c>
      <c r="AQ51" s="167">
        <v>-12</v>
      </c>
      <c r="AR51" s="177">
        <v>34.299999999999997</v>
      </c>
    </row>
    <row r="52" spans="1:44" ht="13.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274</v>
      </c>
      <c r="AM52" s="127">
        <v>4057864</v>
      </c>
      <c r="AN52" s="134">
        <v>32050</v>
      </c>
      <c r="AO52" s="144">
        <v>58.2</v>
      </c>
      <c r="AP52" s="155">
        <v>24087</v>
      </c>
      <c r="AQ52" s="168">
        <v>-12.9</v>
      </c>
      <c r="AR52" s="178">
        <v>71.099999999999994</v>
      </c>
    </row>
    <row r="53" spans="1:44" ht="13.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231</v>
      </c>
      <c r="AL53" s="121"/>
      <c r="AM53" s="126">
        <v>8720792</v>
      </c>
      <c r="AN53" s="133">
        <v>69630</v>
      </c>
      <c r="AO53" s="143">
        <v>22.3</v>
      </c>
      <c r="AP53" s="154">
        <v>42651</v>
      </c>
      <c r="AQ53" s="167">
        <v>4.3</v>
      </c>
      <c r="AR53" s="177">
        <v>18</v>
      </c>
    </row>
    <row r="54" spans="1:44" ht="13.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274</v>
      </c>
      <c r="AM54" s="127">
        <v>3525173</v>
      </c>
      <c r="AN54" s="134">
        <v>28146</v>
      </c>
      <c r="AO54" s="144">
        <v>-12.2</v>
      </c>
      <c r="AP54" s="155">
        <v>22675</v>
      </c>
      <c r="AQ54" s="168">
        <v>-5.9</v>
      </c>
      <c r="AR54" s="178">
        <v>-6.3</v>
      </c>
    </row>
    <row r="55" spans="1:44" ht="13.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504</v>
      </c>
      <c r="AL55" s="121"/>
      <c r="AM55" s="126">
        <v>5910416</v>
      </c>
      <c r="AN55" s="133">
        <v>47864</v>
      </c>
      <c r="AO55" s="143">
        <v>-31.3</v>
      </c>
      <c r="AP55" s="154">
        <v>43226</v>
      </c>
      <c r="AQ55" s="167">
        <v>1.3</v>
      </c>
      <c r="AR55" s="177">
        <v>-32.6</v>
      </c>
    </row>
    <row r="56" spans="1:44" ht="13.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274</v>
      </c>
      <c r="AM56" s="127">
        <v>2178178</v>
      </c>
      <c r="AN56" s="134">
        <v>17639</v>
      </c>
      <c r="AO56" s="144">
        <v>-37.299999999999997</v>
      </c>
      <c r="AP56" s="155">
        <v>22622</v>
      </c>
      <c r="AQ56" s="168">
        <v>-0.2</v>
      </c>
      <c r="AR56" s="178">
        <v>-37.1</v>
      </c>
    </row>
    <row r="57" spans="1:44" ht="13.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7353376</v>
      </c>
      <c r="AN57" s="133">
        <v>60192</v>
      </c>
      <c r="AO57" s="143">
        <v>25.8</v>
      </c>
      <c r="AP57" s="154">
        <v>42836</v>
      </c>
      <c r="AQ57" s="167">
        <v>-0.9</v>
      </c>
      <c r="AR57" s="177">
        <v>26.7</v>
      </c>
    </row>
    <row r="58" spans="1:44" ht="13.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274</v>
      </c>
      <c r="AM58" s="127">
        <v>3844786</v>
      </c>
      <c r="AN58" s="134">
        <v>31472</v>
      </c>
      <c r="AO58" s="144">
        <v>78.400000000000006</v>
      </c>
      <c r="AP58" s="155">
        <v>22936</v>
      </c>
      <c r="AQ58" s="168">
        <v>1.4</v>
      </c>
      <c r="AR58" s="178">
        <v>77</v>
      </c>
    </row>
    <row r="59" spans="1:44" ht="13.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478</v>
      </c>
      <c r="AL59" s="121"/>
      <c r="AM59" s="126">
        <v>7399661</v>
      </c>
      <c r="AN59" s="133">
        <v>61193</v>
      </c>
      <c r="AO59" s="143">
        <v>1.7</v>
      </c>
      <c r="AP59" s="154">
        <v>44161</v>
      </c>
      <c r="AQ59" s="167">
        <v>3.1</v>
      </c>
      <c r="AR59" s="177">
        <v>-1.4</v>
      </c>
    </row>
    <row r="60" spans="1:44" ht="13.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274</v>
      </c>
      <c r="AM60" s="127">
        <v>4663017</v>
      </c>
      <c r="AN60" s="134">
        <v>38562</v>
      </c>
      <c r="AO60" s="144">
        <v>22.5</v>
      </c>
      <c r="AP60" s="155">
        <v>23644</v>
      </c>
      <c r="AQ60" s="168">
        <v>3.1</v>
      </c>
      <c r="AR60" s="178">
        <v>19.399999999999999</v>
      </c>
    </row>
    <row r="61" spans="1:44" ht="13.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7318506</v>
      </c>
      <c r="AN61" s="133">
        <v>59162</v>
      </c>
      <c r="AO61" s="143">
        <v>8.1999999999999993</v>
      </c>
      <c r="AP61" s="154">
        <v>42751</v>
      </c>
      <c r="AQ61" s="169">
        <v>-0.8</v>
      </c>
      <c r="AR61" s="177">
        <v>9</v>
      </c>
    </row>
    <row r="62" spans="1:44" ht="13.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274</v>
      </c>
      <c r="AM62" s="127">
        <v>3653804</v>
      </c>
      <c r="AN62" s="134">
        <v>29574</v>
      </c>
      <c r="AO62" s="144">
        <v>21.9</v>
      </c>
      <c r="AP62" s="155">
        <v>23193</v>
      </c>
      <c r="AQ62" s="168">
        <v>-2.9</v>
      </c>
      <c r="AR62" s="178">
        <v>24.8</v>
      </c>
    </row>
    <row r="63" spans="1:44" ht="13.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t="13.2" hidden="1">
      <c r="AK70" s="109"/>
      <c r="AL70" s="109"/>
      <c r="AM70" s="109"/>
      <c r="AN70" s="109"/>
      <c r="AO70" s="109"/>
      <c r="AP70" s="109"/>
      <c r="AQ70" s="109"/>
      <c r="AR70" s="109"/>
    </row>
    <row r="71" spans="1:46" ht="13.2" hidden="1">
      <c r="AK71" s="109"/>
      <c r="AL71" s="109"/>
      <c r="AM71" s="109"/>
      <c r="AN71" s="109"/>
      <c r="AO71" s="109"/>
      <c r="AP71" s="109"/>
      <c r="AQ71" s="109"/>
      <c r="AR71" s="109"/>
    </row>
    <row r="72" spans="1:46" ht="13.2" hidden="1">
      <c r="AK72" s="109"/>
      <c r="AL72" s="109"/>
      <c r="AM72" s="109"/>
      <c r="AN72" s="109"/>
      <c r="AO72" s="109"/>
      <c r="AP72" s="109"/>
      <c r="AQ72" s="109"/>
      <c r="AR72" s="109"/>
    </row>
    <row r="73" spans="1:46" ht="13.2" hidden="1">
      <c r="AK73" s="109"/>
      <c r="AL73" s="109"/>
      <c r="AM73" s="109"/>
      <c r="AN73" s="109"/>
      <c r="AO73" s="109"/>
      <c r="AP73" s="109"/>
      <c r="AQ73" s="109"/>
      <c r="AR73" s="109"/>
    </row>
  </sheetData>
  <sheetProtection algorithmName="SHA-512" hashValue="Sl/hFFnt3Ko4YRe/b0jgbQun0dYLxcZCJlYUt5113Z29agiz5HHqIqWOxTEtkJ3oRu6eASPssRLDLmDJZznD9g==" saltValue="TIJHdmsIHJAW+bvOAWcHF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c r="B2" s="96"/>
      <c r="DG2" s="96"/>
    </row>
    <row r="3" spans="2:125" ht="13.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row r="5" spans="2:125" ht="13.2"/>
    <row r="6" spans="2:125" ht="13.2"/>
    <row r="7" spans="2:125" ht="13.2"/>
    <row r="8" spans="2:125" ht="13.2"/>
    <row r="9" spans="2:125" ht="13.2">
      <c r="DU9" s="96"/>
    </row>
    <row r="10" spans="2:125" ht="13.2"/>
    <row r="11" spans="2:125" ht="13.2"/>
    <row r="12" spans="2:125" ht="13.2"/>
    <row r="13" spans="2:125" ht="13.2"/>
    <row r="14" spans="2:125" ht="13.2"/>
    <row r="15" spans="2:125" ht="13.2"/>
    <row r="16" spans="2:125" ht="13.2"/>
    <row r="17" spans="125:125" ht="13.2">
      <c r="DU17" s="96"/>
    </row>
    <row r="18" spans="125:125" ht="13.2"/>
    <row r="19" spans="125:125" ht="13.2"/>
    <row r="20" spans="125:125" ht="13.2">
      <c r="DU20" s="96"/>
    </row>
    <row r="21" spans="125:125" ht="13.2">
      <c r="DU21" s="96"/>
    </row>
    <row r="22" spans="125:125" ht="13.2"/>
    <row r="23" spans="125:125" ht="13.2"/>
    <row r="24" spans="125:125" ht="13.2"/>
    <row r="25" spans="125:125" ht="13.2"/>
    <row r="26" spans="125:125" ht="13.2"/>
    <row r="27" spans="125:125" ht="13.2"/>
    <row r="28" spans="125:125" ht="13.2">
      <c r="DU28" s="96"/>
    </row>
    <row r="29" spans="125:125" ht="13.2"/>
    <row r="30" spans="125:125" ht="13.2"/>
    <row r="31" spans="125:125" ht="13.2"/>
    <row r="32" spans="125:125" ht="13.2"/>
    <row r="33" spans="2:125" ht="13.2">
      <c r="B33" s="96"/>
      <c r="G33" s="96"/>
      <c r="I33" s="96"/>
    </row>
    <row r="34" spans="2:125" ht="13.2">
      <c r="C34" s="96"/>
      <c r="P34" s="96"/>
      <c r="DE34" s="96"/>
      <c r="DH34" s="96"/>
    </row>
    <row r="35" spans="2:125" ht="13.2">
      <c r="D35" s="96"/>
      <c r="E35" s="96"/>
      <c r="DG35" s="96"/>
      <c r="DJ35" s="96"/>
      <c r="DP35" s="96"/>
      <c r="DQ35" s="96"/>
      <c r="DR35" s="96"/>
      <c r="DS35" s="96"/>
      <c r="DT35" s="96"/>
      <c r="DU35" s="96"/>
    </row>
    <row r="36" spans="2:125" ht="13.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c r="DU37" s="96"/>
    </row>
    <row r="38" spans="2:125" ht="13.2">
      <c r="DT38" s="96"/>
      <c r="DU38" s="96"/>
    </row>
    <row r="39" spans="2:125" ht="13.2"/>
    <row r="40" spans="2:125" ht="13.2">
      <c r="DH40" s="96"/>
    </row>
    <row r="41" spans="2:125" ht="13.2">
      <c r="DE41" s="96"/>
    </row>
    <row r="42" spans="2:125" ht="13.2">
      <c r="DG42" s="96"/>
      <c r="DJ42" s="96"/>
    </row>
    <row r="43" spans="2:125" ht="13.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c r="DU44" s="96"/>
    </row>
    <row r="45" spans="2:125" ht="13.2"/>
    <row r="46" spans="2:125" ht="13.2"/>
    <row r="47" spans="2:125" ht="13.2"/>
    <row r="48" spans="2:125" ht="13.2">
      <c r="DT48" s="96"/>
      <c r="DU48" s="96"/>
    </row>
    <row r="49" spans="120:125" ht="13.2">
      <c r="DU49" s="96"/>
    </row>
    <row r="50" spans="120:125" ht="13.2">
      <c r="DU50" s="96"/>
    </row>
    <row r="51" spans="120:125" ht="13.2">
      <c r="DP51" s="96"/>
      <c r="DQ51" s="96"/>
      <c r="DR51" s="96"/>
      <c r="DS51" s="96"/>
      <c r="DT51" s="96"/>
      <c r="DU51" s="96"/>
    </row>
    <row r="52" spans="120:125" ht="13.2"/>
    <row r="53" spans="120:125" ht="13.2"/>
    <row r="54" spans="120:125" ht="13.2">
      <c r="DU54" s="96"/>
    </row>
    <row r="55" spans="120:125" ht="13.2"/>
    <row r="56" spans="120:125" ht="13.2"/>
    <row r="57" spans="120:125" ht="13.2"/>
    <row r="58" spans="120:125" ht="13.2">
      <c r="DU58" s="96"/>
    </row>
    <row r="59" spans="120:125" ht="13.2"/>
    <row r="60" spans="120:125" ht="13.2"/>
    <row r="61" spans="120:125" ht="13.2"/>
    <row r="62" spans="120:125" ht="13.2"/>
    <row r="63" spans="120:125" ht="13.2">
      <c r="DU63" s="96"/>
    </row>
    <row r="64" spans="120:125" ht="13.2">
      <c r="DT64" s="96"/>
      <c r="DU64" s="96"/>
    </row>
    <row r="65" spans="123:125" ht="13.2"/>
    <row r="66" spans="123:125" ht="13.2"/>
    <row r="67" spans="123:125" ht="13.2"/>
    <row r="68" spans="123:125" ht="13.2"/>
    <row r="69" spans="123:125" ht="13.2">
      <c r="DS69" s="96"/>
      <c r="DT69" s="96"/>
      <c r="DU69" s="9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96"/>
    </row>
    <row r="83" spans="116:125" ht="13.2">
      <c r="DM83" s="96"/>
      <c r="DN83" s="96"/>
      <c r="DO83" s="96"/>
      <c r="DP83" s="96"/>
      <c r="DQ83" s="96"/>
      <c r="DR83" s="96"/>
      <c r="DS83" s="96"/>
      <c r="DT83" s="96"/>
      <c r="DU83" s="96"/>
    </row>
    <row r="84" spans="116:125" ht="13.2"/>
    <row r="85" spans="116:125" ht="13.2"/>
    <row r="86" spans="116:125" ht="13.2"/>
    <row r="87" spans="116:125" ht="13.2"/>
    <row r="88" spans="116:125" ht="13.2">
      <c r="DU88" s="96"/>
    </row>
    <row r="89" spans="116:125" ht="13.2"/>
    <row r="90" spans="116:125" ht="13.2"/>
    <row r="91" spans="116:125" ht="13.2"/>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102</v>
      </c>
    </row>
    <row r="121" spans="125:125" ht="13.5" hidden="1" customHeight="1">
      <c r="DU121" s="96"/>
    </row>
  </sheetData>
  <sheetProtection algorithmName="SHA-512" hashValue="TqcGb3xosmu2dfMqnS89ofOTF0KNDpOUxfUo3nz8iy3yOVWxdY81LvDkGQQAAa2NaOGP+8P84rR7oQLh3FNBwQ==" saltValue="2zJukC6FiUSHQATSvthELw==" spinCount="100000" sheet="1" objects="1" scenarios="1"/>
  <phoneticPr fontId="5"/>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41406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c r="B2" s="96"/>
      <c r="T2" s="96"/>
    </row>
    <row r="3" spans="1:125" ht="13.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96"/>
      <c r="G33" s="96"/>
      <c r="I33" s="96"/>
    </row>
    <row r="34" spans="2:125" ht="13.2">
      <c r="C34" s="96"/>
      <c r="P34" s="96"/>
      <c r="R34" s="96"/>
      <c r="U34" s="96"/>
    </row>
    <row r="35" spans="2:125" ht="13.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c r="F36" s="96"/>
      <c r="H36" s="96"/>
      <c r="J36" s="96"/>
      <c r="K36" s="96"/>
      <c r="L36" s="96"/>
      <c r="M36" s="96"/>
      <c r="N36" s="96"/>
      <c r="O36" s="96"/>
      <c r="Q36" s="96"/>
      <c r="S36" s="96"/>
      <c r="V36" s="96"/>
    </row>
    <row r="37" spans="2:125" ht="13.2"/>
    <row r="38" spans="2:125" ht="13.2"/>
    <row r="39" spans="2:125" ht="13.2"/>
    <row r="40" spans="2:125" ht="13.2">
      <c r="U40" s="96"/>
    </row>
    <row r="41" spans="2:125" ht="13.2">
      <c r="R41" s="96"/>
    </row>
    <row r="42" spans="2:125" ht="13.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c r="Q43" s="96"/>
      <c r="S43" s="96"/>
      <c r="V43" s="9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102</v>
      </c>
    </row>
  </sheetData>
  <sheetProtection algorithmName="SHA-512" hashValue="jnp2NUgxOSLQNbl7yCKa9qGvTCQ7p4YO2TOo0QZE3EYZylZzqSvI4cxH+xE1aJipDu0vRzRu6VHBbKFdDGmU6w==" saltValue="yO4bwUn6XNiuIa+dQMok/g==" spinCount="100000" sheet="1" objects="1" scenarios="1"/>
  <phoneticPr fontId="5"/>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51" customWidth="1"/>
    <col min="2" max="16" width="14.6640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16</v>
      </c>
      <c r="F46" s="191" t="s">
        <v>329</v>
      </c>
      <c r="G46" s="195" t="s">
        <v>441</v>
      </c>
      <c r="H46" s="195" t="s">
        <v>525</v>
      </c>
      <c r="I46" s="195" t="s">
        <v>526</v>
      </c>
      <c r="J46" s="200" t="s">
        <v>527</v>
      </c>
    </row>
    <row r="47" spans="2:10" ht="57.75" customHeight="1">
      <c r="B47" s="186"/>
      <c r="C47" s="1069" t="s">
        <v>3</v>
      </c>
      <c r="D47" s="1069"/>
      <c r="E47" s="1070"/>
      <c r="F47" s="192">
        <v>16.850000000000001</v>
      </c>
      <c r="G47" s="196">
        <v>16.399999999999999</v>
      </c>
      <c r="H47" s="196">
        <v>16.61</v>
      </c>
      <c r="I47" s="196">
        <v>16.190000000000001</v>
      </c>
      <c r="J47" s="201">
        <v>15.63</v>
      </c>
    </row>
    <row r="48" spans="2:10" ht="57.75" customHeight="1">
      <c r="B48" s="187"/>
      <c r="C48" s="1071" t="s">
        <v>9</v>
      </c>
      <c r="D48" s="1071"/>
      <c r="E48" s="1072"/>
      <c r="F48" s="193">
        <v>3.81</v>
      </c>
      <c r="G48" s="197">
        <v>4.34</v>
      </c>
      <c r="H48" s="197">
        <v>4.2300000000000004</v>
      </c>
      <c r="I48" s="197">
        <v>4.51</v>
      </c>
      <c r="J48" s="202">
        <v>6.55</v>
      </c>
    </row>
    <row r="49" spans="2:10" ht="57.75" customHeight="1">
      <c r="B49" s="188"/>
      <c r="C49" s="1073" t="s">
        <v>15</v>
      </c>
      <c r="D49" s="1073"/>
      <c r="E49" s="1074"/>
      <c r="F49" s="194">
        <v>0.95</v>
      </c>
      <c r="G49" s="198" t="s">
        <v>528</v>
      </c>
      <c r="H49" s="198" t="s">
        <v>17</v>
      </c>
      <c r="I49" s="198" t="s">
        <v>281</v>
      </c>
      <c r="J49" s="203">
        <v>1.84</v>
      </c>
    </row>
    <row r="50" spans="2:10" ht="13.5" customHeight="1"/>
  </sheetData>
  <sheetProtection algorithmName="SHA-512" hashValue="+1pY9iq9gUzAkoDUKlWIRSWqB+HVoFW2L9Wqko6y0/sC/XwJMZnoe1T9xhe+tIGymMuqle8mGSpRA48zFFyNhw==" saltValue="dUfrWRK5B7egALpxP+XBEA=="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2022-03-15T00:23:40Z</cp:lastPrinted>
  <dcterms:created xsi:type="dcterms:W3CDTF">2022-02-02T07:30:07Z</dcterms:created>
  <dcterms:modified xsi:type="dcterms:W3CDTF">2022-09-27T01:11:13Z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2022-09-16T01:40:33Z</vt:filetime>
  </property>
</Properties>
</file>